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illiampappas/Desktop/"/>
    </mc:Choice>
  </mc:AlternateContent>
  <xr:revisionPtr revIDLastSave="0" documentId="13_ncr:1_{4E221709-85C9-0449-9E2D-2FA2A7EA176C}" xr6:coauthVersionLast="45" xr6:coauthVersionMax="45" xr10:uidLastSave="{00000000-0000-0000-0000-000000000000}"/>
  <bookViews>
    <workbookView xWindow="780" yWindow="460" windowWidth="25640" windowHeight="17540" activeTab="2" xr2:uid="{00000000-000D-0000-FFFF-FFFF00000000}"/>
  </bookViews>
  <sheets>
    <sheet name="Master" sheetId="1" r:id="rId1"/>
    <sheet name="Bonus Goal" sheetId="6" r:id="rId2"/>
    <sheet name="Bonus Backers" sheetId="7" r:id="rId3"/>
    <sheet name="PivotTable-SubCat" sheetId="4" r:id="rId4"/>
    <sheet name="PivotTable-Cat" sheetId="3" r:id="rId5"/>
    <sheet name="PivotTable-State" sheetId="5" r:id="rId6"/>
  </sheets>
  <definedNames>
    <definedName name="_xlnm._FilterDatabase" localSheetId="0" hidden="1">Master!$A$1:$R$1</definedName>
  </definedNames>
  <calcPr calcId="191029"/>
  <pivotCaches>
    <pivotCache cacheId="8" r:id="rId7"/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7" l="1"/>
  <c r="F3" i="7"/>
  <c r="F4" i="7"/>
  <c r="F5" i="7"/>
  <c r="F6" i="7"/>
  <c r="F7" i="7"/>
  <c r="E7" i="7"/>
  <c r="E6" i="7"/>
  <c r="E5" i="7"/>
  <c r="E3" i="7"/>
  <c r="E4" i="7"/>
  <c r="E2" i="7"/>
  <c r="B2" i="7" a="1"/>
  <c r="B2" i="7" s="1"/>
  <c r="A2" i="7" a="1"/>
  <c r="A2" i="7" s="1"/>
  <c r="H13" i="6"/>
  <c r="H12" i="6"/>
  <c r="H11" i="6"/>
  <c r="H10" i="6"/>
  <c r="H9" i="6"/>
  <c r="H8" i="6"/>
  <c r="H7" i="6"/>
  <c r="H6" i="6"/>
  <c r="H5" i="6"/>
  <c r="H4" i="6"/>
  <c r="H3" i="6"/>
  <c r="H2" i="6"/>
  <c r="G13" i="6"/>
  <c r="G12" i="6"/>
  <c r="G11" i="6"/>
  <c r="G10" i="6"/>
  <c r="G9" i="6"/>
  <c r="G8" i="6"/>
  <c r="G7" i="6"/>
  <c r="G6" i="6"/>
  <c r="G5" i="6"/>
  <c r="G4" i="6"/>
  <c r="G3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1" i="6"/>
  <c r="B12" i="6"/>
  <c r="B10" i="6"/>
  <c r="B9" i="6"/>
  <c r="B8" i="6"/>
  <c r="B7" i="6"/>
  <c r="B6" i="6"/>
  <c r="B5" i="6"/>
  <c r="B4" i="6"/>
  <c r="B3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<sst xmlns="http://schemas.openxmlformats.org/spreadsheetml/2006/main" count="24864" uniqueCount="8405">
  <si>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</si>
  <si>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</si>
  <si>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</si>
  <si>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</si>
  <si>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</si>
  <si>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</si>
  <si>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</si>
  <si>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</si>
  <si>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</si>
  <si>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</si>
  <si>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</si>
  <si>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</si>
  <si>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</si>
  <si>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</si>
  <si>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</si>
  <si>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</si>
  <si>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</si>
  <si>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</si>
  <si>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</si>
  <si>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</si>
  <si>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</si>
  <si>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</si>
  <si>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</si>
  <si>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</si>
  <si>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</si>
  <si>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</si>
  <si>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</si>
  <si>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</si>
  <si>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</si>
  <si>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</si>
  <si>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</si>
  <si>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</si>
  <si>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</si>
  <si>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</si>
  <si>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</si>
  <si>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</si>
  <si>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</si>
  <si>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</si>
  <si>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</si>
  <si>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</si>
  <si>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</si>
  <si>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</si>
  <si>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</si>
  <si>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</si>
  <si>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</si>
  <si>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</si>
  <si>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</si>
  <si>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</si>
  <si>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</si>
  <si>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</si>
  <si>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</si>
  <si>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</si>
  <si>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</si>
  <si>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</si>
  <si>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</si>
  <si>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</si>
  <si>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</si>
  <si>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</si>
  <si>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</si>
  <si>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</si>
  <si>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</si>
  <si>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</si>
  <si>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</si>
  <si>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</si>
  <si>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</si>
  <si>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</si>
  <si>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</si>
  <si>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</si>
  <si>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</si>
  <si>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</si>
  <si>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</si>
  <si>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</si>
  <si>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</si>
  <si>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</si>
  <si>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</si>
  <si>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</si>
  <si>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</si>
  <si>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</si>
  <si>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</si>
  <si>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</si>
  <si>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</si>
  <si>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</si>
  <si>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</si>
  <si>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</si>
  <si>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</si>
  <si>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</si>
  <si>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</si>
  <si>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</si>
  <si>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</si>
  <si>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</si>
  <si>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</si>
  <si>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</si>
  <si>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</si>
  <si>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</si>
  <si>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</si>
  <si>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</si>
  <si>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</si>
  <si>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</si>
  <si>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</si>
  <si>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</si>
  <si>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</si>
  <si>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</si>
  <si>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</si>
  <si>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</si>
  <si>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</si>
  <si>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</si>
  <si>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</si>
  <si>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</si>
  <si>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</si>
  <si>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</si>
  <si>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</si>
  <si>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</si>
  <si>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</si>
  <si>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</si>
  <si>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</si>
  <si>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</si>
  <si>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</si>
  <si>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</si>
  <si>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</si>
  <si>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</si>
  <si>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</si>
  <si>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</si>
  <si>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</si>
  <si>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</si>
  <si>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</si>
  <si>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</si>
  <si>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</si>
  <si>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</si>
  <si>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</si>
  <si>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</si>
  <si>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</si>
  <si>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</si>
  <si>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</si>
  <si>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</si>
  <si>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</si>
  <si>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</si>
  <si>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</si>
  <si>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</si>
  <si>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</si>
  <si>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</si>
  <si>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</si>
  <si>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</si>
  <si>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</si>
  <si>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</si>
  <si>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</si>
  <si>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</si>
  <si>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</si>
  <si>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</si>
  <si>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</si>
  <si>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</si>
  <si>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</si>
  <si>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</si>
  <si>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</si>
  <si>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</si>
  <si>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</si>
  <si>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</si>
  <si>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</si>
  <si>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</si>
  <si>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</si>
  <si>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</si>
  <si>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</si>
  <si>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</si>
  <si>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</si>
  <si>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</si>
  <si>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</si>
  <si>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</si>
  <si>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</si>
  <si>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</si>
  <si>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</si>
  <si>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</si>
  <si>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</si>
  <si>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</si>
  <si>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</si>
  <si>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</si>
  <si>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</si>
  <si>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</si>
  <si>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</si>
  <si>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</si>
  <si>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</si>
  <si>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</si>
  <si>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</si>
  <si>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</si>
  <si>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</si>
  <si>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</si>
  <si>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</si>
  <si>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</si>
  <si>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</si>
  <si>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</si>
  <si>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</si>
  <si>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</si>
  <si>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</si>
  <si>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</si>
  <si>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</si>
  <si>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</si>
  <si>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</si>
  <si>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</si>
  <si>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</si>
  <si>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</si>
  <si>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</si>
  <si>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</si>
  <si>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</si>
  <si>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</si>
  <si>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</si>
  <si>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</si>
  <si>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</si>
  <si>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</si>
  <si>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</si>
  <si>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</si>
  <si>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</si>
  <si>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</si>
  <si>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</si>
  <si>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</si>
  <si>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</si>
  <si>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</si>
  <si>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</si>
  <si>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</si>
  <si>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</si>
  <si>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</si>
  <si>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</si>
  <si>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</si>
  <si>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</si>
  <si>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</si>
  <si>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</si>
  <si>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</si>
  <si>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</si>
  <si>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</si>
  <si>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</si>
  <si>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</si>
  <si>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</si>
  <si>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</si>
  <si>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</si>
  <si>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</si>
  <si>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</si>
  <si>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</si>
  <si>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</si>
  <si>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</si>
  <si>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</si>
  <si>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</si>
  <si>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</si>
  <si>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</si>
  <si>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</si>
  <si>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</si>
  <si>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</si>
  <si>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</si>
  <si>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</si>
  <si>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</si>
  <si>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</si>
  <si>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</si>
  <si>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</si>
  <si>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</si>
  <si>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</si>
  <si>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</si>
  <si>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</si>
  <si>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</si>
  <si>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</si>
  <si>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</si>
  <si>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</si>
  <si>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</si>
  <si>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</si>
  <si>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</si>
  <si>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</si>
  <si>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</si>
  <si>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</si>
  <si>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</si>
  <si>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</si>
  <si>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</si>
  <si>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</si>
  <si>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</si>
  <si>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</si>
  <si>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</si>
  <si>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</si>
  <si>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</si>
  <si>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</si>
  <si>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</si>
  <si>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</si>
  <si>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</si>
  <si>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</si>
  <si>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</si>
  <si>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</si>
  <si>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</si>
  <si>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</si>
  <si>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</si>
  <si>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</si>
  <si>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</si>
  <si>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</si>
  <si>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</si>
  <si>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</si>
  <si>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</si>
  <si>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</si>
  <si>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</si>
  <si>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</si>
  <si>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</si>
  <si>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</si>
  <si>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</si>
  <si>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</si>
  <si>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</si>
  <si>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</si>
  <si>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</si>
  <si>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</si>
  <si>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</si>
  <si>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</si>
  <si>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</si>
  <si>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</si>
  <si>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</si>
  <si>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</si>
  <si>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</si>
  <si>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</si>
  <si>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</si>
  <si>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</si>
  <si>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</si>
  <si>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</si>
  <si>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</si>
  <si>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</si>
  <si>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</si>
  <si>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</si>
  <si>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</si>
  <si>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</si>
  <si>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</si>
  <si>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</si>
  <si>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</si>
  <si>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</si>
  <si>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</si>
  <si>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</si>
  <si>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</si>
  <si>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</si>
  <si>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</si>
  <si>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</si>
  <si>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</si>
  <si>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</si>
  <si>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</si>
  <si>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</si>
  <si>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</si>
  <si>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</si>
  <si>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</si>
  <si>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</si>
  <si>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</si>
  <si>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</si>
  <si>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</si>
  <si>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</si>
  <si>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</si>
  <si>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</si>
  <si>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</si>
  <si>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</si>
  <si>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</si>
  <si>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</si>
  <si>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</si>
  <si>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</si>
  <si>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</si>
  <si>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</si>
  <si>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</si>
  <si>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</si>
  <si>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</si>
  <si>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</si>
  <si>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</si>
  <si>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</si>
  <si>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</si>
  <si>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</si>
  <si>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</si>
  <si>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</si>
  <si>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</si>
  <si>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</si>
  <si>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</si>
  <si>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</si>
  <si>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</si>
  <si>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</si>
  <si>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</si>
  <si>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</si>
  <si>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</si>
  <si>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</si>
  <si>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</si>
  <si>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</si>
  <si>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</si>
  <si>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</si>
  <si>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</si>
  <si>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</si>
  <si>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</si>
  <si>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</si>
  <si>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</si>
  <si>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</si>
  <si>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</si>
  <si>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</si>
  <si>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</si>
  <si>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</si>
  <si>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</si>
  <si>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</si>
  <si>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</si>
  <si>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</si>
  <si>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</si>
  <si>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</si>
  <si>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</si>
  <si>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</si>
  <si>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</si>
  <si>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</si>
  <si>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</si>
  <si>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</si>
  <si>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</si>
  <si>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</si>
  <si>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</si>
  <si>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</si>
  <si>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</si>
  <si>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</si>
  <si>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</si>
  <si>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</si>
  <si>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</si>
  <si>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</si>
  <si>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</si>
  <si>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</si>
  <si>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</si>
  <si>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</si>
  <si>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</si>
  <si>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</si>
  <si>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</si>
  <si>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</si>
  <si>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</si>
  <si>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</si>
  <si>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</si>
  <si>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</si>
  <si>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</si>
  <si>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</si>
  <si>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</si>
  <si>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</si>
  <si>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</si>
  <si>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</si>
  <si>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</si>
  <si>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</si>
  <si>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</si>
  <si>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</si>
  <si>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</si>
  <si>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</si>
  <si>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</si>
  <si>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</si>
  <si>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</si>
  <si>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</si>
  <si>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</si>
  <si>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</si>
  <si>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</si>
  <si>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</si>
  <si>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</si>
  <si>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</si>
  <si>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</si>
  <si>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</si>
  <si>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</si>
  <si>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</si>
  <si>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</si>
  <si>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</si>
  <si>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</si>
  <si>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</si>
  <si>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</si>
  <si>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</si>
  <si>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</si>
  <si>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</si>
  <si>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</si>
  <si>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</si>
  <si>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</si>
  <si>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</si>
  <si>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</si>
  <si>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</si>
  <si>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</si>
  <si>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</si>
  <si>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</si>
  <si>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</si>
  <si>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</si>
  <si>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</si>
  <si>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</si>
  <si>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</si>
  <si>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</si>
  <si>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</si>
  <si>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</si>
  <si>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</si>
  <si>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</si>
  <si>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</si>
  <si>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</si>
  <si>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</si>
  <si>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</si>
  <si>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</si>
  <si>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</si>
  <si>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</si>
  <si>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</si>
  <si>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</si>
  <si>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</si>
  <si>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</si>
  <si>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</si>
  <si>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</si>
  <si>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</si>
  <si>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</si>
  <si>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</si>
  <si>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</si>
  <si>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</si>
  <si>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</si>
  <si>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</si>
  <si>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</si>
  <si>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</si>
  <si>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</si>
  <si>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</si>
  <si>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</si>
  <si>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</si>
  <si>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</si>
  <si>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</si>
  <si>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</si>
  <si>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</si>
  <si>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</si>
  <si>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</si>
  <si>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</si>
  <si>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</si>
  <si>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</si>
  <si>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</si>
  <si>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</si>
  <si>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</si>
  <si>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</si>
  <si>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</si>
  <si>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</si>
  <si>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</si>
  <si>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</si>
  <si>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</si>
  <si>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</si>
  <si>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</si>
  <si>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</si>
  <si>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</si>
  <si>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</si>
  <si>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</si>
  <si>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</si>
  <si>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</si>
  <si>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</si>
  <si>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</si>
  <si>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</si>
  <si>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</si>
  <si>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</si>
  <si>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</si>
  <si>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</si>
  <si>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</si>
  <si>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</si>
  <si>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</si>
  <si>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</si>
  <si>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</si>
  <si>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</si>
  <si>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</si>
  <si>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</si>
  <si>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</si>
  <si>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</si>
  <si>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</si>
  <si>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</si>
  <si>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</si>
  <si>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</si>
  <si>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</si>
  <si>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</si>
  <si>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</si>
  <si>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</si>
  <si>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</si>
  <si>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</si>
  <si>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</si>
  <si>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</si>
  <si>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</si>
  <si>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</si>
  <si>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</si>
  <si>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</si>
  <si>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</si>
  <si>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</si>
  <si>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</si>
  <si>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</si>
  <si>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</si>
  <si>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</si>
  <si>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</si>
  <si>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</si>
  <si>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</si>
  <si>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</si>
  <si>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</si>
  <si>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</si>
  <si>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</si>
  <si>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</si>
  <si>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</si>
  <si>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</si>
  <si>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</si>
  <si>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</si>
  <si>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</si>
  <si>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</si>
  <si>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</si>
  <si>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</si>
  <si>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</si>
  <si>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</si>
  <si>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</si>
  <si>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</si>
  <si>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</si>
  <si>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</si>
  <si>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</si>
  <si>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</si>
  <si>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</si>
  <si>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</si>
  <si>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</si>
  <si>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</si>
  <si>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</si>
  <si>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</si>
  <si>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</si>
  <si>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</si>
  <si>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</si>
  <si>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</si>
  <si>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</si>
  <si>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</si>
  <si>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</si>
  <si>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</si>
  <si>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</si>
  <si>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</si>
  <si>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</si>
  <si>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</si>
  <si>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</si>
  <si>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</si>
  <si>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</si>
  <si>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</si>
  <si>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</si>
  <si>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</si>
  <si>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</si>
  <si>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</si>
  <si>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</si>
  <si>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</si>
  <si>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</si>
  <si>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</si>
  <si>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</si>
  <si>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</si>
  <si>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</si>
  <si>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</si>
  <si>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</si>
  <si>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</si>
  <si>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</si>
  <si>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</si>
  <si>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</si>
  <si>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</si>
  <si>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</si>
  <si>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</si>
  <si>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</si>
  <si>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</si>
  <si>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</si>
  <si>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</si>
  <si>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</si>
  <si>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</si>
  <si>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</si>
  <si>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</si>
  <si>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</si>
  <si>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</si>
  <si>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</si>
  <si>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</si>
  <si>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</si>
  <si>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</si>
  <si>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</si>
  <si>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</si>
  <si>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</si>
  <si>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</si>
  <si>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</si>
  <si>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</si>
  <si>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</si>
  <si>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</si>
  <si>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</si>
  <si>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</si>
  <si>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</si>
  <si>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</si>
  <si>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</si>
  <si>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</si>
  <si>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</si>
  <si>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</si>
  <si>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</si>
  <si>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</si>
  <si>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</si>
  <si>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</si>
  <si>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</si>
  <si>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</si>
  <si>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</si>
  <si>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</si>
  <si>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</si>
  <si>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</si>
  <si>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</si>
  <si>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</si>
  <si>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</si>
  <si>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</si>
  <si>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</si>
  <si>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</si>
  <si>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</si>
  <si>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</si>
  <si>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</si>
  <si>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</si>
  <si>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</si>
  <si>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</si>
  <si>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</si>
  <si>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</si>
  <si>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</si>
  <si>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</si>
  <si>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</si>
  <si>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</si>
  <si>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</si>
  <si>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</si>
  <si>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</si>
  <si>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</si>
  <si>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</si>
  <si>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</si>
  <si>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</si>
  <si>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</si>
  <si>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</si>
  <si>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</si>
  <si>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</si>
  <si>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</si>
  <si>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</si>
  <si>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</si>
  <si>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</si>
  <si>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</si>
  <si>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</si>
  <si>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</si>
  <si>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</si>
  <si>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</si>
  <si>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</si>
  <si>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</si>
  <si>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</si>
  <si>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</si>
  <si>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</si>
  <si>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</si>
  <si>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</si>
  <si>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</si>
  <si>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</si>
  <si>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</si>
  <si>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</si>
  <si>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</si>
  <si>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</si>
  <si>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</si>
  <si>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</si>
  <si>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</si>
  <si>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</si>
  <si>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</si>
  <si>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</si>
  <si>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</si>
  <si>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</si>
  <si>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</si>
  <si>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</si>
  <si>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</si>
  <si>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</si>
  <si>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</si>
  <si>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</si>
  <si>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</si>
  <si>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</si>
  <si>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</si>
  <si>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</si>
  <si>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</si>
  <si>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</si>
  <si>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</si>
  <si>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</si>
  <si>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</si>
  <si>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</si>
  <si>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</si>
  <si>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</si>
  <si>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</si>
  <si>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</si>
  <si>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</si>
  <si>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</si>
  <si>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</si>
  <si>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</si>
  <si>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</si>
  <si>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</si>
  <si>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</si>
  <si>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</si>
  <si>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</si>
  <si>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</si>
  <si>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</si>
  <si>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</si>
  <si>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</si>
  <si>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</si>
  <si>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</si>
  <si>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</si>
  <si>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</si>
  <si>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</si>
  <si>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</si>
  <si>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</si>
  <si>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</si>
  <si>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</si>
  <si>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</si>
  <si>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</si>
  <si>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</si>
  <si>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</si>
  <si>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</si>
  <si>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</si>
  <si>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</si>
  <si>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</si>
  <si>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</si>
  <si>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</si>
  <si>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</si>
  <si>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</si>
  <si>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</si>
  <si>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</si>
  <si>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</si>
  <si>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</si>
  <si>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</si>
  <si>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</si>
  <si>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</si>
  <si>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</si>
  <si>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</si>
  <si>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</si>
  <si>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</si>
  <si>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</si>
  <si>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</si>
  <si>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</si>
  <si>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</si>
  <si>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</si>
  <si>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</si>
  <si>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</si>
  <si>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</si>
  <si>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</si>
  <si>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</si>
  <si>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</si>
  <si>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</si>
  <si>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</si>
  <si>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</si>
  <si>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</si>
  <si>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</si>
  <si>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</si>
  <si>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</si>
  <si>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</si>
  <si>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</si>
  <si>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</si>
  <si>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</si>
  <si>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</si>
  <si>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</si>
  <si>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</si>
  <si>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</si>
  <si>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</si>
  <si>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</si>
  <si>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</si>
  <si>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</si>
  <si>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</si>
  <si>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</si>
  <si>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</si>
  <si>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</si>
  <si>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</si>
  <si>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</si>
  <si>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</si>
  <si>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</si>
  <si>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</si>
  <si>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</si>
  <si>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</si>
  <si>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</si>
  <si>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</si>
  <si>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</si>
  <si>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</si>
  <si>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</si>
  <si>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</si>
  <si>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</si>
  <si>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</si>
  <si>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</si>
  <si>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</si>
  <si>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</si>
  <si>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</si>
  <si>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</si>
  <si>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</si>
  <si>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</si>
  <si>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</si>
  <si>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</si>
  <si>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</si>
  <si>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</si>
  <si>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</si>
  <si>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</si>
  <si>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</si>
  <si>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</si>
  <si>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</si>
  <si>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</si>
  <si>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</si>
  <si>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</si>
  <si>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</si>
  <si>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</si>
  <si>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</si>
  <si>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</si>
  <si>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</si>
  <si>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</si>
  <si>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</si>
  <si>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</si>
  <si>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</si>
  <si>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</si>
  <si>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</si>
  <si>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</si>
  <si>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</si>
  <si>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</si>
  <si>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</si>
  <si>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</si>
  <si>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</si>
  <si>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</si>
  <si>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</si>
  <si>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</si>
  <si>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</si>
  <si>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</si>
  <si>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</si>
  <si>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</si>
  <si>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</si>
  <si>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</si>
  <si>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</si>
  <si>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</si>
  <si>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</si>
  <si>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</si>
  <si>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</si>
  <si>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</si>
  <si>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</si>
  <si>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</si>
  <si>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</si>
  <si>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</si>
  <si>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</si>
  <si>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</si>
  <si>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</si>
  <si>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</si>
  <si>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</si>
  <si>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</si>
  <si>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</si>
  <si>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</si>
  <si>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</si>
  <si>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</si>
  <si>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</si>
  <si>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</si>
  <si>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</si>
  <si>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</si>
  <si>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</si>
  <si>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</si>
  <si>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</si>
  <si>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</si>
  <si>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</si>
  <si>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</si>
  <si>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</si>
  <si>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</si>
  <si>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</si>
  <si>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</si>
  <si>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</si>
  <si>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</si>
  <si>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</si>
  <si>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</si>
  <si>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</si>
  <si>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</si>
  <si>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</si>
  <si>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</si>
  <si>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</si>
  <si>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</si>
  <si>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</si>
  <si>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</si>
  <si>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</si>
  <si>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</si>
  <si>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</si>
  <si>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</si>
  <si>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</si>
  <si>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</si>
  <si>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</si>
  <si>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</si>
  <si>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</si>
  <si>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</si>
  <si>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</si>
  <si>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</si>
  <si>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</si>
  <si>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</si>
  <si>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</si>
  <si>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</si>
  <si>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</si>
  <si>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</si>
  <si>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</si>
  <si>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</si>
  <si>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</si>
  <si>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</si>
  <si>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</si>
  <si>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</si>
  <si>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</si>
  <si>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</si>
  <si>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</si>
  <si>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</si>
  <si>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</si>
  <si>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</si>
  <si>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</si>
  <si>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</si>
  <si>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</si>
  <si>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</si>
  <si>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</si>
  <si>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</si>
  <si>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</si>
  <si>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</si>
  <si>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</si>
  <si>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</si>
  <si>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</si>
  <si>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</si>
  <si>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</si>
  <si>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</si>
  <si>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</si>
  <si>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</si>
  <si>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</si>
  <si>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</si>
  <si>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</si>
  <si>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</si>
  <si>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</si>
  <si>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</si>
  <si>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</si>
  <si>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</si>
  <si>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</si>
  <si>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</si>
  <si>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</si>
  <si>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</si>
  <si>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</si>
  <si>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</si>
  <si>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</si>
  <si>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</si>
  <si>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</si>
  <si>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</si>
  <si>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</si>
  <si>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</si>
  <si>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</si>
  <si>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</si>
  <si>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</si>
  <si>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</si>
  <si>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</si>
  <si>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</si>
  <si>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</si>
  <si>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</si>
  <si>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</si>
  <si>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</si>
  <si>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</si>
  <si>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</si>
  <si>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</si>
  <si>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</si>
  <si>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</si>
  <si>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</si>
  <si>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</si>
  <si>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</si>
  <si>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</si>
  <si>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</si>
  <si>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</si>
  <si>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</si>
  <si>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</si>
  <si>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</si>
  <si>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</si>
  <si>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</si>
  <si>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</si>
  <si>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</si>
  <si>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</si>
  <si>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</si>
  <si>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</si>
  <si>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</si>
  <si>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</si>
  <si>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</si>
  <si>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</si>
  <si>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</si>
  <si>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</si>
  <si>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</si>
  <si>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</si>
  <si>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</si>
  <si>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</si>
  <si>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</si>
  <si>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</si>
  <si>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</si>
  <si>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</si>
  <si>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</si>
  <si>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</si>
  <si>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</si>
  <si>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</si>
  <si>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</si>
  <si>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</si>
  <si>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</si>
  <si>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</si>
  <si>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</si>
  <si>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</si>
  <si>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</si>
  <si>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</si>
  <si>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</si>
  <si>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</si>
  <si>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</si>
  <si>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</si>
  <si>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</si>
  <si>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</si>
  <si>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</si>
  <si>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</si>
  <si>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</si>
  <si>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</si>
  <si>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</si>
  <si>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</si>
  <si>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</si>
  <si>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</si>
  <si>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</si>
  <si>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</si>
  <si>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</si>
  <si>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</si>
  <si>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</si>
  <si>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</si>
  <si>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</si>
  <si>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</si>
  <si>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</si>
  <si>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</si>
  <si>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</si>
  <si>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</si>
  <si>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</si>
  <si>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</si>
  <si>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</si>
  <si>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</si>
  <si>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</si>
  <si>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</si>
  <si>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</si>
  <si>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</si>
  <si>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</si>
  <si>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</si>
  <si>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</si>
  <si>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</si>
  <si>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</si>
  <si>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</si>
  <si>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</si>
  <si>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</si>
  <si>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</si>
  <si>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</si>
  <si>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</si>
  <si>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</si>
  <si>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</si>
  <si>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</si>
  <si>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</si>
  <si>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</si>
  <si>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</si>
  <si>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</si>
  <si>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</si>
  <si>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</si>
  <si>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</si>
  <si>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</si>
  <si>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</si>
  <si>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</si>
  <si>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</si>
  <si>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</si>
  <si>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</si>
  <si>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</si>
  <si>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</si>
  <si>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</si>
  <si>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</si>
  <si>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</si>
  <si>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</si>
  <si>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</si>
  <si>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</si>
  <si>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</si>
  <si>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</si>
  <si>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</si>
  <si>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</si>
  <si>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</si>
  <si>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</si>
  <si>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</si>
  <si>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</si>
  <si>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</si>
  <si>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</si>
  <si>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</si>
  <si>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</si>
  <si>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</si>
  <si>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</si>
  <si>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</si>
  <si>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</si>
  <si>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</si>
  <si>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</si>
  <si>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</si>
  <si>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</si>
  <si>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</si>
  <si>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</si>
  <si>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</si>
  <si>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</si>
  <si>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</si>
  <si>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</si>
  <si>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</si>
  <si>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</si>
  <si>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</si>
  <si>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</si>
  <si>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</si>
  <si>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</si>
  <si>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</si>
  <si>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</si>
  <si>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</si>
  <si>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</si>
  <si>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</si>
  <si>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</si>
  <si>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</si>
  <si>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</si>
  <si>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</si>
  <si>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</si>
  <si>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</si>
  <si>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</si>
  <si>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</si>
  <si>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</si>
  <si>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</si>
  <si>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</si>
  <si>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</si>
  <si>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</si>
  <si>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</si>
  <si>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</si>
  <si>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</si>
  <si>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</si>
  <si>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</si>
  <si>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</si>
  <si>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</si>
  <si>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</si>
  <si>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</si>
  <si>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</si>
  <si>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</si>
  <si>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</si>
  <si>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</si>
  <si>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</si>
  <si>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</si>
  <si>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</si>
  <si>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</si>
  <si>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</si>
  <si>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</si>
  <si>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</si>
  <si>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</si>
  <si>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</si>
  <si>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</si>
  <si>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</si>
  <si>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</si>
  <si>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</si>
  <si>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</si>
  <si>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</si>
  <si>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</si>
  <si>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</si>
  <si>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</si>
  <si>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</si>
  <si>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</si>
  <si>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</si>
  <si>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</si>
  <si>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</si>
  <si>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</si>
  <si>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</si>
  <si>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</si>
  <si>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</si>
  <si>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</si>
  <si>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</si>
  <si>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</si>
  <si>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</si>
  <si>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</si>
  <si>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</si>
  <si>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</si>
  <si>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</si>
  <si>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</si>
  <si>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</si>
  <si>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</si>
  <si>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</si>
  <si>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</si>
  <si>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</si>
  <si>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</si>
  <si>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</si>
  <si>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</si>
  <si>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</si>
  <si>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</si>
  <si>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</si>
  <si>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</si>
  <si>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</si>
  <si>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</si>
  <si>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</si>
  <si>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</si>
  <si>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</si>
  <si>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</si>
  <si>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</si>
  <si>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</si>
  <si>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</si>
  <si>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</si>
  <si>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</si>
  <si>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</si>
  <si>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</si>
  <si>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</si>
  <si>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</si>
  <si>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</si>
  <si>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</si>
  <si>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</si>
  <si>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</si>
  <si>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</si>
  <si>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</si>
  <si>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</si>
  <si>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</si>
  <si>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</si>
  <si>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</si>
  <si>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</si>
  <si>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</si>
  <si>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</si>
  <si>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</si>
  <si>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</si>
  <si>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</si>
  <si>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</si>
  <si>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</si>
  <si>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</si>
  <si>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</si>
  <si>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</si>
  <si>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</si>
  <si>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</si>
  <si>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</si>
  <si>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</si>
  <si>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</si>
  <si>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</si>
  <si>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</si>
  <si>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</si>
  <si>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</si>
  <si>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</si>
  <si>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</si>
  <si>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</si>
  <si>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</si>
  <si>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</si>
  <si>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</si>
  <si>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</si>
  <si>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</si>
  <si>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</si>
  <si>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</si>
  <si>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</si>
  <si>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</si>
  <si>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</si>
  <si>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</si>
  <si>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</si>
  <si>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</si>
  <si>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</si>
  <si>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</si>
  <si>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</si>
  <si>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</si>
  <si>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</si>
  <si>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</si>
  <si>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</si>
  <si>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</si>
  <si>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</si>
  <si>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</si>
  <si>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</si>
  <si>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</si>
  <si>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</si>
  <si>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</si>
  <si>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</si>
  <si>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</si>
  <si>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</si>
  <si>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</si>
  <si>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</si>
  <si>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</si>
  <si>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</si>
  <si>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</si>
  <si>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</si>
  <si>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</si>
  <si>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</si>
  <si>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</si>
  <si>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</si>
  <si>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</si>
  <si>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</si>
  <si>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</si>
  <si>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</si>
  <si>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</si>
  <si>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</si>
  <si>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</si>
  <si>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</si>
  <si>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</si>
  <si>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</si>
  <si>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</si>
  <si>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</si>
  <si>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</si>
  <si>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</si>
  <si>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</si>
  <si>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</si>
  <si>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</si>
  <si>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</si>
  <si>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</si>
  <si>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</si>
  <si>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</si>
  <si>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</si>
  <si>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</si>
  <si>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</si>
  <si>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</si>
  <si>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</si>
  <si>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</si>
  <si>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</si>
  <si>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</si>
  <si>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</si>
  <si>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</si>
  <si>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</si>
  <si>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</si>
  <si>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</si>
  <si>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</si>
  <si>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</si>
  <si>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</si>
  <si>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</si>
  <si>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</si>
  <si>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</si>
  <si>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</si>
  <si>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</si>
  <si>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</si>
  <si>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</si>
  <si>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</si>
  <si>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</si>
  <si>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</si>
  <si>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</si>
  <si>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</si>
  <si>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</si>
  <si>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</si>
  <si>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</si>
  <si>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</si>
  <si>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</si>
  <si>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</si>
  <si>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</si>
  <si>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</si>
  <si>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</si>
  <si>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</si>
  <si>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</si>
  <si>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</si>
  <si>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</si>
  <si>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</si>
  <si>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</si>
  <si>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</si>
  <si>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</si>
  <si>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</si>
  <si>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</si>
  <si>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</si>
  <si>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</si>
  <si>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</si>
  <si>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</si>
  <si>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</si>
  <si>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</si>
  <si>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</si>
  <si>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</si>
  <si>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</si>
  <si>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</si>
  <si>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</si>
  <si>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</si>
  <si>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</si>
  <si>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</si>
  <si>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</si>
  <si>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</si>
  <si>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</si>
  <si>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</si>
  <si>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</si>
  <si>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</si>
  <si>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</si>
  <si>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</si>
  <si>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</si>
  <si>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</si>
  <si>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</si>
  <si>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</si>
  <si>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</si>
  <si>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</si>
  <si>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</si>
  <si>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</si>
  <si>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</si>
  <si>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</si>
  <si>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</si>
  <si>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</si>
  <si>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</si>
  <si>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</si>
  <si>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</si>
  <si>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</si>
  <si>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</si>
  <si>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</si>
  <si>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</si>
  <si>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</si>
  <si>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</si>
  <si>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</si>
  <si>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</si>
  <si>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</si>
  <si>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</si>
  <si>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</si>
  <si>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</si>
  <si>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</si>
  <si>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</si>
  <si>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</si>
  <si>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</si>
  <si>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</si>
  <si>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</si>
  <si>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</si>
  <si>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</si>
  <si>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</si>
  <si>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</si>
  <si>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</si>
  <si>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</si>
  <si>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</si>
  <si>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</si>
  <si>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</si>
  <si>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</si>
  <si>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</si>
  <si>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</si>
  <si>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</si>
  <si>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</si>
  <si>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</si>
  <si>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</si>
  <si>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</si>
  <si>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</si>
  <si>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</si>
  <si>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</si>
  <si>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</si>
  <si>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</si>
  <si>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</si>
  <si>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</si>
  <si>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</si>
  <si>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</si>
  <si>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</si>
  <si>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</si>
  <si>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</si>
  <si>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</si>
  <si>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</si>
  <si>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</si>
  <si>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</si>
  <si>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</si>
  <si>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</si>
  <si>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</si>
  <si>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</si>
  <si>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</si>
  <si>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</si>
  <si>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</si>
  <si>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</si>
  <si>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</si>
  <si>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</si>
  <si>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</si>
  <si>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</si>
  <si>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</si>
  <si>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</si>
  <si>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</si>
  <si>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</si>
  <si>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</si>
  <si>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</si>
  <si>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</si>
  <si>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</si>
  <si>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</si>
  <si>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</si>
  <si>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</si>
  <si>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</si>
  <si>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</si>
  <si>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</si>
  <si>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</si>
  <si>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</si>
  <si>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</si>
  <si>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</si>
  <si>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</si>
  <si>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</si>
  <si>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</si>
  <si>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</si>
  <si>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</si>
  <si>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</si>
  <si>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</si>
  <si>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</si>
  <si>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</si>
  <si>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</si>
  <si>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</si>
  <si>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</si>
  <si>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</si>
  <si>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</si>
  <si>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</si>
  <si>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</si>
  <si>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</si>
  <si>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</si>
  <si>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</si>
  <si>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</si>
  <si>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</si>
  <si>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</si>
  <si>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</si>
  <si>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</si>
  <si>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</si>
  <si>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</si>
  <si>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</si>
  <si>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</si>
  <si>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</si>
  <si>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</si>
  <si>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</si>
  <si>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</si>
  <si>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</si>
  <si>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</si>
  <si>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</si>
  <si>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</si>
  <si>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</si>
  <si>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</si>
  <si>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</si>
  <si>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</si>
  <si>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</si>
  <si>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</si>
  <si>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</si>
  <si>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</si>
  <si>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</si>
  <si>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</si>
  <si>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</si>
  <si>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</si>
  <si>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</si>
  <si>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</si>
  <si>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</si>
  <si>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</si>
  <si>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</si>
  <si>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</si>
  <si>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</si>
  <si>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</si>
  <si>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</si>
  <si>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</si>
  <si>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</si>
  <si>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</si>
  <si>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</si>
  <si>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</si>
  <si>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</si>
  <si>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</si>
  <si>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</si>
  <si>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</si>
  <si>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</si>
  <si>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</si>
  <si>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</si>
  <si>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</si>
  <si>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</si>
  <si>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</si>
  <si>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</si>
  <si>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</si>
  <si>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</si>
  <si>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</si>
  <si>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</si>
  <si>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</si>
  <si>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</si>
  <si>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</si>
  <si>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</si>
  <si>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</si>
  <si>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</si>
  <si>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</si>
  <si>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</si>
  <si>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</si>
  <si>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</si>
  <si>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</si>
  <si>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</si>
  <si>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</si>
  <si>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</si>
  <si>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</si>
  <si>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</si>
  <si>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</si>
  <si>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</si>
  <si>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</si>
  <si>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</si>
  <si>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</si>
  <si>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</si>
  <si>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</si>
  <si>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</si>
  <si>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</si>
  <si>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</si>
  <si>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</si>
  <si>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</si>
  <si>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</si>
  <si>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</si>
  <si>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</si>
  <si>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</si>
  <si>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</si>
  <si>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</si>
  <si>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</si>
  <si>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</si>
  <si>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</si>
  <si>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</si>
  <si>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</si>
  <si>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</si>
  <si>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</si>
  <si>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</si>
  <si>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</si>
  <si>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</si>
  <si>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</si>
  <si>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</si>
  <si>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</si>
  <si>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</si>
  <si>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</si>
  <si>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</si>
  <si>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</si>
  <si>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</si>
  <si>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</si>
  <si>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</si>
  <si>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</si>
  <si>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</si>
  <si>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</si>
  <si>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</si>
  <si>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</si>
  <si>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</si>
  <si>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</si>
  <si>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</si>
  <si>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</si>
  <si>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</si>
  <si>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</si>
  <si>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</si>
  <si>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</si>
  <si>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</si>
  <si>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</si>
  <si>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</si>
  <si>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</si>
  <si>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</si>
  <si>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</si>
  <si>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</si>
  <si>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</si>
  <si>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</si>
  <si>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</si>
  <si>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</si>
  <si>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</si>
  <si>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</si>
  <si>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</si>
  <si>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</si>
  <si>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</si>
  <si>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</si>
  <si>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</si>
  <si>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</si>
  <si>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</si>
  <si>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</si>
  <si>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</si>
  <si>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</si>
  <si>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</si>
  <si>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</si>
  <si>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</si>
  <si>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</si>
  <si>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</si>
  <si>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</si>
  <si>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</si>
  <si>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</si>
  <si>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</si>
  <si>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</si>
  <si>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</si>
  <si>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</si>
  <si>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</si>
  <si>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</si>
  <si>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</si>
  <si>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</si>
  <si>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</si>
  <si>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</si>
  <si>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</si>
  <si>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</si>
  <si>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</si>
  <si>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</si>
  <si>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</si>
  <si>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</si>
  <si>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</si>
  <si>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</si>
  <si>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</si>
  <si>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</si>
  <si>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</si>
  <si>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</si>
  <si>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</si>
  <si>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</si>
  <si>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</si>
  <si>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</si>
  <si>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</si>
  <si>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</si>
  <si>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</si>
  <si>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</si>
  <si>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</si>
  <si>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</si>
  <si>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</si>
  <si>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</si>
  <si>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</si>
  <si>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</si>
  <si>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</si>
  <si>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</si>
  <si>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</si>
  <si>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</si>
  <si>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</si>
  <si>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</si>
  <si>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</si>
  <si>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</si>
  <si>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</si>
  <si>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</si>
  <si>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</si>
  <si>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</si>
  <si>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</si>
  <si>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</si>
  <si>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</si>
  <si>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</si>
  <si>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</si>
  <si>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</si>
  <si>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</si>
  <si>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</si>
  <si>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</si>
  <si>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</si>
  <si>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</si>
  <si>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</si>
  <si>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</si>
  <si>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</si>
  <si>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</si>
  <si>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</si>
  <si>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</si>
  <si>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</si>
  <si>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</si>
  <si>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</si>
  <si>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</si>
  <si>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</si>
  <si>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</si>
  <si>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</si>
  <si>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</si>
  <si>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</si>
  <si>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</si>
  <si>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</si>
  <si>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</si>
  <si>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</si>
  <si>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</si>
  <si>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</si>
  <si>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</si>
  <si>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</si>
  <si>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</si>
  <si>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</si>
  <si>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</si>
  <si>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</si>
  <si>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</si>
  <si>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</si>
  <si>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</si>
  <si>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</si>
  <si>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</si>
  <si>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</si>
  <si>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</si>
  <si>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</si>
  <si>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</si>
  <si>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</si>
  <si>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</si>
  <si>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</si>
  <si>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</si>
  <si>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</si>
  <si>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</si>
  <si>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</si>
  <si>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</si>
  <si>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</si>
  <si>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</si>
  <si>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</si>
  <si>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</si>
  <si>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</si>
  <si>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</si>
  <si>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</si>
  <si>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</si>
  <si>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</si>
  <si>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</si>
  <si>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</si>
  <si>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</si>
  <si>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</si>
  <si>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</si>
  <si>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</si>
  <si>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</si>
  <si>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</si>
  <si>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</si>
  <si>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</si>
  <si>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</si>
  <si>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</si>
  <si>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</si>
  <si>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</si>
  <si>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</si>
  <si>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</si>
  <si>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</si>
  <si>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</si>
  <si>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</si>
  <si>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</si>
  <si>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</si>
  <si>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</si>
  <si>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</si>
  <si>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</si>
  <si>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</si>
  <si>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</si>
  <si>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</si>
  <si>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</si>
  <si>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</si>
  <si>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</si>
  <si>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</si>
  <si>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</si>
  <si>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</si>
  <si>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</si>
  <si>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</si>
  <si>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</si>
  <si>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</si>
  <si>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</si>
  <si>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</si>
  <si>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</si>
  <si>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</si>
  <si>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</si>
  <si>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</si>
  <si>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</si>
  <si>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</si>
  <si>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</si>
  <si>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</si>
  <si>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</si>
  <si>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</si>
  <si>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</si>
  <si>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</si>
  <si>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</si>
  <si>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</si>
  <si>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</si>
  <si>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</si>
  <si>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</si>
  <si>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</si>
  <si>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</si>
  <si>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</si>
  <si>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</si>
  <si>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</si>
  <si>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</si>
  <si>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</si>
  <si>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</si>
  <si>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</si>
  <si>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</si>
  <si>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</si>
  <si>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</si>
  <si>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</si>
  <si>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</si>
  <si>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</si>
  <si>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</si>
  <si>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</si>
  <si>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</si>
  <si>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</si>
  <si>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</si>
  <si>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</si>
  <si>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</si>
  <si>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</si>
  <si>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</si>
  <si>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</si>
  <si>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</si>
  <si>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</si>
  <si>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</si>
  <si>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</si>
  <si>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</si>
  <si>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</si>
  <si>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</si>
  <si>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</si>
  <si>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</si>
  <si>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</si>
  <si>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</si>
  <si>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</si>
  <si>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</si>
  <si>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</si>
  <si>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</si>
  <si>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</si>
  <si>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</si>
  <si>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</si>
  <si>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</si>
  <si>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</si>
  <si>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</si>
  <si>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</si>
  <si>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</si>
  <si>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</si>
  <si>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</si>
  <si>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</si>
  <si>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</si>
  <si>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</si>
  <si>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</si>
  <si>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</si>
  <si>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</si>
  <si>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</si>
  <si>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</si>
  <si>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</si>
  <si>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</si>
  <si>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</si>
  <si>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</si>
  <si>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</si>
  <si>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</si>
  <si>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</si>
  <si>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</si>
  <si>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</si>
  <si>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</si>
  <si>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</si>
  <si>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</si>
  <si>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</si>
  <si>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</si>
  <si>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</si>
  <si>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</si>
  <si>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</si>
  <si>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</si>
  <si>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</si>
  <si>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</si>
  <si>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</si>
  <si>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</si>
  <si>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</si>
  <si>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</si>
  <si>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</si>
  <si>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</si>
  <si>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</si>
  <si>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</si>
  <si>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</si>
  <si>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</si>
  <si>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</si>
  <si>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</si>
  <si>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</si>
  <si>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</si>
  <si>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</si>
  <si>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</si>
  <si>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</si>
  <si>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</si>
  <si>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</si>
  <si>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</si>
  <si>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</si>
  <si>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</si>
  <si>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</si>
  <si>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</si>
  <si>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</si>
  <si>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</si>
  <si>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</si>
  <si>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</si>
  <si>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</si>
  <si>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</si>
  <si>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</si>
  <si>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</si>
  <si>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</si>
  <si>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</si>
  <si>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</si>
  <si>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</si>
  <si>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</si>
  <si>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</si>
  <si>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</si>
  <si>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</si>
  <si>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</si>
  <si>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</si>
  <si>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</si>
  <si>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</si>
  <si>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</si>
  <si>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</si>
  <si>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</si>
  <si>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</si>
  <si>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</si>
  <si>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</si>
  <si>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</si>
  <si>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</si>
  <si>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</si>
  <si>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</si>
  <si>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</si>
  <si>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</si>
  <si>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</si>
  <si>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</si>
  <si>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</si>
  <si>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</si>
  <si>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</si>
  <si>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</si>
  <si>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</si>
  <si>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</si>
  <si>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</si>
  <si>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</si>
  <si>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</si>
  <si>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</si>
  <si>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</si>
  <si>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</si>
  <si>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</si>
  <si>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</si>
  <si>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</si>
  <si>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</si>
  <si>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</si>
  <si>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</si>
  <si>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</si>
  <si>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</si>
  <si>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</si>
  <si>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</si>
  <si>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</si>
  <si>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</si>
  <si>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</si>
  <si>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</si>
  <si>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</si>
  <si>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</si>
  <si>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</si>
  <si>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</si>
  <si>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</si>
  <si>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</si>
  <si>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</si>
  <si>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</si>
  <si>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</si>
  <si>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</si>
  <si>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</si>
  <si>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</si>
  <si>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</si>
  <si>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</si>
  <si>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</si>
  <si>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</si>
  <si>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</si>
  <si>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</si>
  <si>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</si>
  <si>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</si>
  <si>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</si>
  <si>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</si>
  <si>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</si>
  <si>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</si>
  <si>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</si>
  <si>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</si>
  <si>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</si>
  <si>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</si>
  <si>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</si>
  <si>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</si>
  <si>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</si>
  <si>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</si>
  <si>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</si>
  <si>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</si>
  <si>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</si>
  <si>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</si>
  <si>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</si>
  <si>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</si>
  <si>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</si>
  <si>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</si>
  <si>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</si>
  <si>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</si>
  <si>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</si>
  <si>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</si>
  <si>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</si>
  <si>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</si>
  <si>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</si>
  <si>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</si>
  <si>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</si>
  <si>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</si>
  <si>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</si>
  <si>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</si>
  <si>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</si>
  <si>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</si>
  <si>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</si>
  <si>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</si>
  <si>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</si>
  <si>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</si>
  <si>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</si>
  <si>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</si>
  <si>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</si>
  <si>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</si>
  <si>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</si>
  <si>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</si>
  <si>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</si>
  <si>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</si>
  <si>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</si>
  <si>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</si>
  <si>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</si>
  <si>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</si>
  <si>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</si>
  <si>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</si>
  <si>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</si>
  <si>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</si>
  <si>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</si>
  <si>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</si>
  <si>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</si>
  <si>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</si>
  <si>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</si>
  <si>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</si>
  <si>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</si>
  <si>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</si>
  <si>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</si>
  <si>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</si>
  <si>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</si>
  <si>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</si>
  <si>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</si>
  <si>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</si>
  <si>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</si>
  <si>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</si>
  <si>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</si>
  <si>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</si>
  <si>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</si>
  <si>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</si>
  <si>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</si>
  <si>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</si>
  <si>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</si>
  <si>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</si>
  <si>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</si>
  <si>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</si>
  <si>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</si>
  <si>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</si>
  <si>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</si>
  <si>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</si>
  <si>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</si>
  <si>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</si>
  <si>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</si>
  <si>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</si>
  <si>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</si>
  <si>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</si>
  <si>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</si>
  <si>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</si>
  <si>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</si>
  <si>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</si>
  <si>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</si>
  <si>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</si>
  <si>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</si>
  <si>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</si>
  <si>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</si>
  <si>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</si>
  <si>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</si>
  <si>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</si>
  <si>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</si>
  <si>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</si>
  <si>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</si>
  <si>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</si>
  <si>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</si>
  <si>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</si>
  <si>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</si>
  <si>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</si>
  <si>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</si>
  <si>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</si>
  <si>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</si>
  <si>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</si>
  <si>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</si>
  <si>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</si>
  <si>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</si>
  <si>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</si>
  <si>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</si>
  <si>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</si>
  <si>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</si>
  <si>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</si>
  <si>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</si>
  <si>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</si>
  <si>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</si>
  <si>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</si>
  <si>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</si>
  <si>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</si>
  <si>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</si>
  <si>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</si>
  <si>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</si>
  <si>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</si>
  <si>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</si>
  <si>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</si>
  <si>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</si>
  <si>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</si>
  <si>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</si>
  <si>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</si>
  <si>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</si>
  <si>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</si>
  <si>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</si>
  <si>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</si>
  <si>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</si>
  <si>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</si>
  <si>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</si>
  <si>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</si>
  <si>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</si>
  <si>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</si>
  <si>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</si>
  <si>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</si>
  <si>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</si>
  <si>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</si>
  <si>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</si>
  <si>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</si>
  <si>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</si>
  <si>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</si>
  <si>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</si>
  <si>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</si>
  <si>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</si>
  <si>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</si>
  <si>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</si>
  <si>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</si>
  <si>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</si>
  <si>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</si>
  <si>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</si>
  <si>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</si>
  <si>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</si>
  <si>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</si>
  <si>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</si>
  <si>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</si>
  <si>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</si>
  <si>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</si>
  <si>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</si>
  <si>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</si>
  <si>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</si>
  <si>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</si>
  <si>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</si>
  <si>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</si>
  <si>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</si>
  <si>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</si>
  <si>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</si>
  <si>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</si>
  <si>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</si>
  <si>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</si>
  <si>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</si>
  <si>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</si>
  <si>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</si>
  <si>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</si>
  <si>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</si>
  <si>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</si>
  <si>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</si>
  <si>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</si>
  <si>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</si>
  <si>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</si>
  <si>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</si>
  <si>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</si>
  <si>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</si>
  <si>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</si>
  <si>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</si>
  <si>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</si>
  <si>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</si>
  <si>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</si>
  <si>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</si>
  <si>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</si>
  <si>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</si>
  <si>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</si>
  <si>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</si>
  <si>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</si>
  <si>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</si>
  <si>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</si>
  <si>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</si>
  <si>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</si>
  <si>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</si>
  <si>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</si>
  <si>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</si>
  <si>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</si>
  <si>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</si>
  <si>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</si>
  <si>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</si>
  <si>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</si>
  <si>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</si>
  <si>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</si>
  <si>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</si>
  <si>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</si>
  <si>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</si>
  <si>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</si>
  <si>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</si>
  <si>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</si>
  <si>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</si>
  <si>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</si>
  <si>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</si>
  <si>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</si>
  <si>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</si>
  <si>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</si>
  <si>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</si>
  <si>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</si>
  <si>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</si>
  <si>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</si>
  <si>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</si>
  <si>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</si>
  <si>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</si>
  <si>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</si>
  <si>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</si>
  <si>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</si>
  <si>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</si>
  <si>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</si>
  <si>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</si>
  <si>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</si>
  <si>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</si>
  <si>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</si>
  <si>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</si>
  <si>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</si>
  <si>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</si>
  <si>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</si>
  <si>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</si>
  <si>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</si>
  <si>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</si>
  <si>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</si>
  <si>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</si>
  <si>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</si>
  <si>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</si>
  <si>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</si>
  <si>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</si>
  <si>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</si>
  <si>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</si>
  <si>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</si>
  <si>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</si>
  <si>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</si>
  <si>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</si>
  <si>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</si>
  <si>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</si>
  <si>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</si>
  <si>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</si>
  <si>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</si>
  <si>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</si>
  <si>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</si>
  <si>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</si>
  <si>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</si>
  <si>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</si>
  <si>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</si>
  <si>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</si>
  <si>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</si>
  <si>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</si>
  <si>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</si>
  <si>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</si>
  <si>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</si>
  <si>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</si>
  <si>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</si>
  <si>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</si>
  <si>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</si>
  <si>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</si>
  <si>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</si>
  <si>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</si>
  <si>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</si>
  <si>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</si>
  <si>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</si>
  <si>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</si>
  <si>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</si>
  <si>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</si>
  <si>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</si>
  <si>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</si>
  <si>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</si>
  <si>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</si>
  <si>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</si>
  <si>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</si>
  <si>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</si>
  <si>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</si>
  <si>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</si>
  <si>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</si>
  <si>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</si>
  <si>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</si>
  <si>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</si>
  <si>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</si>
  <si>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</si>
  <si>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</si>
  <si>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</si>
  <si>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</si>
  <si>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</si>
  <si>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</si>
  <si>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</si>
  <si>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</si>
  <si>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</si>
  <si>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</si>
  <si>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</si>
  <si>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</si>
  <si>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</si>
  <si>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</si>
  <si>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</si>
  <si>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</si>
  <si>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</si>
  <si>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</si>
  <si>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</si>
  <si>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</si>
  <si>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</si>
  <si>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</si>
  <si>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</si>
  <si>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</si>
  <si>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</si>
  <si>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</si>
  <si>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</si>
  <si>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</si>
  <si>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</si>
  <si>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</si>
  <si>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</si>
  <si>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</si>
  <si>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</si>
  <si>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</si>
  <si>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</si>
  <si>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</si>
  <si>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</si>
  <si>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</si>
  <si>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</si>
  <si>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</si>
  <si>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</si>
  <si>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</si>
  <si>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</si>
  <si>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</si>
  <si>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</si>
  <si>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</si>
  <si>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</si>
  <si>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</si>
  <si>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</si>
  <si>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</si>
  <si>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</si>
  <si>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</si>
  <si>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</si>
  <si>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</si>
  <si>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</si>
  <si>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</si>
  <si>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</si>
  <si>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</si>
  <si>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</si>
  <si>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</si>
  <si>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</si>
  <si>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</si>
  <si>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</si>
  <si>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</si>
  <si>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</si>
  <si>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</si>
  <si>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</si>
  <si>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</si>
  <si>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</si>
  <si>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</si>
  <si>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</si>
  <si>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</si>
  <si>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</si>
  <si>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</si>
  <si>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</si>
  <si>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</si>
  <si>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</si>
  <si>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</si>
  <si>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</si>
  <si>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</si>
  <si>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</si>
  <si>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</si>
  <si>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</si>
  <si>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</si>
  <si>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</si>
  <si>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</si>
  <si>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</si>
  <si>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</si>
  <si>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</si>
  <si>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</si>
  <si>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</si>
  <si>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</si>
  <si>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</si>
  <si>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</si>
  <si>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</si>
  <si>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</si>
  <si>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</si>
  <si>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</si>
  <si>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</si>
  <si>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</si>
  <si>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</si>
  <si>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</si>
  <si>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</si>
  <si>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</si>
  <si>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</si>
  <si>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</si>
  <si>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</si>
  <si>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</si>
  <si>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</si>
  <si>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</si>
  <si>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</si>
  <si>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</si>
  <si>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</si>
  <si>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</si>
  <si>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</si>
  <si>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</si>
  <si>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</si>
  <si>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</si>
  <si>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</si>
  <si>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</si>
  <si>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</si>
  <si>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</si>
  <si>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</si>
  <si>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</si>
  <si>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</si>
  <si>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</si>
  <si>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</si>
  <si>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</si>
  <si>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</si>
  <si>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</si>
  <si>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</si>
  <si>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</si>
  <si>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</si>
  <si>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</si>
  <si>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</si>
  <si>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</si>
  <si>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</si>
  <si>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</si>
  <si>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</si>
  <si>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</si>
  <si>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</si>
  <si>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</si>
  <si>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</si>
  <si>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</si>
  <si>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</si>
  <si>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</si>
  <si>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</si>
  <si>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</si>
  <si>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</si>
  <si>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</si>
  <si>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</si>
  <si>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</si>
  <si>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</si>
  <si>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</si>
  <si>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</si>
  <si>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</si>
  <si>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</si>
  <si>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</si>
  <si>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</si>
  <si>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</si>
  <si>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</si>
  <si>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</si>
  <si>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</si>
  <si>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</si>
  <si>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</si>
  <si>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</si>
  <si>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</si>
  <si>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</si>
  <si>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</si>
  <si>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</si>
  <si>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</si>
  <si>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</si>
  <si>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</si>
  <si>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</si>
  <si>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</si>
  <si>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</si>
  <si>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</si>
  <si>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</si>
  <si>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</si>
  <si>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</si>
  <si>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</si>
  <si>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</si>
  <si>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</si>
  <si>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</si>
  <si>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</si>
  <si>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</si>
  <si>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</si>
  <si>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</si>
  <si>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</si>
  <si>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</si>
  <si>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</si>
  <si>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</si>
  <si>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</si>
  <si>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</si>
  <si>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</si>
  <si>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</si>
  <si>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</si>
  <si>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</si>
  <si>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</si>
  <si>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</si>
  <si>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</si>
  <si>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</si>
  <si>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</si>
  <si>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</si>
  <si>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</si>
  <si>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</si>
  <si>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</si>
  <si>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</si>
  <si>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</si>
  <si>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</si>
  <si>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</si>
  <si>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</si>
  <si>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</si>
  <si>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</si>
  <si>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</si>
  <si>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</si>
  <si>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</si>
  <si>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</si>
  <si>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</si>
  <si>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</si>
  <si>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</si>
  <si>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</si>
  <si>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</si>
  <si>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</si>
  <si>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</si>
  <si>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</si>
  <si>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</si>
  <si>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</si>
  <si>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</si>
  <si>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</si>
  <si>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</si>
  <si>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</si>
  <si>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</si>
  <si>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</si>
  <si>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</si>
  <si>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</si>
  <si>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</si>
  <si>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</si>
  <si>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</si>
  <si>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</si>
  <si>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</si>
  <si>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</si>
  <si>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</si>
  <si>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</si>
  <si>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</si>
  <si>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</si>
  <si>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</si>
  <si>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</si>
  <si>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</si>
  <si>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</si>
  <si>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</si>
  <si>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</si>
  <si>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</si>
  <si>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</si>
  <si>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</si>
  <si>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</si>
  <si>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</si>
  <si>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</si>
  <si>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</si>
  <si>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</si>
  <si>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</si>
  <si>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</si>
  <si>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</si>
  <si>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</si>
  <si>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</si>
  <si>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</si>
  <si>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</si>
  <si>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</si>
  <si>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</si>
  <si>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</si>
  <si>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</si>
  <si>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</si>
  <si>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</si>
  <si>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</si>
  <si>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</si>
  <si>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</si>
  <si>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</si>
  <si>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</si>
  <si>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</si>
  <si>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</si>
  <si>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</si>
  <si>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</si>
  <si>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</si>
  <si>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</si>
  <si>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</si>
  <si>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</si>
  <si>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</si>
  <si>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</si>
  <si>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</si>
  <si>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</si>
  <si>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</si>
  <si>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</si>
  <si>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</si>
  <si>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</si>
  <si>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</si>
  <si>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</si>
  <si>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</si>
  <si>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</si>
  <si>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</si>
  <si>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</si>
  <si>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</si>
  <si>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</si>
  <si>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</si>
  <si>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</si>
  <si>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</si>
  <si>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</si>
  <si>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</si>
  <si>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</si>
  <si>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</si>
  <si>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</si>
  <si>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</si>
  <si>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</si>
  <si>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</si>
  <si>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</si>
  <si>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</si>
  <si>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</si>
  <si>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</si>
  <si>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</si>
  <si>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</si>
  <si>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</si>
  <si>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</si>
  <si>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</si>
  <si>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</si>
  <si>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</si>
  <si>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</si>
  <si>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</si>
  <si>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</si>
  <si>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</si>
  <si>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</si>
  <si>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</si>
  <si>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</si>
  <si>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</si>
  <si>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</si>
  <si>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</si>
  <si>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</si>
  <si>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</si>
  <si>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</si>
  <si>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</si>
  <si>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</si>
  <si>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</si>
  <si>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</si>
  <si>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</si>
  <si>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</si>
  <si>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</si>
  <si>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</si>
  <si>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</si>
  <si>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</si>
  <si>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</si>
  <si>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</si>
  <si>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</si>
  <si>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</si>
  <si>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</si>
  <si>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</si>
  <si>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</si>
  <si>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</si>
  <si>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</si>
  <si>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</si>
  <si>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</si>
  <si>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</si>
  <si>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</si>
  <si>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</si>
  <si>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</si>
  <si>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</si>
  <si>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</si>
  <si>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</si>
  <si>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</si>
  <si>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</si>
  <si>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</si>
  <si>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</si>
  <si>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</si>
  <si>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</si>
  <si>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</si>
  <si>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</si>
  <si>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</si>
  <si>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</si>
  <si>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</si>
  <si>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</si>
  <si>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</si>
  <si>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</si>
  <si>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</si>
  <si>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</si>
  <si>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</si>
  <si>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</si>
  <si>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</si>
  <si>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</si>
  <si>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</si>
  <si>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</si>
  <si>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</si>
  <si>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</si>
  <si>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</si>
  <si>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</si>
  <si>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</si>
  <si>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</si>
  <si>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</si>
  <si>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</si>
  <si>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</si>
  <si>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</si>
  <si>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</si>
  <si>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</si>
  <si>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</si>
  <si>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</si>
  <si>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</si>
  <si>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</si>
  <si>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</si>
  <si>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</si>
  <si>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</si>
  <si>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</si>
  <si>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</si>
  <si>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</si>
  <si>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</si>
  <si>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</si>
  <si>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</si>
  <si>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</si>
  <si>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</si>
  <si>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</si>
  <si>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</si>
  <si>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</si>
  <si>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</si>
  <si>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</si>
  <si>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</si>
  <si>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</si>
  <si>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</si>
  <si>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</si>
  <si>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</si>
  <si>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</si>
  <si>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</si>
  <si>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</si>
  <si>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</si>
  <si>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</si>
  <si>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</si>
  <si>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</si>
  <si>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</si>
  <si>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</si>
  <si>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</si>
  <si>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</si>
  <si>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</si>
  <si>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</si>
  <si>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</si>
  <si>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</si>
  <si>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</si>
  <si>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</si>
  <si>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</si>
  <si>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</si>
  <si>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</si>
  <si>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</si>
  <si>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</si>
  <si>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</si>
  <si>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</si>
  <si>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</si>
  <si>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</si>
  <si>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</si>
  <si>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</si>
  <si>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</si>
  <si>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</si>
  <si>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</si>
  <si>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</si>
  <si>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</si>
  <si>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</si>
  <si>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</si>
  <si>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</si>
  <si>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</si>
  <si>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</si>
  <si>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</si>
  <si>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</si>
  <si>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</si>
  <si>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</si>
  <si>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</si>
  <si>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</si>
  <si>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</si>
  <si>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</si>
  <si>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</si>
  <si>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</si>
  <si>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</si>
  <si>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</si>
  <si>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</si>
  <si>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</si>
  <si>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</si>
  <si>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</si>
  <si>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</si>
  <si>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</si>
  <si>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</si>
  <si>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</si>
  <si>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</si>
  <si>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</si>
  <si>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</si>
  <si>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</si>
  <si>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</si>
  <si>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</si>
  <si>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</si>
  <si>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</si>
  <si>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</si>
  <si>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</si>
  <si>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</si>
  <si>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</si>
  <si>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</si>
  <si>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</si>
  <si>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</si>
  <si>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</si>
  <si>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</si>
  <si>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</si>
  <si>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</si>
  <si>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</si>
  <si>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</si>
  <si>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</si>
  <si>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</si>
  <si>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</si>
  <si>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</si>
  <si>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</si>
  <si>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</si>
  <si>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</si>
  <si>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</si>
  <si>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</si>
  <si>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</si>
  <si>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</si>
  <si>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</si>
  <si>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</si>
  <si>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</si>
  <si>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</si>
  <si>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</si>
  <si>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</si>
  <si>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</si>
  <si>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</si>
  <si>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</si>
  <si>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</si>
  <si>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</si>
  <si>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</si>
  <si>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</si>
  <si>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</si>
  <si>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</si>
  <si>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</si>
  <si>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</si>
  <si>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</si>
  <si>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</si>
  <si>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</si>
  <si>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</si>
  <si>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</si>
  <si>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</si>
  <si>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</si>
  <si>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</si>
  <si>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</si>
  <si>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</si>
  <si>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</si>
  <si>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</si>
  <si>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</si>
  <si>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</si>
  <si>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</si>
  <si>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</si>
  <si>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</si>
  <si>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</si>
  <si>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</si>
  <si>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</si>
  <si>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</si>
  <si>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</si>
  <si>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</si>
  <si>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</si>
  <si>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</si>
  <si>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</si>
  <si>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</si>
  <si>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</si>
  <si>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</si>
  <si>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</si>
  <si>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</si>
  <si>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</si>
  <si>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</si>
  <si>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</si>
  <si>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</si>
  <si>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</si>
  <si>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</si>
  <si>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</si>
  <si>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</si>
  <si>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</si>
  <si>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</si>
  <si>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</si>
  <si>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</si>
  <si>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</si>
  <si>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</si>
  <si>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</si>
  <si>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</si>
  <si>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</si>
  <si>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</si>
  <si>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</si>
  <si>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</si>
  <si>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</si>
  <si>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</si>
  <si>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</si>
  <si>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</si>
  <si>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</si>
  <si>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</si>
  <si>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</si>
  <si>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</si>
  <si>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</si>
  <si>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</si>
  <si>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</si>
  <si>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</si>
  <si>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</si>
  <si>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</si>
  <si>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</si>
  <si>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</si>
  <si>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</si>
  <si>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</si>
  <si>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</si>
  <si>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</si>
  <si>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</si>
  <si>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</si>
  <si>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</si>
  <si>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</si>
  <si>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</si>
  <si>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</si>
  <si>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</si>
  <si>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</si>
  <si>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</si>
  <si>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</si>
  <si>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</si>
  <si>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</si>
  <si>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</si>
  <si>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</si>
  <si>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</si>
  <si>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</si>
  <si>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</si>
  <si>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</si>
  <si>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</si>
  <si>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</si>
  <si>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</si>
  <si>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</si>
  <si>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</si>
  <si>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</si>
  <si>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</si>
  <si>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</si>
  <si>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</si>
  <si>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</si>
  <si>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</si>
  <si>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</si>
  <si>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</si>
  <si>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</si>
  <si>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</si>
  <si>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</si>
  <si>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</si>
  <si>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</si>
  <si>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</si>
  <si>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</si>
  <si>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</si>
  <si>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</si>
  <si>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</si>
  <si>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</si>
  <si>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</si>
  <si>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</si>
  <si>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</si>
  <si>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</si>
  <si>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</si>
  <si>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</si>
  <si>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</si>
  <si>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</si>
  <si>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</si>
  <si>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</si>
  <si>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</si>
  <si>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</si>
  <si>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</si>
  <si>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</si>
  <si>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</si>
  <si>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</si>
  <si>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</si>
  <si>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</si>
  <si>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</si>
  <si>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</si>
  <si>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</si>
  <si>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</si>
  <si>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</si>
  <si>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</si>
  <si>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</si>
  <si>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</si>
  <si>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</si>
  <si>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</si>
  <si>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</si>
  <si>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</si>
  <si>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</si>
  <si>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</si>
  <si>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</si>
  <si>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</si>
  <si>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</si>
  <si>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</si>
  <si>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</si>
  <si>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</si>
  <si>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</si>
  <si>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</si>
  <si>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</si>
  <si>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</si>
  <si>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</si>
  <si>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</si>
  <si>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</si>
  <si>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</si>
  <si>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</si>
  <si>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</si>
  <si>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</si>
  <si>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</si>
  <si>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</si>
  <si>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</si>
  <si>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</si>
  <si>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</si>
  <si>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</si>
  <si>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</si>
  <si>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</si>
  <si>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</si>
  <si>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</si>
  <si>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</si>
  <si>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</si>
  <si>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</si>
  <si>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</si>
  <si>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</si>
  <si>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</si>
  <si>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</si>
  <si>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</si>
  <si>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</si>
  <si>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</si>
  <si>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</si>
  <si>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</si>
  <si>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</si>
  <si>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</si>
  <si>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</si>
  <si>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</si>
  <si>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</si>
  <si>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</si>
  <si>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</si>
  <si>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</si>
  <si>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</si>
  <si>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</si>
  <si>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</si>
  <si>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</si>
  <si>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</si>
  <si>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</si>
  <si>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</si>
  <si>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</si>
  <si>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</si>
  <si>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</si>
  <si>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</si>
  <si>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</si>
  <si>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</si>
  <si>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</si>
  <si>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</si>
  <si>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</si>
  <si>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</si>
  <si>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</si>
  <si>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</si>
  <si>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</si>
  <si>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</si>
  <si>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</si>
  <si>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</si>
  <si>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</si>
  <si>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</si>
  <si>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</si>
  <si>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</si>
  <si>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</si>
  <si>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</si>
  <si>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</si>
  <si>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</si>
  <si>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</si>
  <si>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</si>
  <si>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</si>
  <si>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</si>
  <si>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</si>
  <si>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</si>
  <si>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</si>
  <si>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</si>
  <si>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</si>
  <si>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</si>
  <si>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</si>
  <si>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</si>
  <si>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</si>
  <si>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</si>
  <si>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</si>
  <si>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</si>
  <si>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</si>
  <si>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</si>
  <si>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</si>
  <si>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</si>
  <si>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</si>
  <si>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</si>
  <si>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</si>
  <si>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</si>
  <si>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</si>
  <si>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</si>
  <si>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</si>
  <si>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</si>
  <si>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</si>
  <si>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</si>
  <si>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</si>
  <si>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</si>
  <si>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</si>
  <si>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</si>
  <si>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</si>
  <si>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</si>
  <si>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</si>
  <si>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</si>
  <si>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</si>
  <si>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</si>
  <si>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</si>
  <si>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</si>
  <si>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</si>
  <si>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</si>
  <si>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</si>
  <si>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</si>
  <si>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</si>
  <si>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</si>
  <si>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</si>
  <si>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</si>
  <si>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</si>
  <si>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</si>
  <si>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</si>
  <si>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</si>
  <si>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</si>
  <si>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</si>
  <si>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</si>
  <si>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</si>
  <si>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</si>
  <si>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</si>
  <si>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</si>
  <si>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</si>
  <si>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</si>
  <si>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</si>
  <si>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</si>
  <si>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</si>
  <si>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</si>
  <si>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</si>
  <si>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</si>
  <si>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</si>
  <si>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</si>
  <si>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</si>
  <si>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</si>
  <si>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</si>
  <si>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</si>
  <si>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</si>
  <si>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</si>
  <si>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</si>
  <si>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</si>
  <si>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</si>
  <si>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</si>
  <si>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</si>
  <si>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</si>
  <si>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</si>
  <si>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</si>
  <si>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</si>
  <si>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</si>
  <si>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</si>
  <si>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</si>
  <si>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</si>
  <si>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</si>
  <si>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</si>
  <si>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</si>
  <si>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</si>
  <si>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</si>
  <si>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</si>
  <si>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</si>
  <si>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</si>
  <si>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</si>
  <si>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</si>
  <si>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</si>
  <si>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</si>
  <si>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</si>
  <si>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</si>
  <si>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</si>
  <si>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</si>
  <si>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</si>
  <si>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</si>
  <si>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</si>
  <si>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</si>
  <si>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</si>
  <si>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</si>
  <si>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</si>
  <si>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</si>
  <si>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</si>
  <si>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</si>
  <si>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</si>
  <si>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</si>
  <si>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</si>
  <si>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</si>
  <si>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</si>
  <si>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</si>
  <si>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</si>
  <si>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</si>
  <si>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</si>
  <si>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</si>
  <si>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</si>
  <si>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</si>
  <si>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</si>
  <si>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</si>
  <si>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</si>
  <si>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</si>
  <si>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</si>
  <si>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</si>
  <si>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</si>
  <si>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</si>
  <si>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</si>
  <si>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</si>
  <si>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</si>
  <si>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</si>
  <si>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</si>
  <si>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</si>
  <si>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</si>
  <si>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</si>
  <si>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</si>
  <si>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</si>
  <si>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</si>
  <si>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</si>
  <si>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</si>
  <si>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</si>
  <si>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</si>
  <si>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</si>
  <si>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</si>
  <si>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</si>
  <si>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</si>
  <si>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</si>
  <si>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</si>
  <si>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</si>
  <si>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</si>
  <si>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</si>
  <si>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</si>
  <si>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</si>
  <si>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</si>
  <si>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</si>
  <si>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</si>
  <si>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</si>
  <si>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</si>
  <si>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</si>
  <si>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</si>
  <si>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</si>
  <si>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</si>
  <si>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</si>
  <si>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</si>
  <si>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</si>
  <si>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</si>
  <si>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</si>
  <si>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</si>
  <si>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</si>
  <si>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</si>
  <si>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</si>
  <si>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</si>
  <si>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</si>
  <si>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</si>
  <si>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</si>
  <si>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</si>
  <si>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</si>
  <si>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</si>
  <si>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</si>
  <si>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</si>
  <si>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</si>
  <si>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</si>
  <si>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</si>
  <si>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</si>
  <si>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</si>
  <si>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</si>
  <si>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</si>
  <si>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</si>
  <si>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</si>
  <si>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</si>
  <si>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</si>
  <si>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</si>
  <si>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</si>
  <si>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</si>
  <si>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</si>
  <si>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</si>
  <si>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</si>
  <si>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</si>
  <si>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</si>
  <si>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</si>
  <si>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</si>
  <si>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</si>
  <si>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</si>
  <si>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</si>
  <si>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</si>
  <si>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</si>
  <si>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</si>
  <si>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</si>
  <si>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</si>
  <si>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</si>
  <si>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</si>
  <si>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</si>
  <si>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</si>
  <si>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</si>
  <si>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</si>
  <si>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</si>
  <si>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</si>
  <si>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</si>
  <si>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</si>
  <si>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</si>
  <si>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</si>
  <si>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</si>
  <si>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</si>
  <si>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</si>
  <si>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</si>
  <si>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</si>
  <si>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</si>
  <si>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</si>
  <si>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</si>
  <si>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</si>
  <si>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</si>
  <si>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</si>
  <si>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</si>
  <si>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</si>
  <si>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</si>
  <si>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</si>
  <si>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</si>
  <si>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</si>
  <si>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</si>
  <si>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</si>
  <si>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</si>
  <si>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</si>
  <si>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</si>
  <si>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</si>
  <si>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</si>
  <si>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</si>
  <si>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</si>
  <si>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</si>
  <si>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</si>
  <si>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</si>
  <si>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</si>
  <si>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</si>
  <si>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</si>
  <si>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</si>
  <si>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</si>
  <si>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</si>
  <si>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</si>
  <si>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</si>
  <si>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</si>
  <si>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</si>
  <si>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</si>
  <si>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</si>
  <si>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</si>
  <si>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</si>
  <si>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</si>
  <si>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</si>
  <si>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</si>
  <si>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</si>
  <si>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</si>
  <si>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</si>
  <si>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</si>
  <si>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</si>
  <si>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</si>
  <si>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</si>
  <si>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</si>
  <si>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</si>
  <si>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</si>
  <si>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</si>
  <si>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</si>
  <si>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</si>
  <si>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</si>
  <si>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</si>
  <si>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</si>
  <si>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</si>
  <si>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</si>
  <si>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</si>
  <si>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</si>
  <si>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</si>
  <si>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</si>
  <si>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</si>
  <si>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</si>
  <si>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</si>
  <si>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</si>
  <si>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</si>
  <si>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</si>
  <si>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</si>
  <si>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</si>
  <si>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</si>
  <si>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</si>
  <si>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</si>
  <si>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</si>
  <si>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</si>
  <si>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</si>
  <si>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</si>
  <si>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</si>
  <si>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</si>
  <si>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</si>
  <si>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</si>
  <si>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</si>
  <si>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</si>
  <si>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</si>
  <si>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</si>
  <si>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</si>
  <si>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</si>
  <si>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</si>
  <si>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</si>
  <si>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</si>
  <si>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</si>
  <si>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</si>
  <si>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</si>
  <si>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</si>
  <si>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</si>
  <si>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</si>
  <si>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</si>
  <si>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</si>
  <si>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</si>
  <si>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</si>
  <si>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</si>
  <si>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</si>
  <si>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</si>
  <si>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</si>
  <si>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</si>
  <si>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</si>
  <si>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</si>
  <si>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</si>
  <si>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</si>
  <si>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</si>
  <si>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</si>
  <si>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</si>
  <si>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</si>
  <si>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</si>
  <si>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</si>
  <si>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</si>
  <si>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</si>
  <si>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</si>
  <si>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</si>
  <si>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</si>
  <si>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</si>
  <si>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</si>
  <si>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</si>
  <si>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</si>
  <si>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</si>
  <si>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</si>
  <si>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</si>
  <si>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</si>
  <si>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</si>
  <si>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</si>
  <si>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</si>
  <si>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</si>
  <si>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</si>
  <si>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</si>
  <si>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</si>
  <si>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</si>
  <si>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</si>
  <si>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</si>
  <si>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</si>
  <si>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</si>
  <si>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</si>
  <si>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</si>
  <si>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</si>
  <si>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</si>
  <si>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</si>
  <si>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</si>
  <si>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</si>
  <si>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</si>
  <si>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</si>
  <si>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</si>
  <si>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</si>
  <si>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</si>
  <si>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</si>
  <si>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</si>
  <si>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</si>
  <si>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</si>
  <si>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</si>
  <si>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</si>
  <si>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</si>
  <si>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</si>
  <si>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</si>
  <si>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</si>
  <si>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</si>
  <si>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</si>
  <si>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</si>
  <si>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</si>
  <si>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</si>
  <si>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</si>
  <si>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</si>
  <si>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</si>
  <si>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</si>
  <si>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</si>
  <si>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</si>
  <si>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</si>
  <si>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</si>
  <si>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</si>
  <si>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</si>
  <si>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</si>
  <si>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</si>
  <si>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</si>
  <si>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</si>
  <si>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</si>
  <si>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</si>
  <si>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</si>
  <si>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</si>
  <si>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</si>
  <si>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</si>
  <si>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</si>
  <si>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</si>
  <si>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</si>
  <si>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</si>
  <si>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</si>
  <si>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</si>
  <si>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</si>
  <si>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</si>
  <si>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</si>
  <si>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</si>
  <si>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</si>
  <si>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</si>
  <si>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</si>
  <si>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</si>
  <si>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</si>
  <si>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</si>
  <si>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</si>
  <si>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</si>
  <si>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</si>
  <si>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</si>
  <si>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</si>
  <si>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</si>
  <si>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</si>
  <si>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</si>
  <si>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</si>
  <si>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</si>
  <si>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</si>
  <si>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</si>
  <si>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</si>
  <si>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</si>
  <si>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</si>
  <si>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</si>
  <si>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</si>
  <si>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</si>
  <si>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</si>
  <si>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</si>
  <si>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</si>
  <si>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</si>
  <si>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</si>
  <si>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</si>
  <si>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</si>
  <si>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</si>
  <si>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</si>
  <si>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</si>
  <si>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</si>
  <si>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</si>
  <si>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</si>
  <si>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</si>
  <si>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</si>
  <si>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</si>
  <si>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</si>
  <si>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</si>
  <si>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</si>
  <si>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</si>
  <si>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</si>
  <si>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</si>
  <si>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</si>
  <si>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</si>
  <si>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</si>
  <si>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</si>
  <si>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</si>
  <si>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</si>
  <si>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</si>
  <si>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</si>
  <si>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</si>
  <si>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</si>
  <si>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</si>
  <si>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</si>
  <si>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</si>
  <si>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</si>
  <si>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</si>
  <si>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</si>
  <si>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</si>
  <si>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</si>
  <si>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</si>
  <si>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</si>
  <si>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</si>
  <si>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</si>
  <si>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</si>
  <si>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</si>
  <si>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</si>
  <si>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</si>
  <si>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</si>
  <si>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</si>
  <si>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</si>
  <si>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</si>
  <si>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</si>
  <si>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</si>
  <si>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</si>
  <si>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</si>
  <si>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</si>
  <si>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</si>
  <si>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</si>
  <si>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</si>
  <si>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</si>
  <si>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</si>
  <si>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</si>
  <si>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</si>
  <si>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</si>
  <si>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</si>
  <si>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</si>
  <si>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</si>
  <si>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</si>
  <si>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</si>
  <si>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</si>
  <si>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</si>
  <si>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</si>
  <si>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</si>
  <si>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</si>
  <si>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</si>
  <si>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</si>
  <si>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</si>
  <si>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</si>
  <si>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</si>
  <si>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</si>
  <si>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</si>
  <si>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</si>
  <si>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</si>
  <si>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</si>
  <si>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</si>
  <si>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</si>
  <si>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</si>
  <si>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</si>
  <si>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</si>
  <si>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</si>
  <si>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</si>
  <si>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</si>
  <si>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</si>
  <si>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</si>
  <si>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</si>
  <si>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</si>
  <si>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</si>
  <si>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</si>
  <si>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</si>
  <si>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</si>
  <si>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</si>
  <si>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</si>
  <si>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</si>
  <si>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</si>
  <si>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</si>
  <si>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</si>
  <si>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</si>
  <si>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</si>
  <si>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</si>
  <si>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</si>
  <si>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</si>
  <si>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</si>
  <si>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</si>
  <si>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</si>
  <si>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</si>
  <si>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</si>
  <si>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</si>
  <si>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</si>
  <si>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</si>
  <si>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</si>
  <si>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</si>
  <si>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</si>
  <si>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</si>
  <si>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</si>
  <si>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</si>
  <si>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</si>
  <si>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</si>
  <si>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</si>
  <si>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</si>
  <si>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</si>
  <si>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</si>
  <si>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</si>
  <si>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</si>
  <si>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</si>
  <si>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</si>
  <si>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</si>
  <si>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</si>
  <si>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</si>
  <si>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</si>
  <si>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</si>
  <si>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</si>
  <si>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</si>
  <si>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</si>
  <si>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</si>
  <si>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</si>
  <si>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</si>
  <si>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</si>
  <si>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</si>
  <si>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</si>
  <si>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</si>
  <si>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</si>
  <si>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</si>
  <si>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</si>
  <si>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</si>
  <si>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</si>
  <si>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</si>
  <si>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</si>
  <si>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</si>
  <si>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</si>
  <si>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</si>
  <si>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</si>
  <si>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</si>
  <si>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</si>
  <si>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</si>
  <si>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</si>
  <si>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</si>
  <si>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</si>
  <si>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</si>
  <si>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</si>
  <si>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</si>
  <si>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</si>
  <si>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</si>
  <si>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</si>
  <si>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</si>
  <si>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</si>
  <si>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</si>
  <si>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</si>
  <si>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</si>
  <si>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</si>
  <si>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</si>
  <si>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</si>
  <si>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</si>
  <si>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</si>
  <si>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</si>
  <si>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</si>
  <si>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</si>
  <si>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</si>
  <si>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</si>
  <si>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</si>
  <si>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</si>
  <si>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</si>
  <si>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</si>
  <si>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</si>
  <si>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</si>
  <si>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</si>
  <si>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</si>
  <si>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</si>
  <si>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</si>
  <si>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</si>
  <si>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</si>
  <si>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</si>
  <si>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</si>
  <si>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</si>
  <si>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</si>
  <si>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</si>
  <si>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</si>
  <si>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</si>
  <si>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</si>
  <si>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</si>
  <si>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</si>
  <si>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</si>
  <si>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</si>
  <si>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</si>
  <si>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</si>
  <si>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</si>
  <si>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</si>
  <si>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</si>
  <si>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</si>
  <si>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</si>
  <si>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</si>
  <si>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</si>
  <si>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</si>
  <si>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</si>
  <si>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</si>
  <si>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</si>
  <si>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</si>
  <si>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</si>
  <si>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</si>
  <si>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</si>
  <si>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</si>
  <si>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</si>
  <si>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</si>
  <si>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</si>
  <si>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</si>
  <si>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</si>
  <si>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</si>
  <si>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</si>
  <si>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</si>
  <si>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</si>
  <si>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</si>
  <si>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</si>
  <si>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</si>
  <si>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</si>
  <si>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</si>
  <si>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</si>
  <si>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</si>
  <si>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</si>
  <si>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</si>
  <si>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</si>
  <si>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</si>
  <si>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</si>
  <si>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</si>
  <si>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</si>
  <si>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</si>
  <si>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</si>
  <si>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</si>
  <si>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</si>
  <si>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</si>
  <si>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</si>
  <si>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</si>
  <si>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</si>
  <si>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</si>
  <si>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</si>
  <si>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</si>
  <si>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</si>
  <si>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</si>
  <si>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</si>
  <si>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</si>
  <si>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</si>
  <si>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</si>
  <si>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</si>
  <si>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</si>
  <si>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</si>
  <si>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</si>
  <si>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</si>
  <si>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</si>
  <si>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</si>
  <si>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</si>
  <si>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</si>
  <si>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</si>
  <si>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</si>
  <si>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</si>
  <si>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</si>
  <si>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</si>
  <si>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</si>
  <si>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</si>
  <si>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</si>
  <si>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</si>
  <si>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</si>
  <si>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</si>
  <si>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</si>
  <si>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</si>
  <si>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</si>
  <si>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</si>
  <si>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</si>
  <si>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</si>
  <si>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</si>
  <si>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</si>
  <si>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</si>
  <si>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</si>
  <si>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</si>
  <si>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</si>
  <si>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</si>
  <si>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</si>
  <si>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</si>
  <si>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</si>
  <si>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</si>
  <si>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</si>
  <si>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</si>
  <si>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</si>
  <si>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</si>
  <si>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</si>
  <si>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</si>
  <si>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</si>
  <si>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</si>
  <si>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</si>
  <si>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</si>
  <si>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</si>
  <si>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</si>
  <si>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</si>
  <si>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</si>
  <si>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</si>
  <si>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</si>
  <si>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</si>
  <si>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</si>
  <si>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</si>
  <si>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</si>
  <si>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</si>
  <si>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</si>
  <si>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</si>
  <si>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</si>
  <si>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</si>
  <si>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</si>
  <si>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</si>
  <si>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</si>
  <si>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</si>
  <si>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</si>
  <si>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</si>
  <si>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</si>
  <si>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</si>
  <si>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</si>
  <si>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</si>
  <si>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</si>
  <si>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</si>
  <si>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</si>
  <si>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</si>
  <si>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</si>
  <si>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</si>
  <si>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</si>
  <si>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</si>
  <si>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</si>
  <si>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</si>
  <si>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</si>
  <si>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</si>
  <si>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</si>
  <si>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</si>
  <si>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</si>
  <si>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</si>
  <si>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</si>
  <si>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</si>
  <si>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</si>
  <si>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</si>
  <si>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</si>
  <si>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</si>
  <si>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</si>
  <si>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</si>
  <si>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</si>
  <si>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</si>
  <si>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</si>
  <si>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</si>
  <si>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</si>
  <si>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</si>
  <si>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</si>
  <si>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</si>
  <si>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</si>
  <si>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</si>
  <si>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</si>
  <si>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</si>
  <si>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</si>
  <si>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</si>
  <si>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</si>
  <si>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</si>
  <si>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</si>
  <si>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</si>
  <si>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</si>
  <si>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</si>
  <si>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</si>
  <si>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</si>
  <si>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</si>
  <si>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</si>
  <si>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</si>
  <si>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</si>
  <si>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</si>
  <si>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</si>
  <si>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</si>
  <si>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</si>
  <si>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</si>
  <si>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</si>
  <si>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</si>
  <si>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</si>
  <si>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</si>
  <si>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</si>
  <si>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</si>
  <si>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</si>
  <si>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</si>
  <si>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</si>
  <si>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</si>
  <si>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</si>
  <si>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</si>
  <si>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</si>
  <si>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</si>
  <si>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</si>
  <si>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</si>
  <si>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</si>
  <si>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</si>
  <si>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</si>
  <si>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</si>
  <si>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</si>
  <si>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</si>
  <si>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</si>
  <si>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</si>
  <si>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</si>
  <si>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</si>
  <si>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</si>
  <si>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</si>
  <si>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</si>
  <si>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</si>
  <si>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</si>
  <si>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</si>
  <si>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</si>
  <si>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</si>
  <si>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</si>
  <si>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</si>
  <si>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</si>
  <si>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</si>
  <si>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</si>
  <si>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</si>
  <si>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</si>
  <si>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</si>
  <si>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</si>
  <si>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</si>
  <si>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</si>
  <si>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</si>
  <si>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</si>
  <si>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</si>
  <si>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</si>
  <si>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</si>
  <si>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</si>
  <si>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</si>
  <si>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</si>
  <si>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</si>
  <si>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</si>
  <si>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</si>
  <si>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</si>
  <si>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</si>
  <si>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</si>
  <si>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</si>
  <si>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</si>
  <si>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</si>
  <si>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</si>
  <si>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</si>
  <si>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</si>
  <si>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</si>
  <si>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</si>
  <si>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</si>
  <si>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</si>
  <si>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</si>
  <si>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</si>
  <si>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</si>
  <si>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</si>
  <si>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</si>
  <si>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</si>
  <si>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</si>
  <si>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</si>
  <si>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</si>
  <si>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</si>
  <si>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</si>
  <si>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</si>
  <si>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</si>
  <si>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</si>
  <si>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</si>
  <si>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</si>
  <si>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</si>
  <si>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</si>
  <si>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</si>
  <si>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</si>
  <si>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</si>
  <si>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</si>
  <si>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</si>
  <si>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</si>
  <si>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</si>
  <si>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</si>
  <si>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</si>
  <si>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</si>
  <si>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</si>
  <si>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</si>
  <si>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</si>
  <si>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</si>
  <si>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</si>
  <si>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</si>
  <si>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</si>
  <si>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</si>
  <si>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</si>
  <si>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</si>
  <si>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</si>
  <si>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</si>
  <si>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</si>
  <si>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</si>
  <si>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</si>
  <si>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</si>
  <si>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</si>
  <si>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</si>
  <si>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</si>
  <si>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</si>
  <si>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</si>
  <si>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</si>
  <si>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</si>
  <si>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</si>
  <si>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</si>
  <si>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</si>
  <si>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</si>
  <si>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</si>
  <si>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</si>
  <si>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</si>
  <si>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</si>
  <si>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</si>
  <si>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</si>
  <si>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</si>
  <si>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</si>
  <si>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</si>
  <si>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</si>
  <si>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</si>
  <si>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</si>
  <si>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</si>
  <si>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</si>
  <si>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</si>
  <si>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</si>
  <si>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</si>
  <si>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</si>
  <si>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</si>
  <si>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</si>
  <si>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</si>
  <si>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</si>
  <si>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</si>
  <si>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</si>
  <si>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</si>
  <si>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</si>
  <si>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</si>
  <si>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</si>
  <si>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</si>
  <si>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</si>
  <si>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</si>
  <si>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</si>
  <si>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</si>
  <si>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</si>
  <si>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</si>
  <si>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</si>
  <si>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</si>
  <si>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</si>
  <si>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</si>
  <si>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</si>
  <si>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</si>
  <si>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</si>
  <si>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</si>
  <si>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</si>
  <si>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</si>
  <si>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</si>
  <si>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</si>
  <si>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</si>
  <si>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</si>
  <si>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</si>
  <si>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</si>
  <si>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</si>
  <si>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</si>
  <si>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</si>
  <si>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</si>
  <si>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</si>
  <si>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</si>
  <si>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</si>
  <si>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</si>
  <si>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</si>
  <si>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</si>
  <si>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</si>
  <si>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</si>
  <si>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</si>
  <si>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</si>
  <si>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</si>
  <si>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</si>
  <si>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</si>
  <si>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</si>
  <si>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</si>
  <si>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</si>
  <si>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</si>
  <si>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</si>
  <si>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</si>
  <si>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</si>
  <si>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</si>
  <si>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</si>
  <si>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</si>
  <si>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</si>
  <si>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</si>
  <si>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</si>
  <si>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</si>
  <si>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</si>
  <si>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</si>
  <si>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</si>
  <si>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</si>
  <si>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</si>
  <si>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</si>
  <si>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</si>
  <si>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</si>
  <si>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</si>
  <si>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</si>
  <si>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</si>
  <si>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</si>
  <si>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</si>
  <si>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</si>
  <si>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</si>
  <si>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</si>
  <si>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</si>
  <si>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</si>
  <si>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</si>
  <si>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</si>
  <si>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</si>
  <si>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</si>
  <si>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</si>
  <si>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</si>
  <si>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</si>
  <si>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</si>
  <si>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</si>
  <si>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</si>
  <si>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</si>
  <si>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</si>
  <si>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</si>
  <si>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</si>
  <si>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</si>
  <si>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</si>
  <si>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</si>
  <si>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</si>
  <si>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</si>
  <si>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</si>
  <si>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</si>
  <si>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</si>
  <si>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</si>
  <si>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</si>
  <si>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</si>
  <si>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</si>
  <si>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</si>
  <si>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</si>
  <si>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</si>
  <si>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</si>
  <si>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</si>
  <si>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</si>
  <si>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</si>
  <si>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</si>
  <si>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</si>
  <si>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</si>
  <si>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</si>
  <si>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</si>
  <si>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</si>
  <si>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</si>
  <si>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</si>
  <si>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</si>
  <si>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</si>
  <si>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</si>
  <si>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</si>
  <si>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</si>
  <si>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</si>
  <si>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</si>
  <si>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</si>
  <si>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</si>
  <si>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</si>
  <si>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</si>
  <si>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</si>
  <si>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</si>
  <si>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</si>
  <si>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</si>
  <si>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</si>
  <si>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</si>
  <si>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</si>
  <si>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</si>
  <si>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</si>
  <si>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</si>
  <si>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</si>
  <si>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</si>
  <si>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</si>
  <si>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</si>
  <si>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</si>
  <si>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</si>
  <si>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</si>
  <si>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</si>
  <si>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</si>
  <si>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</si>
  <si>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</si>
  <si>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</si>
  <si>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</si>
  <si>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</si>
  <si>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</si>
  <si>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</si>
  <si>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</si>
  <si>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</si>
  <si>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</si>
  <si>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</si>
  <si>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</si>
  <si>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</si>
  <si>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</si>
  <si>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</si>
  <si>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</si>
  <si>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</si>
  <si>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</si>
  <si>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</si>
  <si>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</si>
  <si>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</si>
  <si>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</si>
  <si>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</si>
  <si>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</si>
  <si>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</si>
  <si>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</si>
  <si>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</si>
  <si>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</si>
  <si>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</si>
  <si>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</si>
  <si>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</si>
  <si>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</si>
  <si>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</si>
  <si>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</si>
  <si>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</si>
  <si>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</si>
  <si>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</si>
  <si>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</si>
  <si>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</si>
  <si>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</si>
  <si>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</si>
  <si>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</si>
  <si>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</si>
  <si>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</si>
  <si>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</si>
  <si>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</si>
  <si>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</si>
  <si>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</si>
  <si>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</si>
  <si>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</si>
  <si>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</si>
  <si>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</si>
  <si>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</si>
  <si>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</si>
  <si>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</si>
  <si>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</si>
  <si>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</si>
  <si>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</si>
  <si>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</si>
  <si>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</si>
  <si>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</si>
  <si>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</si>
  <si>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</si>
  <si>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</si>
  <si>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</si>
  <si>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</si>
  <si>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</si>
  <si>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</si>
  <si>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</si>
  <si>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</si>
  <si>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</si>
  <si>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</si>
  <si>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</si>
  <si>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</si>
  <si>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</si>
  <si>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</si>
  <si>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</si>
  <si>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</si>
  <si>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</si>
  <si>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</si>
  <si>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</si>
  <si>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</si>
  <si>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</si>
  <si>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</si>
  <si>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</si>
  <si>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</si>
  <si>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</si>
  <si>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</si>
  <si>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</si>
  <si>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</si>
  <si>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</si>
  <si>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</si>
  <si>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</si>
  <si>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</si>
  <si>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</si>
  <si>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</si>
  <si>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</si>
  <si>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</si>
  <si>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</si>
  <si>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</si>
  <si>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</si>
  <si>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</si>
  <si>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</si>
  <si>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</si>
  <si>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</si>
  <si>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</si>
  <si>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</si>
  <si>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</si>
  <si>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</si>
  <si>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</si>
  <si>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</si>
  <si>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</si>
  <si>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</si>
  <si>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</si>
  <si>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</si>
  <si>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</si>
  <si>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</si>
  <si>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</si>
  <si>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</si>
  <si>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</si>
  <si>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</si>
  <si>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</si>
  <si>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</si>
  <si>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</si>
  <si>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</si>
  <si>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</si>
  <si>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</si>
  <si>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</si>
  <si>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</si>
  <si>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</si>
  <si>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</si>
  <si>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</si>
  <si>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</si>
  <si>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</si>
  <si>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</si>
  <si>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</si>
  <si>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</si>
  <si>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</si>
  <si>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</si>
  <si>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</si>
  <si>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</si>
  <si>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</si>
  <si>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</si>
  <si>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</si>
  <si>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</si>
  <si>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</si>
  <si>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</si>
  <si>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</si>
  <si>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</si>
  <si>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</si>
  <si>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</si>
  <si>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</si>
  <si>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</si>
  <si>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</si>
  <si>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</si>
  <si>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</si>
  <si>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</si>
  <si>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</si>
  <si>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</si>
  <si>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</si>
  <si>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</si>
  <si>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</si>
  <si>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</si>
  <si>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</si>
  <si>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</si>
  <si>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</si>
  <si>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</si>
  <si>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</si>
  <si>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</si>
  <si>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</si>
  <si>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</si>
  <si>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</si>
  <si>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</si>
  <si>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</si>
  <si>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</si>
  <si>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</si>
  <si>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</si>
  <si>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</si>
  <si>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</si>
  <si>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</si>
  <si>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</si>
  <si>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</si>
  <si>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</si>
  <si>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</si>
  <si>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</si>
  <si>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</si>
  <si>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</si>
  <si>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</si>
  <si>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</si>
  <si>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</si>
  <si>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</si>
  <si>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</si>
  <si>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</si>
  <si>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</si>
  <si>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</si>
  <si>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</si>
  <si>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</si>
  <si>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</si>
  <si>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</si>
  <si>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</si>
  <si>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</si>
  <si>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</si>
  <si>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</si>
  <si>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</si>
  <si>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</si>
  <si>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</si>
  <si>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</si>
  <si>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</si>
  <si>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</si>
  <si>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</si>
  <si>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</si>
  <si>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</si>
  <si>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</si>
  <si>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</si>
  <si>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</si>
  <si>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</si>
  <si>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</si>
  <si>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</si>
  <si>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</si>
  <si>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</si>
  <si>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</si>
  <si>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</si>
  <si>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</si>
  <si>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</si>
  <si>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</si>
  <si>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</si>
  <si>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</si>
  <si>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</si>
  <si>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</si>
  <si>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</si>
  <si>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</si>
  <si>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</si>
  <si>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</si>
  <si>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</si>
  <si>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</si>
  <si>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</si>
  <si>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</si>
  <si>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</si>
  <si>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</si>
  <si>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</si>
  <si>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</si>
  <si>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</si>
  <si>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</si>
  <si>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</si>
  <si>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</si>
  <si>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</si>
  <si>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</si>
  <si>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</si>
  <si>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</si>
  <si>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</si>
  <si>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</si>
  <si>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</si>
  <si>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</si>
  <si>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</si>
  <si>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</si>
  <si>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</si>
  <si>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</si>
  <si>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</si>
  <si>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</si>
  <si>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</si>
  <si>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</si>
  <si>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</si>
  <si>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</si>
  <si>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</si>
  <si>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</si>
  <si>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</si>
  <si>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</si>
  <si>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</si>
  <si>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</si>
  <si>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</si>
  <si>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</si>
  <si>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</si>
  <si>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</si>
  <si>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</si>
  <si>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</si>
  <si>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</si>
  <si>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</si>
  <si>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</si>
  <si>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</si>
  <si>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</si>
  <si>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</si>
  <si>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</si>
  <si>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</si>
  <si>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</si>
  <si>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</si>
  <si>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</si>
  <si>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</si>
  <si>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</si>
  <si>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</si>
  <si>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</si>
  <si>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</si>
  <si>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</si>
  <si>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</si>
  <si>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</si>
  <si>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</si>
  <si>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</si>
  <si>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</si>
  <si>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</si>
  <si>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</si>
  <si>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</si>
  <si>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</si>
  <si>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</si>
  <si>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</si>
  <si>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</si>
  <si>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</si>
  <si>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</si>
  <si>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</si>
  <si>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</si>
  <si>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</si>
  <si>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</si>
  <si>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</si>
  <si>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</si>
  <si>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</si>
  <si>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</si>
  <si>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</si>
  <si>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</si>
  <si>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</si>
  <si>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</si>
  <si>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</si>
  <si>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</si>
  <si>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</si>
  <si>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</si>
  <si>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</si>
  <si>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</si>
  <si>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</si>
  <si>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</si>
  <si>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</si>
  <si>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</si>
  <si>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</si>
  <si>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</si>
  <si>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</si>
  <si>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</si>
  <si>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</si>
  <si>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</si>
  <si>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</si>
  <si>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</si>
  <si>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</si>
  <si>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</si>
  <si>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</si>
  <si>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</si>
  <si>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</si>
  <si>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</si>
  <si>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</si>
  <si>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</si>
  <si>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</si>
  <si>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</si>
  <si>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</si>
  <si>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</si>
  <si>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</si>
  <si>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</si>
  <si>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</si>
  <si>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</si>
  <si>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</si>
  <si>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</si>
  <si>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</si>
  <si>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</si>
  <si>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</si>
  <si>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</si>
  <si>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</si>
  <si>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</si>
  <si>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</si>
  <si>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</si>
  <si>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</si>
  <si>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</si>
  <si>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</si>
  <si>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</si>
  <si>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</si>
  <si>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</si>
  <si>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</si>
  <si>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</si>
  <si>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</si>
  <si>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</si>
  <si>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</si>
  <si>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</si>
  <si>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</si>
  <si>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</si>
  <si>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</si>
  <si>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</si>
  <si>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</si>
  <si>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</si>
  <si>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</si>
  <si>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</si>
  <si>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</si>
  <si>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</si>
  <si>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</si>
  <si>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</si>
  <si>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</si>
  <si>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</si>
  <si>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</si>
  <si>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</si>
  <si>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</si>
  <si>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</si>
  <si>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</si>
  <si>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</si>
  <si>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</si>
  <si>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</si>
  <si>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</si>
  <si>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</si>
  <si>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</si>
  <si>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</si>
  <si>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</si>
  <si>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</si>
  <si>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</si>
  <si>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</si>
  <si>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</si>
  <si>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</si>
  <si>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</si>
  <si>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</si>
  <si>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</si>
  <si>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</si>
  <si>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</si>
  <si>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</si>
  <si>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</si>
  <si>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</si>
  <si>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</si>
  <si>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</si>
  <si>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</si>
  <si>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</si>
  <si>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</si>
  <si>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</si>
  <si>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</si>
  <si>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</si>
  <si>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</si>
  <si>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</si>
  <si>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</si>
  <si>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</si>
  <si>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</si>
  <si>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</si>
  <si>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</si>
  <si>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</si>
  <si>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</si>
  <si>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</si>
  <si>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</si>
  <si>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</si>
  <si>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</si>
  <si>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</si>
  <si>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</si>
  <si>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</si>
  <si>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</si>
  <si>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</si>
  <si>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</si>
  <si>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</si>
  <si>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</si>
  <si>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</si>
  <si>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</si>
  <si>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</si>
  <si>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</si>
  <si>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</si>
  <si>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</si>
  <si>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</si>
  <si>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</si>
  <si>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</si>
  <si>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</si>
  <si>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</si>
  <si>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</si>
  <si>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</si>
  <si>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</si>
  <si>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</si>
  <si>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</si>
  <si>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</si>
  <si>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</si>
  <si>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</si>
  <si>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</si>
  <si>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</si>
  <si>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</si>
  <si>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</si>
  <si>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</si>
  <si>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</si>
  <si>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</si>
  <si>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</si>
  <si>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</si>
  <si>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</si>
  <si>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</si>
  <si>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</si>
  <si>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</si>
  <si>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</si>
  <si>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</si>
  <si>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</si>
  <si>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</si>
  <si>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</si>
  <si>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</si>
  <si>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</si>
  <si>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</si>
  <si>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</si>
  <si>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</si>
  <si>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</si>
  <si>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</si>
  <si>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</si>
  <si>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</si>
  <si>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</si>
  <si>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</si>
  <si>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</si>
  <si>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</si>
  <si>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</si>
  <si>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</si>
  <si>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</si>
  <si>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</si>
  <si>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</si>
  <si>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</si>
  <si>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</si>
  <si>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</si>
  <si>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</si>
  <si>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</si>
  <si>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</si>
  <si>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</si>
  <si>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</si>
  <si>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</si>
  <si>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</si>
  <si>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</si>
  <si>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</si>
  <si>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</si>
  <si>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</si>
  <si>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</si>
  <si>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</si>
  <si>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</si>
  <si>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</si>
  <si>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</si>
  <si>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</si>
  <si>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</si>
  <si>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</si>
  <si>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</si>
  <si>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</si>
  <si>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</si>
  <si>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</si>
  <si>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</si>
  <si>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</si>
  <si>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</si>
  <si>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</si>
  <si>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</si>
  <si>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</si>
  <si>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</si>
  <si>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</si>
  <si>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</si>
  <si>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</si>
  <si>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</si>
  <si>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</si>
  <si>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</si>
  <si>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</si>
  <si>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</si>
  <si>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</si>
  <si>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</si>
  <si>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</si>
  <si>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</si>
  <si>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</si>
  <si>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</si>
  <si>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</si>
  <si>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</si>
  <si>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</si>
  <si>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</si>
  <si>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</si>
  <si>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</si>
  <si>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</si>
  <si>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</si>
  <si>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</si>
  <si>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</si>
  <si>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</si>
  <si>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</si>
  <si>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</si>
  <si>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</si>
  <si>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</si>
  <si>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</si>
  <si>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</si>
  <si>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</si>
  <si>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</si>
  <si>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</si>
  <si>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</si>
  <si>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</si>
  <si>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</si>
  <si>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</si>
  <si>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</si>
  <si>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</si>
  <si>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</si>
  <si>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</si>
  <si>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</si>
  <si>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</si>
  <si>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</si>
  <si>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</si>
  <si>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</si>
  <si>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</si>
  <si>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</si>
  <si>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</si>
  <si>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</si>
  <si>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</si>
  <si>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</si>
  <si>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</si>
  <si>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</si>
  <si>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</si>
  <si>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</si>
  <si>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</si>
  <si>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</si>
  <si>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</si>
  <si>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</si>
  <si>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</si>
  <si>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</si>
  <si>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</si>
  <si>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</si>
  <si>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</si>
  <si>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</si>
  <si>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</si>
  <si>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</si>
  <si>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</si>
  <si>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</si>
  <si>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</si>
  <si>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</si>
  <si>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</si>
  <si>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</si>
  <si>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</si>
  <si>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</si>
  <si>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</si>
  <si>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</si>
  <si>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</si>
  <si>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</si>
  <si>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</si>
  <si>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</si>
  <si>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</si>
  <si>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</si>
  <si>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</si>
  <si>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</si>
  <si>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</si>
  <si>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</si>
  <si>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</si>
  <si>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</si>
  <si>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</si>
  <si>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</si>
  <si>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</si>
  <si>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</si>
  <si>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</si>
  <si>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</si>
  <si>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</si>
  <si>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</si>
  <si>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</si>
  <si>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</si>
  <si>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</si>
  <si>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</si>
  <si>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</si>
  <si>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</si>
  <si>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</si>
  <si>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</si>
  <si>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</si>
  <si>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</si>
  <si>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</si>
  <si>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</si>
  <si>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</si>
  <si>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</si>
  <si>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</si>
  <si>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</si>
  <si>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</si>
  <si>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</si>
  <si>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</si>
  <si>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</si>
  <si>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</si>
  <si>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</si>
  <si>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</si>
  <si>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</si>
  <si>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</si>
  <si>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</si>
  <si>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</si>
  <si>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</si>
  <si>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</si>
  <si>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</si>
  <si>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</si>
  <si>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</si>
  <si>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</si>
  <si>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</si>
  <si>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</si>
  <si>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</si>
  <si>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</si>
  <si>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</si>
  <si>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</si>
  <si>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</si>
  <si>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</si>
  <si>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</si>
  <si>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</si>
  <si>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</si>
  <si>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</si>
  <si>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</si>
  <si>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</si>
  <si>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</si>
  <si>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</si>
  <si>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</si>
  <si>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</si>
  <si>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</si>
  <si>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</si>
  <si>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</si>
  <si>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</si>
  <si>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</si>
  <si>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</si>
  <si>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</si>
  <si>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</si>
  <si>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</si>
  <si>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</si>
  <si>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</si>
  <si>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</si>
  <si>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</si>
  <si>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</si>
  <si>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</si>
  <si>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</si>
  <si>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</si>
  <si>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</si>
  <si>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</si>
  <si>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</si>
  <si>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</si>
  <si>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</si>
  <si>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</si>
  <si>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</si>
  <si>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</si>
  <si>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</si>
  <si>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</si>
  <si>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</si>
  <si>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</si>
  <si>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</si>
  <si>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</si>
  <si>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</si>
  <si>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</si>
  <si>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</si>
  <si>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</si>
  <si>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</si>
  <si>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</si>
  <si>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</si>
  <si>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</si>
  <si>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</si>
  <si>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</si>
  <si>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</si>
  <si>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</si>
  <si>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</si>
  <si>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</si>
  <si>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</si>
  <si>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</si>
  <si>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</si>
  <si>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</si>
  <si>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</si>
  <si>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</si>
  <si>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</si>
  <si>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</si>
  <si>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</si>
  <si>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</si>
  <si>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</si>
  <si>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</si>
  <si>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</si>
  <si>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</si>
  <si>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</si>
  <si>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</si>
  <si>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</si>
  <si>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</si>
  <si>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</si>
  <si>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</si>
  <si>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</si>
  <si>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</si>
  <si>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</si>
  <si>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</si>
  <si>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</si>
  <si>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</si>
  <si>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</si>
  <si>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</si>
  <si>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</si>
  <si>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</si>
  <si>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</si>
  <si>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</si>
  <si>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</si>
  <si>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</si>
  <si>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</si>
  <si>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</si>
  <si>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</si>
  <si>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</si>
  <si>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</si>
  <si>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</si>
  <si>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</si>
  <si>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</si>
  <si>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</si>
  <si>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</si>
  <si>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</si>
  <si>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</si>
  <si>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</si>
  <si>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</si>
  <si>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</si>
  <si>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</si>
  <si>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</si>
  <si>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</si>
  <si>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</si>
  <si>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</si>
  <si>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</si>
  <si>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</si>
  <si>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</si>
  <si>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</si>
  <si>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</si>
  <si>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</si>
  <si>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</si>
  <si>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</si>
  <si>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</si>
  <si>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</si>
  <si>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</si>
  <si>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</si>
  <si>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</si>
  <si>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</si>
  <si>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</si>
  <si>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</si>
  <si>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</si>
  <si>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</si>
  <si>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</si>
  <si>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</si>
  <si>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</si>
  <si>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</si>
  <si>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</si>
  <si>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</si>
  <si>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</si>
  <si>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</si>
  <si>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</si>
  <si>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</si>
  <si>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</si>
  <si>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</si>
  <si>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</si>
  <si>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</si>
  <si>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</si>
  <si>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</si>
  <si>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</si>
  <si>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</si>
  <si>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</si>
  <si>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</si>
  <si>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</si>
  <si>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</si>
  <si>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</si>
  <si>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</si>
  <si>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</si>
  <si>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</si>
  <si>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</si>
  <si>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</si>
  <si>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</si>
  <si>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</si>
  <si>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</si>
  <si>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</si>
  <si>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</si>
  <si>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</si>
  <si>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</si>
  <si>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</si>
  <si>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</si>
  <si>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</si>
  <si>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</si>
  <si>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</si>
  <si>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</si>
  <si>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</si>
  <si>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</si>
  <si>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</si>
  <si>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</si>
  <si>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</si>
  <si>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</si>
  <si>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</si>
  <si>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</si>
  <si>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</si>
  <si>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</si>
  <si>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</si>
  <si>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</si>
  <si>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</si>
  <si>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</si>
  <si>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</si>
  <si>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</si>
  <si>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</si>
  <si>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</si>
  <si>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</si>
  <si>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</si>
  <si>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</si>
  <si>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</si>
  <si>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</si>
  <si>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</si>
  <si>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</si>
  <si>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</si>
  <si>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</si>
  <si>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</si>
  <si>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</si>
  <si>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</si>
  <si>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</si>
  <si>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</si>
  <si>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</si>
  <si>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</si>
  <si>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</si>
  <si>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</si>
  <si>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</si>
  <si>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</si>
  <si>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</si>
  <si>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</si>
  <si>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</si>
  <si>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</si>
  <si>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</si>
  <si>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</si>
  <si>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</si>
  <si>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</si>
  <si>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</si>
  <si>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</si>
  <si>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</si>
  <si>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</si>
  <si>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</si>
  <si>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</si>
  <si>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</si>
  <si>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</si>
  <si>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</si>
  <si>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</si>
  <si>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</si>
  <si>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</si>
  <si>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</si>
  <si>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</si>
  <si>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</si>
  <si>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</si>
  <si>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</si>
  <si>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</si>
  <si>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</si>
  <si>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</si>
  <si>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</si>
  <si>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</si>
  <si>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</si>
  <si>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</si>
  <si>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</si>
  <si>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</si>
  <si>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</si>
  <si>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</si>
  <si>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</si>
  <si>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</si>
  <si>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</si>
  <si>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</si>
  <si>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</si>
  <si>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</si>
  <si>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</si>
  <si>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</si>
  <si>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</si>
  <si>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</si>
  <si>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</si>
  <si>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</si>
  <si>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</si>
  <si>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</si>
  <si>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</si>
  <si>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</si>
  <si>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</si>
  <si>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</si>
  <si>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</si>
  <si>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</si>
  <si>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</si>
  <si>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</si>
  <si>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</si>
  <si>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</si>
  <si>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</si>
  <si>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</si>
  <si>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</si>
  <si>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</si>
  <si>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</si>
  <si>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</si>
  <si>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</si>
  <si>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</si>
  <si>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</si>
  <si>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</si>
  <si>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</si>
  <si>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</si>
  <si>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</si>
  <si>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</si>
  <si>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</si>
  <si>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</si>
  <si>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</si>
  <si>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</si>
  <si>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</si>
  <si>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</si>
  <si>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</si>
  <si>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</si>
  <si>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</si>
  <si>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</si>
  <si>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</si>
  <si>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</si>
  <si>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</si>
  <si>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</si>
  <si>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</si>
  <si>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</si>
  <si>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</si>
  <si>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</si>
  <si>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</si>
  <si>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</si>
  <si>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</si>
  <si>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</si>
  <si>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</si>
  <si>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</si>
  <si>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</si>
  <si>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</si>
  <si>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</si>
  <si>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</si>
  <si>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</si>
  <si>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</si>
  <si>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</si>
  <si>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</si>
  <si>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</si>
  <si>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</si>
  <si>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</si>
  <si>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</si>
  <si>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</si>
  <si>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</si>
  <si>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</si>
  <si>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</si>
  <si>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</si>
  <si>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</si>
  <si>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</si>
  <si>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</si>
  <si>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</si>
  <si>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</si>
  <si>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</si>
  <si>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</si>
  <si>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</si>
  <si>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</si>
  <si>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</si>
  <si>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</si>
  <si>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</si>
  <si>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</si>
  <si>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</si>
  <si>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</si>
  <si>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</si>
  <si>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</si>
  <si>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</si>
  <si>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</si>
  <si>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</si>
  <si>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</si>
  <si>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</si>
  <si>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</si>
  <si>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</si>
  <si>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</si>
  <si>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</si>
  <si>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</si>
  <si>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</si>
  <si>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</si>
  <si>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</si>
  <si>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</si>
  <si>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</si>
  <si>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</si>
  <si>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</si>
  <si>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</si>
  <si>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</si>
  <si>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</si>
  <si>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</si>
  <si>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</si>
  <si>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</si>
  <si>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</si>
  <si>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</si>
  <si>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</si>
  <si>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</si>
  <si>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</si>
  <si>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</si>
  <si>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</si>
  <si>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</si>
  <si>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</si>
  <si>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</si>
  <si>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</si>
  <si>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</si>
  <si>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</si>
  <si>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</si>
  <si>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</si>
  <si>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</si>
  <si>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</si>
  <si>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</si>
  <si>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</si>
  <si>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</si>
  <si>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</si>
  <si>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</si>
  <si>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</si>
  <si>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</si>
  <si>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</si>
  <si>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</si>
  <si>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</si>
  <si>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</si>
  <si>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</si>
  <si>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</si>
  <si>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</si>
  <si>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</si>
  <si>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</si>
  <si>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</si>
  <si>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</si>
  <si>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</si>
  <si>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</si>
  <si>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</si>
  <si>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</si>
  <si>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</si>
  <si>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</si>
  <si>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</si>
  <si>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</si>
  <si>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</si>
  <si>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</si>
  <si>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</si>
  <si>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</si>
  <si>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</si>
  <si>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</si>
  <si>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</si>
  <si>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</si>
  <si>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</si>
  <si>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</si>
  <si>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</si>
  <si>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</si>
  <si>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</si>
  <si>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</si>
  <si>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</si>
  <si>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</si>
  <si>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</si>
  <si>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</si>
  <si>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</si>
  <si>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</si>
  <si>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</si>
  <si>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</si>
  <si>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</si>
  <si>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</si>
  <si>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</si>
  <si>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</si>
  <si>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</si>
  <si>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</si>
  <si>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</si>
  <si>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</si>
  <si>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</si>
  <si>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</si>
  <si>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</si>
  <si>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</si>
  <si>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</si>
  <si>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</si>
  <si>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</si>
  <si>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</si>
  <si>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</si>
  <si>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</si>
  <si>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</si>
  <si>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</si>
  <si>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</si>
  <si>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</si>
  <si>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</si>
  <si>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</si>
  <si>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</si>
  <si>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</si>
  <si>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</si>
  <si>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</si>
  <si>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</si>
  <si>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</si>
  <si>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</si>
  <si>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</si>
  <si>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</si>
  <si>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</si>
  <si>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</si>
  <si>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</si>
  <si>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</si>
  <si>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</si>
  <si>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</si>
  <si>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</si>
  <si>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</si>
  <si>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</si>
  <si>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</si>
  <si>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</si>
  <si>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</si>
  <si>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</si>
  <si>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</si>
  <si>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</si>
  <si>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</si>
  <si>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</si>
  <si>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</si>
  <si>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</si>
  <si>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</si>
  <si>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</si>
  <si>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</si>
  <si>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</si>
  <si>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</si>
  <si>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</si>
  <si>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</si>
  <si>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</si>
  <si>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</si>
  <si>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</si>
  <si>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</si>
  <si>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</si>
  <si>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</si>
  <si>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</si>
  <si>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</si>
  <si>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</si>
  <si>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</si>
  <si>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</si>
  <si>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</si>
  <si>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</si>
  <si>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</si>
  <si>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</si>
  <si>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</si>
  <si>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</si>
  <si>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</si>
  <si>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</si>
  <si>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</si>
  <si>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</si>
  <si>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</si>
  <si>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</si>
  <si>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</si>
  <si>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</si>
  <si>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</si>
  <si>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</si>
  <si>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</si>
  <si>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</si>
  <si>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</si>
  <si>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</si>
  <si>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</si>
  <si>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</si>
  <si>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</si>
  <si>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</si>
  <si>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</si>
  <si>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</si>
  <si>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</si>
  <si>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</si>
  <si>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</si>
  <si>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</si>
  <si>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</si>
  <si>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</si>
  <si>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</si>
  <si>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</si>
  <si>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</si>
  <si>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</si>
  <si>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</si>
  <si>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</si>
  <si>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</si>
  <si>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</si>
  <si>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</si>
  <si>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</si>
  <si>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</si>
  <si>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</si>
  <si>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</si>
  <si>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</si>
  <si>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</si>
  <si>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</si>
  <si>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</si>
  <si>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</si>
  <si>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</si>
  <si>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</si>
  <si>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</si>
  <si>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</si>
  <si>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</si>
  <si>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</si>
  <si>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</si>
  <si>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</si>
  <si>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</si>
  <si>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</si>
  <si>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</si>
  <si>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</si>
  <si>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</si>
  <si>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</si>
  <si>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</si>
  <si>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</si>
  <si>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</si>
  <si>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</si>
  <si>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</si>
  <si>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</si>
  <si>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</si>
  <si>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</si>
  <si>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</si>
  <si>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</si>
  <si>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</si>
  <si>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</si>
  <si>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</si>
  <si>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</si>
  <si>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</si>
  <si>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</si>
  <si>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</si>
  <si>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</si>
  <si>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</si>
  <si>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</si>
  <si>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</si>
  <si>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</si>
  <si>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</si>
  <si>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</si>
  <si>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</si>
  <si>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</si>
  <si>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</si>
  <si>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</si>
  <si>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</si>
  <si>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</si>
  <si>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</si>
  <si>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</si>
  <si>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</si>
  <si>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</si>
  <si>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</si>
  <si>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</si>
  <si>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</si>
  <si>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</si>
  <si>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</si>
  <si>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</si>
  <si>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</si>
  <si>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</si>
  <si>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</si>
  <si>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</si>
  <si>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</si>
  <si>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</si>
  <si>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</si>
  <si>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</si>
  <si>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</si>
  <si>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</si>
  <si>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</si>
  <si>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</si>
  <si>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</si>
  <si>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</si>
  <si>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</si>
  <si>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</si>
  <si>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</si>
  <si>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</si>
  <si>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</si>
  <si>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</si>
  <si>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</si>
  <si>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</si>
  <si>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</si>
  <si>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</si>
  <si>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</si>
  <si>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</si>
  <si>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</si>
  <si>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</si>
  <si>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</si>
  <si>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</si>
  <si>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</si>
  <si>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</si>
  <si>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</si>
  <si>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</si>
  <si>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</si>
  <si>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</si>
  <si>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</si>
  <si>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</si>
  <si>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</si>
  <si>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</si>
  <si>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</si>
  <si>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</si>
  <si>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</si>
  <si>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</si>
  <si>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</si>
  <si>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</si>
  <si>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</si>
  <si>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</si>
  <si>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</si>
  <si>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</si>
  <si>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</si>
  <si>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</si>
  <si>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</si>
  <si>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</si>
  <si>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</si>
  <si>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</si>
  <si>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</si>
  <si>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</si>
  <si>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</si>
  <si>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</si>
  <si>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</si>
  <si>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</si>
  <si>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</si>
  <si>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</si>
  <si>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</si>
  <si>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</si>
  <si>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</si>
  <si>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</si>
  <si>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</si>
  <si>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</si>
  <si>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</si>
  <si>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</si>
  <si>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</si>
  <si>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</si>
  <si>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</si>
  <si>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</si>
  <si>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</si>
  <si>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</si>
  <si>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</si>
  <si>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</si>
  <si>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</si>
  <si>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</si>
  <si>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</si>
  <si>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</si>
  <si>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</si>
  <si>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</si>
  <si>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</si>
  <si>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</si>
  <si>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</si>
  <si>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</si>
  <si>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</si>
  <si>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</si>
  <si>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</si>
  <si>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</si>
  <si>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</si>
  <si>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</si>
  <si>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</si>
  <si>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</si>
  <si>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</si>
  <si>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</si>
  <si>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</si>
  <si>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</si>
  <si>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</si>
  <si>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</si>
  <si>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</si>
  <si>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</si>
  <si>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</si>
  <si>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</si>
  <si>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</si>
  <si>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</si>
  <si>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</si>
  <si>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</si>
  <si>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</si>
  <si>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</si>
  <si>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</si>
  <si>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</si>
  <si>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</si>
  <si>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</si>
  <si>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</si>
  <si>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</si>
  <si>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</si>
  <si>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</si>
  <si>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</si>
  <si>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</si>
  <si>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</si>
  <si>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</si>
  <si>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</si>
  <si>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</si>
  <si>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</si>
  <si>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</si>
  <si>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</si>
  <si>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</si>
  <si>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</si>
  <si>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</si>
  <si>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</si>
  <si>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</si>
  <si>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</si>
  <si>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</si>
  <si>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</si>
  <si>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</si>
  <si>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</si>
  <si>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</si>
  <si>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</si>
  <si>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</si>
  <si>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</si>
  <si>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</si>
  <si>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</si>
  <si>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</si>
  <si>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</si>
  <si>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</si>
  <si>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</si>
  <si>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</si>
  <si>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</si>
  <si>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</si>
  <si>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</si>
  <si>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</si>
  <si>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</si>
  <si>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</si>
  <si>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</si>
  <si>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</si>
  <si>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</si>
  <si>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</si>
  <si>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</si>
  <si>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</si>
  <si>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</si>
  <si>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</si>
  <si>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</si>
  <si>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</si>
  <si>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</si>
  <si>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</si>
  <si>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</si>
  <si>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</si>
  <si>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</si>
  <si>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</si>
  <si>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</si>
  <si>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</si>
  <si>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</si>
  <si>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</si>
  <si>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</si>
  <si>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</si>
  <si>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</si>
  <si>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</si>
  <si>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</si>
  <si>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</si>
  <si>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</si>
  <si>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</si>
  <si>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</si>
  <si>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</si>
  <si>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</si>
  <si>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</si>
  <si>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</si>
  <si>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</si>
  <si>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</si>
  <si>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</si>
  <si>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</si>
  <si>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</si>
  <si>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</si>
  <si>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</si>
  <si>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</si>
  <si>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</si>
  <si>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</si>
  <si>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</si>
  <si>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</si>
  <si>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</si>
  <si>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</si>
  <si>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</si>
  <si>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</si>
  <si>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</si>
  <si>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</si>
  <si>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</si>
  <si>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</si>
  <si>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</si>
  <si>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</si>
  <si>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</si>
  <si>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</si>
  <si>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</si>
  <si>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</si>
  <si>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</si>
  <si>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</si>
  <si>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</si>
  <si>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</si>
  <si>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</si>
  <si>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</si>
  <si>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</si>
  <si>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</si>
  <si>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</si>
  <si>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</si>
  <si>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</si>
  <si>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</si>
  <si>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</si>
  <si>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</si>
  <si>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</si>
  <si>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</si>
  <si>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</si>
  <si>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</si>
  <si>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</si>
  <si>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</si>
  <si>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</si>
  <si>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</si>
  <si>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</si>
  <si>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</si>
  <si>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</si>
  <si>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</si>
  <si>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</si>
  <si>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</si>
  <si>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</si>
  <si>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</si>
  <si>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</si>
  <si>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</si>
  <si>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</si>
  <si>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</si>
  <si>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</si>
  <si>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</si>
  <si>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</si>
  <si>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</si>
  <si>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</si>
  <si>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</si>
  <si>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</si>
  <si>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</si>
  <si>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</si>
  <si>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</si>
  <si>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</si>
  <si>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</si>
  <si>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</si>
  <si>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</si>
  <si>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</si>
  <si>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</si>
  <si>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</si>
  <si>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</si>
  <si>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</si>
  <si>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</si>
  <si>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</si>
  <si>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</si>
  <si>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</si>
  <si>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</si>
  <si>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</si>
  <si>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</si>
  <si>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</si>
  <si>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</si>
  <si>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</si>
  <si>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</si>
  <si>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</si>
  <si>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</si>
  <si>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</si>
  <si>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</si>
  <si>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</si>
  <si>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</si>
  <si>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</si>
  <si>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</si>
  <si>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</si>
  <si>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</si>
  <si>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</si>
  <si>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</si>
  <si>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</si>
  <si>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</si>
  <si>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</si>
  <si>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</si>
  <si>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</si>
  <si>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</si>
  <si>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</si>
  <si>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</si>
  <si>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</si>
  <si>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</si>
  <si>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</si>
  <si>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</si>
  <si>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</si>
  <si>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</si>
  <si>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</si>
  <si>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</si>
  <si>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</si>
  <si>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</si>
  <si>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</si>
  <si>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</si>
  <si>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</si>
  <si>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</si>
  <si>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</si>
  <si>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</si>
  <si>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</si>
  <si>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</si>
  <si>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</si>
  <si>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</si>
  <si>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</si>
  <si>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</si>
  <si>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</si>
  <si>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</si>
  <si>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</si>
  <si>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</si>
  <si>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</si>
  <si>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</si>
  <si>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</si>
  <si>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</si>
  <si>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</si>
  <si>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</si>
  <si>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</si>
  <si>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</si>
  <si>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</si>
  <si>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</si>
  <si>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</si>
  <si>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</si>
  <si>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</si>
  <si>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</si>
  <si>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</si>
  <si>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</si>
  <si>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</si>
  <si>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</si>
  <si>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</si>
  <si>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</si>
  <si>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</si>
  <si>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</si>
  <si>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</si>
  <si>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</si>
  <si>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</si>
  <si>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</si>
  <si>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</si>
  <si>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</si>
  <si>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</si>
  <si>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</si>
  <si>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</si>
  <si>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</si>
  <si>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</si>
  <si>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</si>
  <si>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</si>
  <si>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</si>
  <si>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</si>
  <si>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</si>
  <si>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</si>
  <si>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</si>
  <si>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</si>
  <si>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</si>
  <si>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</si>
  <si>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</si>
  <si>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</si>
  <si>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</si>
  <si>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</si>
  <si>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</si>
  <si>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</si>
  <si>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</si>
  <si>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</si>
  <si>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</si>
  <si>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</si>
  <si>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</si>
  <si>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</si>
  <si>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</si>
  <si>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</si>
  <si>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</si>
  <si>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</si>
  <si>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</si>
  <si>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</si>
  <si>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</si>
  <si>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</si>
  <si>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</si>
  <si>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</si>
  <si>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</si>
  <si>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</si>
  <si>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</si>
  <si>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</si>
  <si>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</si>
  <si>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</si>
  <si>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</si>
  <si>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</si>
  <si>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</si>
  <si>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</si>
  <si>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</si>
  <si>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</si>
  <si>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</si>
  <si>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</si>
  <si>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</si>
  <si>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</si>
  <si>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</si>
  <si>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</si>
  <si>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</si>
  <si>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</si>
  <si>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</si>
  <si>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</si>
  <si>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</si>
  <si>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</si>
  <si>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</si>
  <si>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</si>
  <si>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</si>
  <si>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</si>
  <si>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</si>
  <si>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</si>
  <si>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</si>
  <si>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</si>
  <si>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</si>
  <si>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</si>
  <si>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</si>
  <si>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</si>
  <si>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</si>
  <si>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</si>
  <si>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</si>
  <si>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</si>
  <si>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</si>
  <si>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</si>
  <si>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</si>
  <si>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</si>
  <si>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</si>
  <si>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</si>
  <si>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</si>
  <si>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</si>
  <si>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</si>
  <si>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</si>
  <si>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</si>
  <si>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</si>
  <si>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</si>
  <si>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</si>
  <si>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</si>
  <si>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</si>
  <si>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</si>
  <si>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</si>
  <si>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</si>
  <si>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</si>
  <si>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</si>
  <si>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</si>
  <si>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</si>
  <si>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</si>
  <si>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</si>
  <si>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</si>
  <si>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</si>
  <si>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</si>
  <si>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</si>
  <si>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</si>
  <si>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</si>
  <si>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</si>
  <si>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</si>
  <si>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</si>
  <si>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</si>
  <si>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</si>
  <si>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</si>
  <si>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</si>
  <si>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</si>
  <si>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</si>
  <si>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</si>
  <si>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</si>
  <si>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</si>
  <si>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</si>
  <si>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</si>
  <si>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</si>
  <si>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</si>
  <si>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</si>
  <si>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</si>
  <si>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</si>
  <si>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</si>
  <si>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</si>
  <si>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</si>
  <si>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</si>
  <si>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</si>
  <si>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</si>
  <si>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</si>
  <si>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</si>
  <si>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</si>
  <si>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</si>
  <si>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</si>
  <si>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</si>
  <si>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</si>
  <si>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</si>
  <si>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</si>
  <si>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</si>
  <si>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</si>
  <si>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</si>
  <si>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</si>
  <si>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</si>
  <si>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</si>
  <si>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</si>
  <si>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</si>
  <si>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</si>
  <si>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</si>
  <si>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</si>
  <si>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</si>
  <si>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</si>
  <si>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</si>
  <si>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</si>
  <si>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</si>
  <si>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</si>
  <si>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</si>
  <si>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</si>
  <si>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</si>
  <si>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</si>
  <si>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</si>
  <si>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</si>
  <si>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</si>
  <si>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</si>
  <si>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</si>
  <si>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</si>
  <si>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</si>
  <si>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</si>
  <si>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</si>
  <si>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</si>
  <si>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</si>
  <si>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</si>
  <si>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</si>
  <si>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</si>
  <si>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</si>
  <si>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</si>
  <si>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</si>
  <si>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</si>
  <si>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</si>
  <si>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</si>
  <si>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</si>
  <si>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</si>
  <si>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</si>
  <si>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</si>
  <si>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</si>
  <si>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</si>
  <si>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</si>
  <si>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</si>
  <si>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</si>
  <si>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</si>
  <si>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</si>
  <si>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</si>
  <si>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</si>
  <si>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</si>
  <si>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</si>
  <si>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</si>
  <si>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</si>
  <si>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</si>
  <si>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</si>
  <si>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</si>
  <si>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</si>
  <si>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</si>
  <si>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</si>
  <si>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</si>
  <si>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</si>
  <si>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</si>
  <si>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</si>
  <si>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</si>
  <si>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</si>
  <si>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</si>
  <si>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</si>
  <si>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</si>
  <si>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</si>
  <si>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</si>
  <si>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</si>
  <si>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</si>
  <si>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</si>
  <si>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</si>
  <si>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</si>
  <si>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</si>
  <si>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</si>
  <si>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</si>
  <si>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</si>
  <si>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</si>
  <si>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</si>
  <si>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</si>
  <si>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</si>
  <si>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</si>
  <si>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</si>
  <si>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</si>
  <si>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</si>
  <si>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</si>
  <si>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</si>
  <si>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</si>
  <si>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</si>
  <si>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</si>
  <si>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</si>
  <si>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</si>
  <si>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</si>
  <si>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</si>
  <si>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</si>
  <si>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</si>
  <si>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</si>
  <si>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</si>
  <si>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</si>
  <si>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</si>
  <si>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</si>
  <si>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</si>
  <si>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</si>
  <si>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</si>
  <si>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</si>
  <si>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</si>
  <si>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</si>
  <si>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</si>
  <si>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</si>
  <si>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</si>
  <si>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</si>
  <si>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</si>
  <si>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</si>
  <si>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</si>
  <si>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</si>
  <si>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</si>
  <si>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</si>
  <si>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</si>
  <si>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</si>
  <si>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</si>
  <si>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</si>
  <si>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</si>
  <si>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</si>
  <si>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</si>
  <si>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</si>
  <si>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</si>
  <si>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</si>
  <si>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</si>
  <si>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</si>
  <si>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</si>
  <si>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</si>
  <si>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</si>
  <si>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</si>
  <si>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</si>
  <si>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</si>
  <si>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</si>
  <si>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</si>
  <si>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</si>
  <si>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</si>
  <si>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</si>
  <si>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</si>
  <si>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</si>
  <si>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</si>
  <si>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</si>
  <si>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</si>
  <si>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</si>
  <si>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</si>
  <si>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</si>
  <si>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</si>
  <si>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</si>
  <si>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</si>
  <si>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</si>
  <si>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</si>
  <si>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</si>
  <si>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</si>
  <si>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</si>
  <si>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</si>
  <si>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</si>
  <si>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</si>
  <si>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</si>
  <si>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</si>
  <si>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</si>
  <si>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</si>
  <si>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</si>
  <si>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</si>
  <si>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</si>
  <si>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</si>
  <si>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</si>
  <si>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</si>
  <si>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</si>
  <si>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</si>
  <si>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</si>
  <si>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</si>
  <si>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</si>
  <si>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</si>
  <si>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</si>
  <si>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</si>
  <si>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</si>
  <si>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</si>
  <si>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</si>
  <si>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</si>
  <si>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</si>
  <si>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</si>
  <si>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</si>
  <si>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</si>
  <si>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</si>
  <si>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</si>
  <si>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</si>
  <si>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</si>
  <si>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</si>
  <si>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</si>
  <si>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</si>
  <si>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</si>
  <si>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</si>
  <si>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</si>
  <si>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</si>
  <si>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</si>
  <si>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</si>
  <si>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</si>
  <si>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</si>
  <si>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</si>
  <si>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</si>
  <si>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</si>
  <si>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</si>
  <si>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</si>
  <si>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</si>
  <si>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</si>
  <si>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</si>
  <si>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</si>
  <si>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</si>
  <si>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</si>
  <si>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</si>
  <si>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</si>
  <si>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</si>
  <si>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</si>
  <si>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</si>
  <si>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</si>
  <si>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</si>
  <si>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</si>
  <si>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</si>
  <si>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</si>
  <si>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</si>
  <si>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</si>
  <si>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</si>
  <si>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</si>
  <si>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</si>
  <si>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</si>
  <si>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</si>
  <si>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</si>
  <si>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</si>
  <si>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</si>
  <si>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</si>
  <si>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</si>
  <si>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</si>
  <si>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</si>
  <si>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</si>
  <si>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</si>
  <si>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</si>
  <si>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</si>
  <si>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</si>
  <si>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</si>
  <si>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</si>
  <si>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</si>
  <si>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</si>
  <si>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</si>
  <si>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</si>
  <si>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</si>
  <si>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</si>
  <si>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</si>
  <si>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</si>
  <si>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</si>
  <si>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</si>
  <si>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</si>
  <si>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</si>
  <si>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</si>
  <si>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</si>
  <si>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</si>
  <si>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</si>
  <si>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</si>
  <si>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</si>
  <si>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</si>
  <si>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</si>
  <si>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</si>
  <si>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</si>
  <si>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</si>
  <si>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</si>
  <si>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</si>
  <si>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</si>
  <si>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</si>
  <si>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</si>
  <si>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</si>
  <si>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</si>
  <si>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</si>
  <si>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</si>
  <si>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</si>
  <si>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</si>
  <si>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</si>
  <si>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</si>
  <si>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</si>
  <si>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</si>
  <si>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</si>
  <si>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</si>
  <si>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</si>
  <si>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</si>
  <si>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</si>
  <si>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</si>
  <si>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</si>
  <si>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</si>
  <si>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</si>
  <si>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</si>
  <si>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</si>
  <si>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</si>
  <si>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</si>
  <si>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</si>
  <si>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</si>
  <si>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</si>
  <si>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</si>
  <si>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</si>
  <si>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</si>
  <si>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</si>
  <si>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</si>
  <si>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</si>
  <si>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</si>
  <si>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</si>
  <si>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</si>
  <si>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</si>
  <si>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</si>
  <si>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</si>
  <si>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</si>
  <si>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</si>
  <si>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</si>
  <si>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</si>
  <si>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</si>
  <si>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</si>
  <si>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</si>
  <si>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</si>
  <si>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</si>
  <si>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</si>
  <si>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</si>
  <si>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</si>
  <si>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</si>
  <si>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</si>
  <si>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</si>
  <si>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</si>
  <si>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</si>
  <si>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</si>
  <si>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</si>
  <si>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</si>
  <si>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</si>
  <si>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</si>
  <si>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</si>
  <si>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</si>
  <si>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</si>
  <si>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</si>
  <si>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</si>
  <si>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</si>
  <si>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</si>
  <si>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</si>
  <si>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</si>
  <si>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</si>
  <si>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</si>
  <si>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</si>
  <si>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</si>
  <si>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</si>
  <si>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</si>
  <si>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</si>
  <si>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</si>
  <si>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</si>
  <si>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</si>
  <si>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</si>
  <si>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</si>
  <si>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</si>
  <si>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</si>
  <si>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</si>
  <si>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</si>
  <si>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</si>
  <si>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</si>
  <si>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</si>
  <si>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</si>
  <si>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</si>
  <si>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</si>
  <si>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</si>
  <si>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</si>
  <si>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</si>
  <si>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</si>
  <si>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</si>
  <si>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</si>
  <si>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</si>
  <si>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</si>
  <si>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</si>
  <si>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</si>
  <si>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</si>
  <si>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</si>
  <si>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</si>
  <si>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</si>
  <si>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</si>
  <si>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</si>
  <si>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</si>
  <si>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</si>
  <si>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</si>
  <si>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</si>
  <si>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</si>
  <si>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</si>
  <si>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</si>
  <si>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</si>
  <si>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</si>
  <si>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</si>
  <si>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</si>
  <si>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</si>
  <si>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</si>
  <si>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</si>
  <si>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</si>
  <si>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</si>
  <si>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</si>
  <si>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</si>
  <si>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</si>
  <si>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</si>
  <si>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</si>
  <si>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</si>
  <si>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</si>
  <si>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</si>
  <si>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</si>
  <si>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</si>
  <si>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</si>
  <si>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</si>
  <si>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</si>
  <si>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</si>
  <si>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</si>
  <si>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</si>
  <si>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</si>
  <si>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</si>
  <si>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</si>
  <si>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</si>
  <si>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</si>
  <si>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</si>
  <si>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</si>
  <si>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</si>
  <si>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</si>
  <si>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</si>
  <si>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</si>
  <si>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</si>
  <si>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</si>
  <si>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</si>
  <si>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</si>
  <si>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</si>
  <si>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</si>
  <si>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</si>
  <si>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</si>
  <si>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</si>
  <si>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</si>
  <si>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</si>
  <si>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</si>
  <si>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</si>
  <si>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</si>
  <si>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</si>
  <si>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</si>
  <si>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</si>
  <si>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</si>
  <si>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</si>
  <si>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</si>
  <si>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</si>
  <si>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</si>
  <si>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</si>
  <si>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</si>
  <si>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</si>
  <si>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</si>
  <si>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</si>
  <si>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</si>
  <si>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</si>
  <si>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</si>
  <si>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</si>
  <si>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</si>
  <si>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</si>
  <si>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</si>
  <si>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</si>
  <si>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</si>
  <si>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</si>
  <si>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</si>
  <si>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</si>
  <si>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</si>
  <si>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</si>
  <si>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</si>
  <si>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</si>
  <si>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</si>
  <si>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</si>
  <si>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</si>
  <si>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</si>
  <si>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</si>
  <si>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</si>
  <si>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</si>
  <si>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</si>
  <si>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</si>
  <si>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</si>
  <si>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</si>
  <si>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</si>
  <si>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</si>
  <si>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</si>
  <si>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</si>
  <si>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</si>
  <si>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</si>
  <si>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</si>
  <si>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</si>
  <si>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</si>
  <si>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</si>
  <si>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</si>
  <si>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</si>
  <si>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</si>
  <si>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</si>
  <si>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</si>
  <si>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</si>
  <si>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</si>
  <si>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</si>
  <si>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</si>
  <si>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</si>
  <si>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</si>
  <si>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</si>
  <si>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</si>
  <si>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</si>
  <si>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</si>
  <si>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</si>
  <si>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</si>
  <si>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</si>
  <si>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</si>
  <si>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</si>
  <si>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</si>
  <si>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</si>
  <si>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</si>
  <si>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</si>
  <si>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</si>
  <si>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</si>
  <si>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</si>
  <si>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</si>
  <si>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</si>
  <si>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</si>
  <si>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</si>
  <si>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</si>
  <si>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</si>
  <si>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</si>
  <si>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</si>
  <si>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</si>
  <si>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</si>
  <si>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</si>
  <si>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</si>
  <si>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</si>
  <si>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</si>
  <si>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</si>
  <si>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</si>
  <si>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</si>
  <si>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</si>
  <si>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</si>
  <si>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</si>
  <si>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</si>
  <si>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</si>
  <si>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</si>
  <si>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</si>
  <si>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</si>
  <si>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</si>
  <si>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</si>
  <si>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</si>
  <si>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</si>
  <si>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</si>
  <si>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</si>
  <si>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</si>
  <si>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</si>
  <si>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</si>
  <si>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</si>
  <si>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</si>
  <si>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</si>
  <si>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</si>
  <si>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</si>
  <si>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</si>
  <si>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</si>
  <si>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</si>
  <si>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</si>
  <si>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</si>
  <si>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</si>
  <si>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</si>
  <si>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</si>
  <si>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</si>
  <si>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</si>
  <si>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</si>
  <si>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</si>
  <si>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</si>
  <si>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</si>
  <si>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</si>
  <si>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</si>
  <si>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</si>
  <si>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</si>
  <si>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</si>
  <si>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</si>
  <si>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</si>
  <si>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</si>
  <si>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</si>
  <si>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</si>
  <si>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</si>
  <si>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</si>
  <si>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</si>
  <si>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</si>
  <si>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</si>
  <si>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</si>
  <si>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</si>
  <si>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</si>
  <si>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</si>
  <si>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</si>
  <si>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</si>
  <si>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</si>
  <si>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</si>
  <si>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</si>
  <si>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</si>
  <si>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</si>
  <si>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</si>
  <si>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</si>
  <si>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</si>
  <si>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</si>
  <si>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</si>
  <si>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</si>
  <si>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</si>
  <si>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</si>
  <si>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</si>
  <si>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</si>
  <si>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</si>
  <si>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</si>
  <si>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</si>
  <si>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</si>
  <si>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</si>
  <si>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</si>
  <si>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</si>
  <si>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</si>
  <si>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</si>
  <si>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</si>
  <si>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</si>
  <si>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</si>
  <si>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</si>
  <si>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</si>
  <si>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</si>
  <si>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</si>
  <si>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</si>
  <si>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</si>
  <si>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</si>
  <si>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</si>
  <si>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</si>
  <si>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</si>
  <si>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</si>
  <si>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</si>
  <si>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</si>
  <si>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</si>
  <si>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</si>
  <si>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</si>
  <si>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</si>
  <si>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</si>
  <si>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</si>
  <si>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</si>
  <si>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</si>
  <si>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</si>
  <si>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</si>
  <si>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</si>
  <si>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</si>
  <si>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</si>
  <si>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</si>
  <si>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</si>
  <si>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</si>
  <si>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</si>
  <si>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</si>
  <si>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</si>
  <si>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</si>
  <si>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</si>
  <si>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</si>
  <si>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</si>
  <si>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</si>
  <si>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</si>
  <si>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</si>
  <si>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</si>
  <si>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</si>
  <si>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</si>
  <si>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</si>
  <si>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</si>
  <si>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</si>
  <si>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</si>
  <si>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</si>
  <si>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</si>
  <si>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</si>
  <si>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</si>
  <si>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</si>
  <si>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</si>
  <si>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</si>
  <si>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</si>
  <si>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</si>
  <si>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</si>
  <si>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</si>
  <si>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</si>
  <si>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</si>
  <si>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</si>
  <si>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</si>
  <si>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</si>
  <si>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</si>
  <si>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</si>
  <si>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</si>
  <si>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</si>
  <si>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</si>
  <si>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</si>
  <si>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</si>
  <si>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</si>
  <si>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</si>
  <si>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</si>
  <si>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</si>
  <si>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</si>
  <si>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</si>
  <si>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</si>
  <si>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</si>
  <si>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</si>
  <si>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</si>
  <si>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</si>
  <si>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</si>
  <si>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</si>
  <si>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</si>
  <si>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</si>
  <si>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</si>
  <si>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</si>
  <si>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</si>
  <si>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</si>
  <si>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</si>
  <si>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</si>
  <si>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</si>
  <si>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</si>
  <si>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</si>
  <si>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</si>
  <si>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</si>
  <si>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</si>
  <si>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</si>
  <si>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</si>
  <si>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</si>
  <si>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</si>
  <si>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</si>
  <si>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</si>
  <si>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</si>
  <si>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</si>
  <si>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</si>
  <si>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</si>
  <si>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</si>
  <si>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</si>
  <si>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</si>
  <si>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</si>
  <si>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</si>
  <si>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</si>
  <si>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</si>
  <si>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</si>
  <si>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</si>
  <si>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</si>
  <si>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</si>
  <si>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</si>
  <si>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</si>
  <si>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</si>
  <si>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</si>
  <si>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</si>
  <si>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</si>
  <si>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</si>
  <si>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</si>
  <si>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</si>
  <si>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</si>
  <si>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</si>
  <si>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</si>
  <si>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</si>
  <si>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</si>
  <si>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</si>
  <si>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</si>
  <si>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</si>
  <si>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</si>
  <si>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</si>
  <si>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</si>
  <si>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</si>
  <si>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</si>
  <si>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</si>
  <si>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</si>
  <si>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</si>
  <si>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</si>
  <si>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</si>
  <si>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</si>
  <si>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</si>
  <si>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</si>
  <si>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</si>
  <si>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</si>
  <si>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</si>
  <si>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</si>
  <si>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</si>
  <si>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</si>
  <si>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</si>
  <si>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</si>
  <si>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</si>
  <si>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</si>
  <si>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</si>
  <si>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</si>
  <si>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</si>
  <si>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</si>
  <si>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</si>
  <si>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</si>
  <si>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</si>
  <si>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</si>
  <si>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</si>
  <si>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</si>
  <si>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</si>
  <si>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</si>
  <si>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</si>
  <si>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</si>
  <si>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</si>
  <si>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</si>
  <si>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</si>
  <si>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</si>
  <si>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</si>
  <si>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</si>
  <si>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</si>
  <si>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</si>
  <si>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</si>
  <si>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</si>
  <si>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</si>
  <si>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</si>
  <si>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</si>
  <si>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</si>
  <si>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</si>
  <si>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</si>
  <si>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</si>
  <si>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</si>
  <si>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</si>
  <si>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</si>
  <si>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</si>
  <si>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</si>
  <si>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</si>
  <si>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</si>
  <si>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</si>
  <si>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</si>
  <si>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</si>
  <si>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</si>
  <si>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</si>
  <si>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</si>
  <si>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</si>
  <si>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</si>
  <si>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</si>
  <si>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</si>
  <si>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</si>
  <si>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</si>
  <si>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</si>
  <si>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</si>
  <si>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</si>
  <si>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</si>
  <si>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</si>
  <si>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</si>
  <si>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</si>
  <si>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</si>
  <si>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</si>
  <si>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</si>
  <si>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</si>
  <si>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</si>
  <si>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</si>
  <si>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</si>
  <si>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</si>
  <si>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</si>
  <si>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</si>
  <si>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</si>
  <si>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</si>
  <si>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</si>
  <si>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</si>
  <si>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</si>
  <si>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</si>
  <si>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</si>
  <si>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</si>
  <si>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</si>
  <si>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</si>
  <si>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</si>
  <si>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</si>
  <si>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</si>
  <si>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</si>
  <si>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</si>
  <si>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</si>
  <si>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</si>
  <si>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</si>
  <si>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</si>
  <si>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</si>
  <si>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</si>
  <si>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</si>
  <si>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</si>
  <si>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</si>
  <si>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</si>
  <si>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</si>
  <si>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</si>
  <si>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</si>
  <si>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</si>
  <si>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</si>
  <si>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</si>
  <si>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</si>
  <si>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</si>
  <si>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</si>
  <si>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</si>
  <si>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</si>
  <si>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</si>
  <si>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</si>
  <si>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</si>
  <si>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</si>
  <si>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</si>
  <si>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</si>
  <si>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</si>
  <si>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</si>
  <si>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</si>
  <si>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</si>
  <si>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</si>
  <si>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</si>
  <si>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</si>
  <si>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</si>
  <si>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</si>
  <si>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</si>
  <si>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</si>
  <si>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</si>
  <si>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</si>
  <si>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</si>
  <si>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</si>
  <si>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</si>
  <si>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</si>
  <si>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</si>
  <si>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</si>
  <si>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</si>
  <si>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</si>
  <si>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</si>
  <si>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</si>
  <si>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</si>
  <si>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</si>
  <si>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</si>
  <si>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</si>
  <si>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</si>
  <si>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</si>
  <si>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</si>
  <si>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</si>
  <si>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</si>
  <si>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</si>
  <si>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</si>
  <si>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</si>
  <si>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</si>
  <si>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</si>
  <si>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</si>
  <si>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</si>
  <si>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</si>
  <si>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</si>
  <si>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</si>
  <si>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</si>
  <si>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</si>
  <si>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</si>
  <si>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</si>
  <si>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</si>
  <si>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</si>
  <si>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</si>
  <si>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</si>
  <si>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</si>
  <si>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</si>
  <si>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</si>
  <si>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</si>
  <si>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</si>
  <si>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</si>
  <si>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</si>
  <si>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</si>
  <si>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</si>
  <si>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</si>
  <si>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</si>
  <si>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</si>
  <si>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</si>
  <si>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</si>
  <si>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</si>
  <si>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</si>
  <si>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</si>
  <si>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</si>
  <si>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</si>
  <si>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</si>
  <si>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</si>
  <si>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</si>
  <si>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</si>
  <si>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</si>
  <si>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</si>
  <si>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</si>
  <si>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</si>
  <si>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</si>
  <si>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</si>
  <si>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</si>
  <si>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</si>
  <si>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</si>
  <si>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</si>
  <si>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</si>
  <si>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</si>
  <si>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</si>
  <si>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</si>
  <si>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</si>
  <si>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</si>
  <si>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</si>
  <si>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</si>
  <si>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</si>
  <si>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</si>
  <si>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</si>
  <si>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</si>
  <si>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</si>
  <si>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</si>
  <si>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</si>
  <si>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</si>
  <si>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</si>
  <si>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</si>
  <si>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</si>
  <si>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</si>
  <si>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</si>
  <si>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</si>
  <si>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</si>
  <si>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</si>
  <si>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</si>
  <si>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</si>
  <si>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</si>
  <si>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</si>
  <si>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</si>
  <si>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</si>
  <si>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</si>
  <si>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</si>
  <si>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</si>
  <si>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</si>
  <si>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</si>
  <si>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</si>
  <si>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</si>
  <si>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</si>
  <si>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</si>
  <si>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</si>
  <si>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</si>
  <si>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</si>
  <si>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</si>
  <si>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</si>
  <si>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</si>
  <si>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</si>
  <si>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</si>
  <si>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</si>
  <si>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</si>
  <si>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</si>
  <si>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</si>
  <si>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</si>
  <si>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</si>
  <si>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</si>
  <si>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</si>
  <si>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</si>
  <si>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</si>
  <si>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</si>
  <si>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</si>
  <si>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</si>
  <si>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</si>
  <si>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</si>
  <si>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</si>
  <si>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</si>
  <si>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</si>
  <si>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</si>
  <si>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</si>
  <si>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</si>
  <si>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</si>
  <si>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</si>
  <si>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</si>
  <si>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</si>
  <si>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</si>
  <si>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</si>
  <si>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</si>
  <si>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</si>
  <si>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</si>
  <si>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</si>
  <si>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</si>
  <si>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</si>
  <si>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</si>
  <si>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</si>
  <si>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</si>
  <si>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</si>
  <si>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</si>
  <si>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</si>
  <si>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</si>
  <si>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</si>
  <si>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</si>
  <si>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</si>
  <si>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</si>
  <si>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</si>
  <si>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</si>
  <si>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</si>
  <si>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</si>
  <si>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</si>
  <si>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</si>
  <si>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</si>
  <si>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</si>
  <si>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</si>
  <si>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</si>
  <si>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</si>
  <si>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</si>
  <si>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</si>
  <si>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</si>
  <si>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</si>
  <si>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</si>
  <si>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</si>
  <si>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</si>
  <si>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</si>
  <si>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</si>
  <si>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</si>
  <si>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</si>
  <si>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</si>
  <si>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</si>
  <si>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</si>
  <si>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</si>
  <si>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</si>
  <si>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</si>
  <si>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</si>
  <si>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</si>
  <si>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</si>
  <si>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</si>
  <si>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</si>
  <si>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</si>
  <si>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</si>
  <si>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</si>
  <si>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</si>
  <si>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</si>
  <si>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</si>
  <si>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</si>
  <si>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</si>
  <si>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</si>
  <si>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</si>
  <si>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</si>
  <si>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</si>
  <si>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</si>
  <si>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</si>
  <si>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</si>
  <si>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</si>
  <si>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</si>
  <si>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</si>
  <si>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</si>
  <si>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</si>
  <si>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</si>
  <si>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</si>
  <si>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</si>
  <si>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</si>
  <si>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</si>
  <si>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</si>
  <si>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</si>
  <si>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</si>
  <si>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</si>
  <si>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</si>
  <si>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</si>
  <si>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</si>
  <si>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</si>
  <si>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</si>
  <si>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</si>
  <si>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</si>
  <si>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</si>
  <si>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</si>
  <si>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</si>
  <si>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</si>
  <si>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</si>
  <si>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</si>
  <si>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</si>
  <si>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</si>
  <si>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</si>
  <si>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</si>
  <si>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</si>
  <si>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</si>
  <si>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</si>
  <si>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</si>
  <si>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</si>
  <si>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</si>
  <si>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</si>
  <si>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</si>
  <si>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</si>
  <si>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</si>
  <si>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</si>
  <si>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</si>
  <si>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</si>
  <si>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</si>
  <si>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</si>
  <si>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</si>
  <si>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</si>
  <si>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</si>
  <si>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</si>
  <si>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</si>
  <si>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</si>
  <si>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</si>
  <si>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</si>
  <si>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</si>
  <si>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</si>
  <si>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</si>
  <si>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</si>
  <si>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</si>
  <si>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</si>
  <si>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</si>
  <si>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</si>
  <si>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</si>
  <si>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</si>
  <si>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</si>
  <si>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</si>
  <si>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</si>
  <si>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</si>
  <si>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</si>
  <si>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</si>
  <si>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</si>
  <si>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</si>
  <si>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</si>
  <si>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</si>
  <si>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</si>
  <si>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</si>
  <si>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</si>
  <si>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</si>
  <si>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</si>
  <si>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</si>
  <si>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</si>
  <si>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</si>
  <si>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</si>
  <si>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</si>
  <si>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</si>
  <si>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</si>
  <si>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</si>
  <si>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</si>
  <si>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</si>
  <si>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</si>
  <si>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</si>
  <si>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</si>
  <si>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</si>
  <si>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</si>
  <si>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</si>
  <si>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</si>
  <si>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</si>
  <si>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</si>
  <si>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</si>
  <si>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</si>
  <si>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</si>
  <si>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</si>
  <si>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</si>
  <si>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</si>
  <si>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</si>
  <si>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</si>
  <si>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</si>
  <si>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</si>
  <si>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</si>
  <si>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</si>
  <si>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</si>
  <si>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</si>
  <si>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</si>
  <si>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</si>
  <si>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</si>
  <si>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</si>
  <si>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</si>
  <si>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</si>
  <si>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</si>
  <si>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</si>
  <si>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</si>
  <si>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</si>
  <si>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</si>
  <si>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</si>
  <si>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</si>
  <si>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</si>
  <si>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</si>
  <si>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</si>
  <si>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</si>
  <si>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</si>
  <si>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</si>
  <si>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</si>
  <si>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</si>
  <si>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</si>
  <si>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</si>
  <si>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</si>
  <si>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</si>
  <si>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</si>
  <si>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</si>
  <si>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</si>
  <si>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</si>
  <si>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</si>
  <si>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</si>
  <si>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</si>
  <si>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</si>
  <si>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</si>
  <si>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</si>
  <si>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</si>
  <si>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</si>
  <si>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</si>
  <si>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</si>
  <si>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</si>
  <si>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</si>
  <si>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</si>
  <si>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</si>
  <si>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</si>
  <si>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</si>
  <si>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</si>
  <si>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</si>
  <si>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</si>
  <si>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</si>
  <si>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</si>
  <si>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</si>
  <si>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</si>
  <si>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</si>
  <si>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</si>
  <si>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</si>
  <si>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</si>
  <si>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</si>
  <si>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</si>
  <si>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</si>
  <si>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</si>
  <si>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</si>
  <si>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</si>
  <si>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</si>
  <si>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</si>
  <si>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</si>
  <si>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</si>
  <si>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</si>
  <si>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</si>
  <si>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</si>
  <si>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</si>
  <si>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</si>
  <si>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</si>
  <si>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</si>
  <si>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</si>
  <si>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</si>
  <si>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</si>
  <si>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</si>
  <si>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</si>
  <si>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</si>
  <si>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</si>
  <si>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</si>
  <si>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</si>
  <si>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</si>
  <si>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</si>
  <si>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</si>
  <si>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</si>
  <si>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</si>
  <si>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</si>
  <si>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</si>
  <si>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</si>
  <si>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</si>
  <si>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</si>
  <si>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</si>
  <si>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</si>
  <si>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</si>
  <si>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</si>
  <si>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</si>
  <si>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</si>
  <si>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</si>
  <si>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</si>
  <si>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</si>
  <si>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</si>
  <si>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</si>
  <si>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</si>
  <si>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</si>
  <si>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</si>
  <si>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</si>
  <si>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</si>
  <si>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</si>
  <si>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</si>
  <si>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</si>
  <si>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</si>
  <si>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</si>
  <si>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</si>
  <si>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</si>
  <si>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</si>
  <si>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</si>
  <si>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</si>
  <si>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</si>
  <si>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</si>
  <si>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</si>
  <si>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</si>
  <si>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</si>
  <si>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</si>
  <si>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</si>
  <si>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</si>
  <si>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</si>
  <si>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</si>
  <si>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</si>
  <si>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</si>
  <si>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</si>
  <si>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</si>
  <si>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</si>
  <si>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</si>
  <si>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</si>
  <si>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</si>
  <si>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</si>
  <si>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</si>
  <si>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</si>
  <si>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</si>
  <si>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</si>
  <si>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</si>
  <si>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</si>
  <si>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</si>
  <si>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</si>
  <si>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</si>
  <si>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</si>
  <si>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</si>
  <si>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</si>
  <si>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</si>
  <si>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</si>
  <si>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</si>
  <si>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</si>
  <si>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</si>
  <si>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</si>
  <si>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</si>
  <si>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</si>
  <si>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</si>
  <si>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</si>
  <si>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</si>
  <si>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</si>
  <si>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</si>
  <si>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</si>
  <si>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</si>
  <si>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</si>
  <si>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</si>
  <si>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</si>
  <si>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</si>
  <si>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</si>
  <si>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</si>
  <si>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</si>
  <si>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</si>
  <si>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</si>
  <si>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</si>
  <si>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</si>
  <si>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</si>
  <si>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</si>
  <si>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</si>
  <si>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</si>
  <si>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</si>
  <si>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</si>
  <si>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</si>
  <si>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</si>
  <si>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</si>
  <si>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</si>
  <si>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</si>
  <si>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</si>
  <si>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</si>
  <si>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</si>
  <si>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</si>
  <si>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</si>
  <si>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</si>
  <si>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</si>
  <si>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</si>
  <si>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</si>
  <si>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</si>
  <si>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</si>
  <si>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</si>
  <si>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</si>
  <si>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</si>
  <si>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</si>
  <si>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</si>
  <si>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</si>
  <si>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</si>
  <si>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</si>
  <si>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</si>
  <si>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</si>
  <si>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</si>
  <si>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</si>
  <si>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</si>
  <si>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</si>
  <si>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</si>
  <si>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</si>
  <si>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</si>
  <si>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</si>
  <si>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</si>
  <si>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</si>
  <si>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</si>
  <si>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</si>
  <si>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</si>
  <si>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</si>
  <si>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</si>
  <si>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</si>
  <si>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</si>
  <si>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</si>
  <si>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</si>
  <si>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</si>
  <si>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</si>
  <si>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</si>
  <si>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</si>
  <si>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</si>
  <si>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</si>
  <si>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</si>
  <si>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</si>
  <si>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</si>
  <si>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</si>
  <si>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</si>
  <si>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</si>
  <si>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</si>
  <si>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</si>
  <si>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</si>
  <si>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</si>
  <si>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</si>
  <si>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</si>
  <si>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</si>
  <si>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</si>
  <si>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</si>
  <si>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</si>
  <si>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</si>
  <si>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</si>
  <si>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</si>
  <si>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</si>
  <si>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</si>
  <si>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</si>
  <si>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</si>
  <si>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</si>
  <si>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</si>
  <si>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</si>
  <si>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</si>
  <si>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</si>
  <si>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</si>
  <si>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</si>
  <si>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</si>
  <si>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</si>
  <si>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</si>
  <si>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</si>
  <si>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</si>
  <si>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</si>
  <si>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</si>
  <si>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</si>
  <si>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</si>
  <si>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</si>
  <si>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</si>
  <si>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</si>
  <si>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</si>
  <si>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</si>
  <si>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</si>
  <si>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</si>
  <si>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</si>
  <si>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</si>
  <si>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</si>
  <si>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</si>
  <si>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</si>
  <si>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</si>
  <si>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</si>
  <si>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</si>
  <si>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</si>
  <si>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</si>
  <si>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</si>
  <si>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</si>
  <si>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</si>
  <si>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</si>
  <si>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</si>
  <si>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</si>
  <si>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</si>
  <si>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</si>
  <si>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</si>
  <si>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</si>
  <si>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</si>
  <si>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</si>
  <si>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</si>
  <si>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</si>
  <si>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</si>
  <si>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</si>
  <si>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</si>
  <si>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</si>
  <si>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</si>
  <si>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</si>
  <si>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</si>
  <si>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</si>
  <si>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</si>
  <si>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</si>
  <si>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</si>
  <si>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</si>
  <si>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</si>
  <si>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</si>
  <si>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</si>
  <si>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</si>
  <si>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</si>
  <si>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</si>
  <si>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</si>
  <si>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</si>
  <si>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</si>
  <si>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</si>
  <si>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</si>
  <si>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</si>
  <si>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</si>
  <si>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</si>
  <si>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</si>
  <si>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</si>
  <si>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</si>
  <si>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</si>
  <si>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</si>
  <si>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</si>
  <si>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</si>
  <si>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</si>
  <si>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</si>
  <si>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</si>
  <si>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</si>
  <si>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</si>
  <si>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</si>
  <si>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</si>
  <si>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</si>
  <si>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</si>
  <si>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</si>
  <si>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</si>
  <si>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</si>
  <si>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</si>
  <si>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</si>
  <si>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</si>
  <si>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</si>
  <si>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</si>
  <si>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</si>
  <si>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</si>
  <si>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</si>
  <si>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</si>
  <si>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</si>
  <si>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</si>
  <si>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</si>
  <si>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</si>
  <si>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</si>
  <si>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</si>
  <si>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</si>
  <si>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</si>
  <si>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</si>
  <si>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</si>
  <si>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</si>
  <si>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</si>
  <si>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</si>
  <si>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</si>
  <si>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</si>
  <si>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</si>
  <si>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</si>
  <si>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</si>
  <si>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</si>
  <si>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</si>
  <si>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</si>
  <si>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</si>
  <si>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</si>
  <si>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</si>
  <si>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</si>
  <si>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</si>
  <si>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</si>
  <si>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</si>
  <si>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</si>
  <si>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</si>
  <si>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</si>
  <si>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</si>
  <si>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</si>
  <si>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</si>
  <si>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</si>
  <si>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</si>
  <si>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</si>
  <si>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</si>
  <si>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</si>
  <si>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</si>
  <si>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</si>
  <si>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</si>
  <si>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</si>
  <si>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</si>
  <si>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</si>
  <si>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</si>
  <si>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</si>
  <si>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</si>
  <si>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</si>
  <si>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</si>
  <si>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</si>
  <si>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</si>
  <si>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</si>
  <si>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</si>
  <si>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</si>
  <si>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</si>
  <si>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</si>
  <si>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</si>
  <si>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</si>
  <si>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</si>
  <si>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</si>
  <si>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</si>
  <si>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</si>
  <si>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</si>
  <si>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</si>
  <si>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</si>
  <si>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</si>
  <si>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</si>
  <si>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</si>
  <si>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</si>
  <si>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</si>
  <si>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</si>
  <si>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</si>
  <si>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</si>
  <si>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</si>
  <si>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</si>
  <si>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</si>
  <si>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</si>
  <si>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</si>
  <si>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</si>
  <si>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</si>
  <si>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</si>
  <si>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</si>
  <si>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</si>
  <si>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</si>
  <si>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</si>
  <si>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</si>
  <si>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</si>
  <si>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</si>
  <si>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</si>
  <si>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</si>
  <si>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</si>
  <si>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</si>
  <si>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</si>
  <si>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</si>
  <si>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</si>
  <si>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</si>
  <si>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</si>
  <si>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</si>
  <si>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</si>
  <si>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</si>
  <si>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</si>
  <si>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</si>
  <si>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</si>
  <si>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</si>
  <si>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</si>
  <si>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</si>
  <si>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</si>
  <si>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</si>
  <si>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</si>
  <si>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</si>
  <si>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</si>
  <si>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</si>
  <si>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</si>
  <si>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</si>
  <si>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</si>
  <si>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</si>
  <si>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</si>
  <si>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</si>
  <si>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</si>
  <si>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</si>
  <si>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</si>
  <si>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</si>
  <si>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</si>
  <si>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</si>
  <si>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</si>
  <si>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</si>
  <si>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</si>
  <si>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</si>
  <si>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</si>
  <si>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</si>
  <si>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</si>
  <si>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</si>
  <si>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</si>
  <si>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</si>
  <si>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</si>
  <si>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</si>
  <si>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</si>
  <si>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</si>
  <si>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</si>
  <si>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</si>
  <si>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</si>
  <si>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</si>
  <si>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</si>
  <si>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</si>
  <si>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</si>
  <si>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</si>
  <si>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</si>
  <si>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</si>
  <si>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</si>
  <si>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</si>
  <si>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</si>
  <si>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</si>
  <si>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</si>
  <si>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</si>
  <si>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</si>
  <si>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</si>
  <si>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</si>
  <si>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</si>
  <si>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</si>
  <si>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</si>
  <si>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</si>
  <si>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</si>
  <si>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</si>
  <si>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</si>
  <si>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</si>
  <si>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</si>
  <si>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</si>
  <si>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</si>
  <si>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</si>
  <si>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</si>
  <si>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</si>
  <si>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</si>
  <si>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</si>
  <si>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</si>
  <si>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</si>
  <si>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</si>
  <si>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</si>
  <si>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</si>
  <si>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</si>
  <si>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</si>
  <si>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</si>
  <si>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</si>
  <si>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</si>
  <si>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</si>
  <si>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</si>
  <si>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</si>
  <si>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</si>
  <si>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</si>
  <si>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</si>
  <si>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</si>
  <si>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</si>
  <si>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</si>
  <si>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</si>
  <si>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</si>
  <si>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</si>
  <si>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</si>
  <si>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</si>
  <si>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</si>
  <si>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</si>
  <si>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</si>
  <si>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</si>
  <si>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</si>
  <si>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</si>
  <si>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</si>
  <si>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</si>
  <si>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</si>
  <si>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</si>
  <si>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</si>
  <si>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</si>
  <si>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</si>
  <si>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</si>
  <si>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</si>
  <si>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</si>
  <si>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</si>
  <si>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</si>
  <si>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</si>
  <si>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</si>
  <si>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</si>
  <si>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</si>
  <si>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</si>
  <si>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</si>
  <si>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</si>
  <si>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</si>
  <si>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</si>
  <si>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</si>
  <si>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</si>
  <si>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</si>
  <si>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</si>
  <si>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</si>
  <si>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</si>
  <si>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</si>
  <si>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</si>
  <si>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</si>
  <si>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</si>
  <si>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</si>
  <si>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</si>
  <si>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</si>
  <si>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</si>
  <si>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</si>
  <si>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</si>
  <si>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</si>
  <si>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</si>
  <si>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</si>
  <si>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</si>
  <si>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</si>
  <si>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</si>
  <si>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</si>
  <si>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</si>
  <si>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</si>
  <si>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</si>
  <si>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</si>
  <si>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</si>
  <si>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</si>
  <si>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</si>
  <si>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</si>
  <si>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</si>
  <si>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</si>
  <si>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</si>
  <si>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</si>
  <si>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</si>
  <si>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</si>
  <si>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</si>
  <si>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</si>
  <si>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</si>
  <si>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</si>
  <si>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</si>
  <si>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</si>
  <si>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</si>
  <si>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</si>
  <si>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</si>
  <si>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</si>
  <si>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</si>
  <si>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</si>
  <si>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</si>
  <si>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</si>
  <si>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</si>
  <si>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</si>
  <si>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</si>
  <si>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</si>
  <si>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</si>
  <si>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</si>
  <si>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</si>
  <si>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</si>
  <si>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</si>
  <si>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</si>
  <si>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</si>
  <si>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</si>
  <si>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</si>
  <si>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</si>
  <si>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</si>
  <si>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</si>
  <si>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</si>
  <si>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</si>
  <si>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</si>
  <si>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</si>
  <si>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</si>
  <si>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</si>
  <si>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</si>
  <si>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</si>
  <si>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</si>
  <si>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</si>
  <si>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</si>
  <si>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</si>
  <si>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</si>
  <si>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</si>
  <si>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</si>
  <si>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</si>
  <si>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</si>
  <si>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</si>
  <si>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</si>
  <si>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</si>
  <si>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</si>
  <si>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</si>
  <si>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</si>
  <si>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</si>
  <si>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</si>
  <si>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</si>
  <si>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</si>
  <si>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</si>
  <si>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</si>
  <si>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</si>
  <si>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</si>
  <si>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</si>
  <si>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</si>
  <si>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</si>
  <si>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</si>
  <si>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</si>
  <si>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</si>
  <si>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</si>
  <si>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</si>
  <si>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</si>
  <si>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</si>
  <si>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</si>
  <si>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</si>
  <si>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</si>
  <si>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</si>
  <si>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</si>
  <si>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</si>
  <si>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</si>
  <si>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</si>
  <si>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</si>
  <si>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</si>
  <si>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</si>
  <si>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</si>
  <si>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</si>
  <si>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</si>
  <si>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</si>
  <si>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</si>
  <si>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</si>
  <si>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</si>
  <si>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</si>
  <si>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</si>
  <si>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</si>
  <si>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</si>
  <si>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</si>
  <si>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</si>
  <si>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</si>
  <si>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</si>
  <si>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</si>
  <si>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</si>
  <si>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</si>
  <si>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</si>
  <si>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</si>
  <si>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</si>
  <si>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</si>
  <si>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</si>
  <si>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</si>
  <si>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</si>
  <si>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</si>
  <si>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</si>
  <si>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</si>
  <si>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</si>
  <si>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</si>
  <si>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</si>
  <si>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</si>
  <si>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</si>
  <si>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</si>
  <si>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</si>
  <si>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</si>
  <si>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</si>
  <si>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</si>
  <si>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</si>
  <si>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</si>
  <si>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</si>
  <si>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</si>
  <si>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</si>
  <si>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</si>
  <si>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</si>
  <si>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</si>
  <si>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</si>
  <si>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</si>
  <si>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</si>
  <si>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</si>
  <si>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</si>
  <si>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</si>
  <si>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</si>
  <si>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</si>
  <si>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</si>
  <si>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</si>
  <si>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</si>
  <si>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</si>
  <si>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</si>
  <si>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</si>
  <si>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</si>
  <si>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</si>
  <si>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</si>
  <si>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</si>
  <si>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</si>
  <si>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</si>
  <si>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</si>
  <si>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</si>
  <si>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</si>
  <si>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</si>
  <si>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</si>
  <si>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</si>
  <si>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</si>
  <si>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</si>
  <si>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</si>
  <si>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</si>
  <si>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</si>
  <si>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</si>
  <si>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</si>
  <si>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</si>
  <si>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</si>
  <si>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</si>
  <si>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</si>
  <si>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</si>
  <si>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</si>
  <si>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</si>
  <si>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</si>
  <si>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</si>
  <si>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</si>
  <si>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</si>
  <si>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</si>
  <si>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</si>
  <si>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</si>
  <si>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</si>
  <si>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</si>
  <si>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</si>
  <si>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</si>
  <si>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</si>
  <si>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</si>
  <si>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</si>
  <si>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</si>
  <si>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</si>
  <si>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</si>
  <si>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</si>
  <si>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</si>
  <si>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</si>
  <si>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</si>
  <si>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</si>
  <si>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</si>
  <si>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</si>
  <si>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</si>
  <si>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</si>
  <si>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</si>
  <si>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</si>
  <si>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</si>
  <si>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</si>
  <si>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</si>
  <si>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</si>
  <si>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</si>
  <si>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</si>
  <si>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</si>
  <si>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</si>
  <si>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</si>
  <si>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</si>
  <si>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</si>
  <si>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</si>
  <si>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</si>
  <si>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</si>
  <si>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</si>
  <si>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</si>
  <si>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</si>
  <si>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</si>
  <si>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</si>
  <si>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</si>
  <si>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</si>
  <si>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</si>
  <si>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</si>
  <si>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</si>
  <si>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</si>
  <si>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</si>
  <si>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</si>
  <si>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</si>
  <si>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</si>
  <si>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</si>
  <si>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</si>
  <si>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</si>
  <si>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</si>
  <si>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</si>
  <si>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</si>
  <si>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</si>
  <si>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</si>
  <si>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</si>
  <si>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</si>
  <si>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</si>
  <si>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</si>
  <si>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</si>
  <si>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</si>
  <si>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</si>
  <si>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</si>
  <si>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</si>
  <si>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</si>
  <si>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</si>
  <si>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</si>
  <si>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</si>
  <si>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</si>
  <si>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</si>
  <si>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</si>
  <si>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</si>
  <si>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</si>
  <si>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</si>
  <si>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</si>
  <si>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</si>
  <si>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</si>
  <si>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</si>
  <si>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</si>
  <si>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</si>
  <si>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</si>
  <si>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</si>
  <si>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</si>
  <si>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</si>
  <si>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</si>
  <si>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</si>
  <si>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</si>
  <si>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</si>
  <si>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</si>
  <si>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</si>
  <si>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</si>
  <si>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</si>
  <si>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</si>
  <si>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</si>
  <si>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</si>
  <si>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</si>
  <si>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</si>
  <si>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</si>
  <si>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</si>
  <si>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</si>
  <si>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</si>
  <si>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</si>
  <si>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</si>
  <si>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</si>
  <si>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</si>
  <si>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</si>
  <si>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</si>
  <si>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</si>
  <si>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</si>
  <si>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</si>
  <si>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</si>
  <si>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</si>
  <si>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</si>
  <si>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</si>
  <si>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</si>
  <si>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</si>
  <si>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</si>
  <si>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</si>
  <si>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</si>
  <si>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</si>
  <si>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</si>
  <si>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</si>
  <si>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</si>
  <si>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</si>
  <si>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</si>
  <si>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</si>
  <si>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</si>
  <si>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</si>
  <si>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</si>
  <si>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</si>
  <si>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</si>
  <si>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</si>
  <si>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</si>
  <si>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</si>
  <si>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</si>
  <si>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</si>
  <si>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</si>
  <si>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</si>
  <si>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</si>
  <si>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</si>
  <si>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</si>
  <si>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</si>
  <si>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</si>
  <si>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</si>
  <si>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</si>
  <si>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</si>
  <si>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</si>
  <si>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</si>
  <si>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</si>
  <si>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</si>
  <si>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</si>
  <si>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</si>
  <si>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</si>
  <si>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</si>
  <si>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</si>
  <si>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</si>
  <si>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</si>
  <si>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</si>
  <si>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</si>
  <si>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</si>
  <si>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</si>
  <si>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</si>
  <si>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</si>
  <si>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</si>
  <si>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</si>
  <si>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</si>
  <si>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</si>
  <si>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</si>
  <si>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</si>
  <si>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</si>
  <si>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</si>
  <si>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</si>
  <si>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</si>
  <si>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</si>
  <si>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</si>
  <si>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</si>
  <si>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</si>
  <si>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</si>
  <si>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</si>
  <si>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</si>
  <si>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</si>
  <si>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</si>
  <si>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</si>
  <si>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</si>
  <si>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</si>
  <si>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</si>
  <si>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</si>
  <si>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</si>
  <si>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</si>
  <si>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</si>
  <si>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</si>
  <si>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</si>
  <si>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</si>
  <si>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</si>
  <si>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</si>
  <si>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</si>
  <si>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</si>
  <si>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</si>
  <si>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</si>
  <si>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</si>
  <si>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</si>
  <si>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</si>
  <si>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</si>
  <si>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</si>
  <si>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</si>
  <si>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</si>
  <si>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</si>
  <si>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</si>
  <si>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</si>
  <si>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</si>
  <si>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</si>
  <si>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</si>
  <si>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</si>
  <si>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</si>
  <si>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</si>
  <si>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</si>
  <si>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</si>
  <si>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</si>
  <si>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</si>
  <si>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</si>
  <si>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</si>
  <si>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</si>
  <si>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</si>
  <si>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</si>
  <si>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</si>
  <si>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</si>
  <si>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</si>
  <si>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</si>
  <si>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</si>
  <si>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</si>
  <si>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</si>
  <si>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</si>
  <si>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</si>
  <si>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</si>
  <si>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</si>
  <si>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</si>
  <si>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</si>
  <si>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</si>
  <si>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</si>
  <si>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</si>
  <si>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</si>
  <si>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</si>
  <si>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</si>
  <si>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</si>
  <si>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</si>
  <si>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</si>
  <si>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</si>
  <si>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</si>
  <si>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</si>
  <si>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</si>
  <si>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</si>
  <si>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</si>
  <si>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</si>
  <si>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</si>
  <si>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</si>
  <si>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</si>
  <si>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</si>
  <si>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</si>
  <si>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</si>
  <si>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</si>
  <si>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</si>
  <si>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</si>
  <si>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</si>
  <si>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</si>
  <si>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</si>
  <si>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</si>
  <si>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</si>
  <si>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</si>
  <si>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</si>
  <si>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</si>
  <si>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</si>
  <si>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</si>
  <si>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</si>
  <si>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</si>
  <si>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</si>
  <si>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</si>
  <si>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</si>
  <si>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</si>
  <si>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</si>
  <si>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(blank)</t>
  </si>
  <si>
    <t>Grand Total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</si>
  <si>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</si>
  <si>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</si>
  <si>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</si>
  <si>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</si>
  <si>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</si>
  <si>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</si>
  <si>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</si>
  <si>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</si>
  <si>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</si>
  <si>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</si>
  <si>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</si>
  <si>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</si>
  <si>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</si>
  <si>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</si>
  <si>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</si>
  <si>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</si>
  <si>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</si>
  <si>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</si>
  <si>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</si>
  <si>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</si>
  <si>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</si>
  <si>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</si>
  <si>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</si>
  <si>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</si>
  <si>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</si>
  <si>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</si>
  <si>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</si>
  <si>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</si>
  <si>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</si>
  <si>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</si>
  <si>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</si>
  <si>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</si>
  <si>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</si>
  <si>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</si>
  <si>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</si>
  <si>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</si>
  <si>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</si>
  <si>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</si>
  <si>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</si>
  <si>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</si>
  <si>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</si>
  <si>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</si>
  <si>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</si>
  <si>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</si>
  <si>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</si>
  <si>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</si>
  <si>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</si>
  <si>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</si>
  <si>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</si>
  <si>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</si>
  <si>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</si>
  <si>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</si>
  <si>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</si>
  <si>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Column Labels</t>
  </si>
  <si>
    <t>&lt;5/17/09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</si>
  <si>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</si>
  <si>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</si>
  <si>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</si>
  <si>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</si>
  <si>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</si>
  <si>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</si>
  <si>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</si>
  <si>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</si>
  <si>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</si>
  <si>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</si>
  <si>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</si>
  <si>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</si>
  <si>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</si>
  <si>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</si>
  <si>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</si>
  <si>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</si>
  <si>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</si>
  <si>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</si>
  <si>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</si>
  <si>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</si>
  <si>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</si>
  <si>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</si>
  <si>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</si>
  <si>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</si>
  <si>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</si>
  <si>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</si>
  <si>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Failed Campaigns</t>
  </si>
  <si>
    <t>Success Stats</t>
  </si>
  <si>
    <t>Failed Stats</t>
  </si>
  <si>
    <t>Stat</t>
  </si>
  <si>
    <t>Mean</t>
  </si>
  <si>
    <t>Median</t>
  </si>
  <si>
    <t>Minimum</t>
  </si>
  <si>
    <t>Maximum</t>
  </si>
  <si>
    <t>Variance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</si>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</sst>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0"/>
      <name val="Times New Roman"/>
      <family val="1"/>
    </font>
    <font>
      <b/>
      <sz val="12"/>
      <color rgb="FF000000"/>
      <name val="Times New Roman"/>
      <family val="1"/>
    </font>
    <font>
      <b/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10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4" fillId="6" borderId="2" xfId="0" applyFont="1" applyFill="1" applyBorder="1"/>
    <xf numFmtId="0" fontId="5" fillId="7" borderId="17" xfId="0" applyFont="1" applyFill="1" applyBorder="1"/>
    <xf numFmtId="0" fontId="5" fillId="7" borderId="13" xfId="0" applyFont="1" applyFill="1" applyBorder="1"/>
    <xf numFmtId="0" fontId="5" fillId="7" borderId="14" xfId="0" applyFont="1" applyFill="1" applyBorder="1"/>
    <xf numFmtId="0" fontId="3" fillId="4" borderId="22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0" fontId="3" fillId="5" borderId="24" xfId="0" applyFont="1" applyFill="1" applyBorder="1" applyAlignment="1">
      <alignment horizontal="center" vertical="center"/>
    </xf>
    <xf numFmtId="0" fontId="3" fillId="3" borderId="25" xfId="0" applyFont="1" applyFill="1" applyBorder="1" applyAlignment="1">
      <alignment horizontal="center" vertical="center"/>
    </xf>
    <xf numFmtId="0" fontId="3" fillId="4" borderId="26" xfId="0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3" fillId="5" borderId="28" xfId="0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10" fontId="2" fillId="0" borderId="3" xfId="0" applyNumberFormat="1" applyFont="1" applyBorder="1" applyAlignment="1">
      <alignment horizontal="center" vertical="center"/>
    </xf>
    <xf numFmtId="10" fontId="2" fillId="0" borderId="4" xfId="0" applyNumberFormat="1" applyFont="1" applyBorder="1" applyAlignment="1">
      <alignment horizontal="center" vertical="center"/>
    </xf>
    <xf numFmtId="10" fontId="2" fillId="0" borderId="5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10" fontId="2" fillId="0" borderId="6" xfId="0" applyNumberFormat="1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10" fontId="2" fillId="0" borderId="7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10" fontId="2" fillId="0" borderId="8" xfId="0" applyNumberFormat="1" applyFont="1" applyBorder="1" applyAlignment="1">
      <alignment horizontal="center" vertical="center"/>
    </xf>
    <xf numFmtId="10" fontId="2" fillId="0" borderId="9" xfId="0" applyNumberFormat="1" applyFont="1" applyBorder="1" applyAlignment="1">
      <alignment horizontal="center" vertical="center"/>
    </xf>
    <xf numFmtId="10" fontId="2" fillId="0" borderId="10" xfId="0" applyNumberFormat="1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 vertical="center"/>
    </xf>
    <xf numFmtId="0" fontId="1" fillId="8" borderId="22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3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6" borderId="2" xfId="0" applyFont="1" applyFill="1" applyBorder="1" applyAlignment="1">
      <alignment horizontal="center"/>
    </xf>
    <xf numFmtId="0" fontId="1" fillId="8" borderId="29" xfId="0" applyFont="1" applyFill="1" applyBorder="1" applyAlignment="1">
      <alignment horizontal="center" vertical="center"/>
    </xf>
    <xf numFmtId="0" fontId="1" fillId="7" borderId="17" xfId="0" applyFont="1" applyFill="1" applyBorder="1"/>
    <xf numFmtId="0" fontId="1" fillId="7" borderId="13" xfId="0" applyFont="1" applyFill="1" applyBorder="1"/>
    <xf numFmtId="0" fontId="1" fillId="7" borderId="14" xfId="0" applyFont="1" applyFill="1" applyBorder="1"/>
  </cellXfs>
  <cellStyles count="1">
    <cellStyle name="Normal" xfId="0" builtinId="0"/>
  </cellStyles>
  <dxfs count="4"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7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and Percent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F-134F-A434-060EDD631C0F}"/>
            </c:ext>
          </c:extLst>
        </c:ser>
        <c:ser>
          <c:idx val="1"/>
          <c:order val="1"/>
          <c:tx>
            <c:strRef>
              <c:f>'Bonus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F-134F-A434-060EDD631C0F}"/>
            </c:ext>
          </c:extLst>
        </c:ser>
        <c:ser>
          <c:idx val="2"/>
          <c:order val="2"/>
          <c:tx>
            <c:strRef>
              <c:f>'Bonus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3F-134F-A434-060EDD631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5487471"/>
        <c:axId val="1586467999"/>
      </c:lineChart>
      <c:catAx>
        <c:axId val="158548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467999"/>
        <c:crosses val="autoZero"/>
        <c:auto val="1"/>
        <c:lblAlgn val="ctr"/>
        <c:lblOffset val="100"/>
        <c:noMultiLvlLbl val="0"/>
      </c:catAx>
      <c:valAx>
        <c:axId val="158646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48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[StarterBook_PAPPAS.xlsx]PivotTable-State!PivotTable4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'PivotTable-State'!$B$4:$B$5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'PivotTable-State'!$A$6:$A$11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'PivotTable-State'!$B$6:$B$11</c:f>
              <c:numCache>
                <c:formatCode>General</c:formatCode>
                <c:ptCount val="5"/>
                <c:pt idx="1">
                  <c:v>89</c:v>
                </c:pt>
                <c:pt idx="2">
                  <c:v>80</c:v>
                </c:pt>
                <c:pt idx="3">
                  <c:v>100</c:v>
                </c:pt>
                <c:pt idx="4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26-3E49-BB23-C0730DBADBC2}"/>
            </c:ext>
          </c:extLst>
        </c:ser>
        <c:ser>
          <c:idx val="1"/>
          <c:order val="1"/>
          <c:tx>
            <c:strRef>
              <c:f>'PivotTable-State'!$C$4:$C$5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'PivotTable-State'!$A$6:$A$11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'PivotTable-State'!$C$6:$C$11</c:f>
              <c:numCache>
                <c:formatCode>General</c:formatCode>
                <c:ptCount val="5"/>
                <c:pt idx="1">
                  <c:v>363</c:v>
                </c:pt>
                <c:pt idx="2">
                  <c:v>375</c:v>
                </c:pt>
                <c:pt idx="3">
                  <c:v>411</c:v>
                </c:pt>
                <c:pt idx="4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26-3E49-BB23-C0730DBADBC2}"/>
            </c:ext>
          </c:extLst>
        </c:ser>
        <c:ser>
          <c:idx val="2"/>
          <c:order val="2"/>
          <c:tx>
            <c:strRef>
              <c:f>'PivotTable-State'!$D$4:$D$5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'PivotTable-State'!$A$6:$A$11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'PivotTable-State'!$D$6:$D$11</c:f>
              <c:numCache>
                <c:formatCode>General</c:formatCode>
                <c:ptCount val="5"/>
                <c:pt idx="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26-3E49-BB23-C0730DBADBC2}"/>
            </c:ext>
          </c:extLst>
        </c:ser>
        <c:ser>
          <c:idx val="3"/>
          <c:order val="3"/>
          <c:tx>
            <c:strRef>
              <c:f>'PivotTable-State'!$E$4:$E$5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'PivotTable-State'!$A$6:$A$11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'PivotTable-State'!$E$6:$E$11</c:f>
              <c:numCache>
                <c:formatCode>General</c:formatCode>
                <c:ptCount val="5"/>
                <c:pt idx="1">
                  <c:v>564</c:v>
                </c:pt>
                <c:pt idx="2">
                  <c:v>637</c:v>
                </c:pt>
                <c:pt idx="3">
                  <c:v>507</c:v>
                </c:pt>
                <c:pt idx="4">
                  <c:v>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26-3E49-BB23-C0730DBADBC2}"/>
            </c:ext>
          </c:extLst>
        </c:ser>
        <c:ser>
          <c:idx val="4"/>
          <c:order val="4"/>
          <c:tx>
            <c:strRef>
              <c:f>'PivotTable-State'!$F$4:$F$5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'PivotTable-State'!$A$6:$A$11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'PivotTable-State'!$F$6:$F$11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CC26-3E49-BB23-C0730DBAD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5048591"/>
        <c:axId val="1545177535"/>
      </c:barChart>
      <c:catAx>
        <c:axId val="154504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177535"/>
        <c:crosses val="autoZero"/>
        <c:auto val="1"/>
        <c:lblAlgn val="ctr"/>
        <c:lblOffset val="100"/>
        <c:noMultiLvlLbl val="0"/>
      </c:catAx>
      <c:valAx>
        <c:axId val="154517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04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1587500</xdr:colOff>
      <xdr:row>13</xdr:row>
      <xdr:rowOff>165100</xdr:rowOff>
    </xdr:from>
    <xdr:to>
      <xdr:col>7</xdr:col>
      <xdr:colOff>812800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F9E53-C70D-684B-9069-D2A1960E5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12</xdr:row>
      <xdr:rowOff>25400</xdr:rowOff>
    </xdr:from>
    <xdr:to>
      <xdr:col>8</xdr:col>
      <xdr:colOff>787400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62BD5-42B8-C74A-A9B0-090F287F2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2.749507870372" createdVersion="6" refreshedVersion="6" minRefreshableVersion="3" recordCount="4115" xr:uid="{69033966-AF9C-0943-8BAC-A03E35F80CCE}">
  <cacheSource type="worksheet">
    <worksheetSource ref="A1:R1048576" sheet="Mas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2.756816435183" createdVersion="6" refreshedVersion="6" minRefreshableVersion="3" recordCount="4115" xr:uid="{17FBE8AB-E5B3-6F44-98C4-941149200725}">
  <cacheSource type="worksheet">
    <worksheetSource ref="A1:T1048576" sheet="Mas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6:34:00"/>
  </r>
  <r>
    <m/>
    <m/>
    <m/>
    <m/>
    <m/>
    <x v="4"/>
    <m/>
    <m/>
    <m/>
    <m/>
    <m/>
    <m/>
    <m/>
    <x v="41"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99D7B-2C95-CE4E-B5D4-1401506F442D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71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5"/>
    <field x="17"/>
  </rowFields>
  <rowItems count="67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>
      <x v="4"/>
    </i>
    <i r="1">
      <x v="41"/>
    </i>
    <i t="grand">
      <x/>
    </i>
  </rowItems>
  <colItems count="1">
    <i/>
  </colItems>
  <pageFields count="2">
    <pageField fld="6" hier="-1"/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86587-08D0-0340-9601-F97A884EA97D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37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2">
    <field x="5"/>
    <field x="16"/>
  </rowFields>
  <rowItems count="33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9"/>
    </i>
    <i t="grand">
      <x/>
    </i>
  </rowItems>
  <colItems count="1">
    <i/>
  </colItems>
  <pageFields count="2">
    <pageField fld="6" hier="-1"/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86F08-4597-B84C-BEF7-532ACB15755B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1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90" zoomScaleNormal="90" workbookViewId="0">
      <selection activeCell="T3" sqref="T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style="5" bestFit="1" customWidth="1"/>
    <col min="16" max="16" width="15" style="9" bestFit="1" customWidth="1"/>
    <col min="17" max="17" width="11" bestFit="1" customWidth="1"/>
    <col min="18" max="18" width="16.83203125" customWidth="1"/>
    <col min="19" max="19" width="20.5" style="14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1" t="s">
        <v>8308</v>
      </c>
      <c r="R1" s="1" t="s">
        <v>8309</v>
      </c>
      <c r="S1" s="13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9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4">
        <f>J2/86400+25569</f>
        <v>42177.007071759261</v>
      </c>
      <c r="T2" s="14">
        <f>I2/86400+25569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9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4">
        <f t="shared" ref="S3:S66" si="4">J3/86400+25569</f>
        <v>42766.600497685184</v>
      </c>
      <c r="T3" s="14">
        <f t="shared" ref="T3:T66" si="5">I3/86400+25569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42516.047071759254</v>
      </c>
      <c r="T9" s="14">
        <f t="shared" si="5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41869.542314814811</v>
      </c>
      <c r="T20" s="14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42200.758240740739</v>
      </c>
      <c r="T22" s="14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41375.057222222225</v>
      </c>
      <c r="T40" s="14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41874.098807870367</v>
      </c>
      <c r="T46" s="14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</v>
      </c>
      <c r="T48" s="14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42196.928668981476</v>
      </c>
      <c r="T53" s="14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42149.548888888894</v>
      </c>
      <c r="T58" s="14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42230.235833333332</v>
      </c>
      <c r="T61" s="14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41701.901817129634</v>
      </c>
      <c r="T62" s="14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41409.814317129625</v>
      </c>
      <c r="T63" s="14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9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4">
        <f t="shared" ref="S67:S130" si="10">J67/86400+25569</f>
        <v>41835.821226851855</v>
      </c>
      <c r="T67" s="14">
        <f t="shared" ref="T67:T130" si="11">I67/86400+25569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41208.010196759264</v>
      </c>
      <c r="T74" s="14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40997.144872685181</v>
      </c>
      <c r="T79" s="14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41100.158877314811</v>
      </c>
      <c r="T83" s="14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40322.539386574077</v>
      </c>
      <c r="T89" s="14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41402.752222222218</v>
      </c>
      <c r="T91" s="14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41214.794837962967</v>
      </c>
      <c r="T100" s="14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40987.776631944442</v>
      </c>
      <c r="T108" s="14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41718.043032407411</v>
      </c>
      <c r="T114" s="14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40918.738935185189</v>
      </c>
      <c r="T117" s="14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9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4">
        <f t="shared" ref="S131:S194" si="16">J131/86400+25569</f>
        <v>41882.937303240738</v>
      </c>
      <c r="T131" s="14">
        <f t="shared" ref="T131:T194" si="17">I131/86400+25569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41778.91541666667</v>
      </c>
      <c r="T132" s="14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42559.064143518517</v>
      </c>
      <c r="T145" s="14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41875.077546296292</v>
      </c>
      <c r="T154" s="14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42171.913090277776</v>
      </c>
      <c r="T162" s="14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9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4">
        <f t="shared" ref="S195:S258" si="22">J195/86400+25569</f>
        <v>41911.934791666667</v>
      </c>
      <c r="T195" s="14">
        <f t="shared" ref="T195:T258" si="23">I195/86400+25569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41867.083368055552</v>
      </c>
      <c r="T202" s="14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42236.159918981481</v>
      </c>
      <c r="T213" s="14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42129.77721064815</v>
      </c>
      <c r="T232" s="14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42341.958923611106</v>
      </c>
      <c r="T233" s="14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42321.084479166668</v>
      </c>
      <c r="T238" s="14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42713.962500000001</v>
      </c>
      <c r="T240" s="14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</v>
      </c>
      <c r="T254" s="14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42263.952662037038</v>
      </c>
      <c r="T256" s="14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9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4">
        <f t="shared" ref="S259:S322" si="28">J259/86400+25569</f>
        <v>42479.626875000002</v>
      </c>
      <c r="T259" s="14">
        <f t="shared" ref="T259:T322" si="29">I259/86400+25569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40267.245717592596</v>
      </c>
      <c r="T267" s="14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40637.86655092593</v>
      </c>
      <c r="T272" s="14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41612.100243055553</v>
      </c>
      <c r="T273" s="14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40967.081875000003</v>
      </c>
      <c r="T278" s="14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41744.590682870374</v>
      </c>
      <c r="T282" s="14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41313.816250000003</v>
      </c>
      <c r="T288" s="14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42089.728020833332</v>
      </c>
      <c r="T299" s="14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41032.071134259255</v>
      </c>
      <c r="T305" s="14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41282.944456018522</v>
      </c>
      <c r="T309" s="14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9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4">
        <f t="shared" ref="S323:S386" si="34">J323/86400+25569</f>
        <v>42647.446597222224</v>
      </c>
      <c r="T323" s="14">
        <f t="shared" ref="T323:T386" si="35">I323/86400+25569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42261.500243055554</v>
      </c>
      <c r="T348" s="14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41935.070486111115</v>
      </c>
      <c r="T361" s="14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41019.793032407411</v>
      </c>
      <c r="T368" s="14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9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4">
        <f t="shared" ref="S387:S450" si="40">J387/86400+25569</f>
        <v>41934.584502314814</v>
      </c>
      <c r="T387" s="14">
        <f t="shared" ref="T387:T450" si="41">I387/86400+25569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42549.076157407406</v>
      </c>
      <c r="T390" s="14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41674.063078703708</v>
      </c>
      <c r="T391" s="14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40865.042256944442</v>
      </c>
      <c r="T393" s="14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41082.564884259264</v>
      </c>
      <c r="T398" s="14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41646.628032407403</v>
      </c>
      <c r="T406" s="14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42113.981446759259</v>
      </c>
      <c r="T412" s="14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41360.970601851848</v>
      </c>
      <c r="T419" s="14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41863.260381944448</v>
      </c>
      <c r="T424" s="14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42285.90902777778</v>
      </c>
      <c r="T429" s="14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42526.871331018519</v>
      </c>
      <c r="T433" s="14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42228.629884259259</v>
      </c>
      <c r="T435" s="14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41919.761782407411</v>
      </c>
      <c r="T441" s="14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9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4">
        <f t="shared" ref="S451:S514" si="46">J451/86400+25569</f>
        <v>41534.568113425928</v>
      </c>
      <c r="T451" s="14">
        <f t="shared" ref="T451:T514" si="47">I451/86400+25569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42107.703877314816</v>
      </c>
      <c r="T454" s="14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40971.002569444448</v>
      </c>
      <c r="T457" s="14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41547.694456018522</v>
      </c>
      <c r="T458" s="14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</v>
      </c>
      <c r="T464" s="14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</v>
      </c>
      <c r="T466" s="14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41041.167627314819</v>
      </c>
      <c r="T470" s="14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41465.500173611115</v>
      </c>
      <c r="T482" s="14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42447.896874999999</v>
      </c>
      <c r="T484" s="14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41381.505775462967</v>
      </c>
      <c r="T487" s="14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41113.968576388885</v>
      </c>
      <c r="T492" s="14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42366.982627314814</v>
      </c>
      <c r="T493" s="14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42114.726134259261</v>
      </c>
      <c r="T495" s="14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40247.886006944442</v>
      </c>
      <c r="T502" s="14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9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4">
        <f t="shared" ref="S515:S578" si="52">J515/86400+25569</f>
        <v>42552.653993055559</v>
      </c>
      <c r="T515" s="14">
        <f t="shared" ref="T515:T578" si="53">I515/86400+25569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41218.391446759255</v>
      </c>
      <c r="T521" s="14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42711.54519675926</v>
      </c>
      <c r="T537" s="14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42179.344988425924</v>
      </c>
      <c r="T538" s="14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42692.389062499999</v>
      </c>
      <c r="T564" s="14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</v>
      </c>
      <c r="T567" s="14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42388.798252314809</v>
      </c>
      <c r="T572" s="14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42282.716296296298</v>
      </c>
      <c r="T574" s="14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9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4">
        <f t="shared" ref="S579:S642" si="58">J579/86400+25569</f>
        <v>42450.589143518519</v>
      </c>
      <c r="T579" s="14">
        <f t="shared" ref="T579:T642" si="59">I579/86400+25569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42631.769513888888</v>
      </c>
      <c r="T590" s="14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42083.069884259261</v>
      </c>
      <c r="T597" s="14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42194.357731481483</v>
      </c>
      <c r="T607" s="14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42585.031782407408</v>
      </c>
      <c r="T614" s="14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42761.376238425924</v>
      </c>
      <c r="T618" s="14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42507.299328703702</v>
      </c>
      <c r="T635" s="14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42683.420312499999</v>
      </c>
      <c r="T642" s="14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9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4">
        <f t="shared" ref="S643:S706" si="64">J643/86400+25569</f>
        <v>42199.57</v>
      </c>
      <c r="T643" s="14">
        <f t="shared" ref="T643:T706" si="65">I643/86400+25569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41838.832152777773</v>
      </c>
      <c r="T668" s="14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</v>
      </c>
      <c r="T678" s="14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41866.931076388893</v>
      </c>
      <c r="T700" s="14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9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4">
        <f t="shared" ref="S707:S770" si="70">J707/86400+25569</f>
        <v>42726.491643518515</v>
      </c>
      <c r="T707" s="14">
        <f t="shared" ref="T707:T770" si="71">I707/86400+25569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42384.680925925924</v>
      </c>
      <c r="T714" s="14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41857.854189814811</v>
      </c>
      <c r="T719" s="14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</v>
      </c>
      <c r="T725" s="14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41247.020243055558</v>
      </c>
      <c r="T729" s="14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41943.604097222225</v>
      </c>
      <c r="T740" s="14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41471.446851851855</v>
      </c>
      <c r="T765" s="14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9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4">
        <f t="shared" ref="S771:S834" si="76">J771/86400+25569</f>
        <v>41604.996458333335</v>
      </c>
      <c r="T771" s="14">
        <f t="shared" ref="T771:T834" si="77">I771/86400+25569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</v>
      </c>
      <c r="T772" s="14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42100.735937500001</v>
      </c>
      <c r="T775" s="14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41403.000856481478</v>
      </c>
      <c r="T783" s="14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41303.593923611115</v>
      </c>
      <c r="T787" s="14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41277.186111111107</v>
      </c>
      <c r="T791" s="14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</v>
      </c>
      <c r="T794" s="14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41123.022268518514</v>
      </c>
      <c r="T804" s="14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40730.105624999997</v>
      </c>
      <c r="T806" s="14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41073.050717592589</v>
      </c>
      <c r="T830" s="14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9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4">
        <f t="shared" ref="S835:S898" si="82">J835/86400+25569</f>
        <v>41718.878182870372</v>
      </c>
      <c r="T835" s="14">
        <f t="shared" ref="T835:T898" si="83">I835/86400+25569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41923.838692129633</v>
      </c>
      <c r="T843" s="14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</v>
      </c>
      <c r="T844" s="14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42165.798333333332</v>
      </c>
      <c r="T849" s="14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42545.125196759254</v>
      </c>
      <c r="T857" s="14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41230.773113425923</v>
      </c>
      <c r="T867" s="14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41342.845567129625</v>
      </c>
      <c r="T871" s="14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41184.167129629626</v>
      </c>
      <c r="T875" s="14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41597.788888888885</v>
      </c>
      <c r="T879" s="14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40981.802615740744</v>
      </c>
      <c r="T886" s="14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</v>
      </c>
      <c r="T896" s="14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42218.872986111106</v>
      </c>
      <c r="T898" s="14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9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4">
        <f t="shared" ref="S899:S962" si="88">J899/86400+25569</f>
        <v>41211.688750000001</v>
      </c>
      <c r="T899" s="14">
        <f t="shared" ref="T899:T962" si="89">I899/86400+25569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41116.763275462959</v>
      </c>
      <c r="T916" s="14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41562.671550925923</v>
      </c>
      <c r="T922" s="14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40847.171018518522</v>
      </c>
      <c r="T923" s="14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41288.942928240736</v>
      </c>
      <c r="T926" s="14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41711.169085648144</v>
      </c>
      <c r="T935" s="14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42382.843287037038</v>
      </c>
      <c r="T944" s="14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42732.872986111106</v>
      </c>
      <c r="T947" s="14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42480.653611111113</v>
      </c>
      <c r="T953" s="14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9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4">
        <f t="shared" ref="S963:S1026" si="94">J963/86400+25569</f>
        <v>42740.693692129629</v>
      </c>
      <c r="T963" s="14">
        <f t="shared" ref="T963:T1026" si="95">I963/86400+25569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42506.416990740741</v>
      </c>
      <c r="T981" s="14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42574.667650462958</v>
      </c>
      <c r="T985" s="14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</v>
      </c>
      <c r="T1002" s="14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42276.624803240746</v>
      </c>
      <c r="T1007" s="14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42111.646724537037</v>
      </c>
      <c r="T1024" s="14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9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4">
        <f t="shared" ref="S1027:S1090" si="100">J1027/86400+25569</f>
        <v>42049.833761574075</v>
      </c>
      <c r="T1027" s="14">
        <f t="shared" ref="T1027:T1090" si="101">I1027/86400+25569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42688.732407407406</v>
      </c>
      <c r="T1035" s="14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</v>
      </c>
      <c r="T1043" s="14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41844.874421296292</v>
      </c>
      <c r="T1047" s="14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41918.818460648152</v>
      </c>
      <c r="T1049" s="14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42678.871331018519</v>
      </c>
      <c r="T1059" s="14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41445.962754629625</v>
      </c>
      <c r="T1068" s="14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42440.371111111112</v>
      </c>
      <c r="T1070" s="14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42479.566388888888</v>
      </c>
      <c r="T1081" s="14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41101.906111111108</v>
      </c>
      <c r="T1084" s="14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41775.713969907403</v>
      </c>
      <c r="T1089" s="14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9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4">
        <f t="shared" ref="S1091:S1154" si="106">J1091/86400+25569</f>
        <v>42151.189525462964</v>
      </c>
      <c r="T1091" s="14">
        <f t="shared" ref="T1091:T1154" si="107">I1091/86400+25569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40795.71334490741</v>
      </c>
      <c r="T1096" s="14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42347.203587962962</v>
      </c>
      <c r="T1113" s="14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41009.847314814819</v>
      </c>
      <c r="T1118" s="14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42535.327476851853</v>
      </c>
      <c r="T1128" s="14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42558.98951388889</v>
      </c>
      <c r="T1137" s="14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42327.671631944446</v>
      </c>
      <c r="T1138" s="14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41975.34752314815</v>
      </c>
      <c r="T1141" s="14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42022.006099537037</v>
      </c>
      <c r="T1144" s="14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</v>
      </c>
      <c r="T1147" s="14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42224.102581018524</v>
      </c>
      <c r="T1153" s="14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9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4">
        <f t="shared" ref="S1155:S1218" si="112">J1155/86400+25569</f>
        <v>42143.714178240742</v>
      </c>
      <c r="T1155" s="14">
        <f t="shared" ref="T1155:T1218" si="113">I1155/86400+25569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41792.214467592596</v>
      </c>
      <c r="T1167" s="14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41841.682314814811</v>
      </c>
      <c r="T1174" s="14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42409.776076388887</v>
      </c>
      <c r="T1195" s="14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42152.288819444446</v>
      </c>
      <c r="T1204" s="14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42772.776076388887</v>
      </c>
      <c r="T1208" s="14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9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4">
        <f t="shared" ref="S1219:S1282" si="118">J1219/86400+25569</f>
        <v>42535.809490740736</v>
      </c>
      <c r="T1219" s="14">
        <f t="shared" ref="T1219:T1282" si="119">I1219/86400+25569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42633.461956018524</v>
      </c>
      <c r="T1221" s="14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41506.848032407404</v>
      </c>
      <c r="T1234" s="14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41355.825497685189</v>
      </c>
      <c r="T1246" s="14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41774.59993055556</v>
      </c>
      <c r="T1247" s="14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41067.740868055553</v>
      </c>
      <c r="T1251" s="14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40921.919340277775</v>
      </c>
      <c r="T1258" s="14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42445.823055555556</v>
      </c>
      <c r="T1271" s="14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</v>
      </c>
      <c r="T1272" s="14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9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4">
        <f t="shared" ref="S1283:S1346" si="124">J1283/86400+25569</f>
        <v>41463.743472222224</v>
      </c>
      <c r="T1283" s="14">
        <f t="shared" ref="T1283:T1346" si="125">I1283/86400+25569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41586.475173611107</v>
      </c>
      <c r="T1284" s="14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42709.134780092594</v>
      </c>
      <c r="T1291" s="14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42458.680925925924</v>
      </c>
      <c r="T1300" s="14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42387.503229166672</v>
      </c>
      <c r="T1309" s="14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42393.961909722224</v>
      </c>
      <c r="T1318" s="14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41974.791990740741</v>
      </c>
      <c r="T1328" s="14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42172.816423611112</v>
      </c>
      <c r="T1344" s="14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9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4">
        <f t="shared" ref="S1347:S1410" si="130">J1347/86400+25569</f>
        <v>41799.814340277779</v>
      </c>
      <c r="T1347" s="14">
        <f t="shared" ref="T1347:T1410" si="131">I1347/86400+25569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41963.506168981483</v>
      </c>
      <c r="T1350" s="14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41430.038888888885</v>
      </c>
      <c r="T1358" s="14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41951.6956712963</v>
      </c>
      <c r="T1366" s="14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42568.759375000001</v>
      </c>
      <c r="T1380" s="14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42130.491620370369</v>
      </c>
      <c r="T1381" s="14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42087.803310185191</v>
      </c>
      <c r="T1392" s="14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9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4">
        <f t="shared" ref="S1411:S1474" si="136">J1411/86400+25569</f>
        <v>41945.133506944447</v>
      </c>
      <c r="T1411" s="14">
        <f t="shared" ref="T1411:T1474" si="137">I1411/86400+25569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42074.060671296298</v>
      </c>
      <c r="T1431" s="14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41961.813518518524</v>
      </c>
      <c r="T1432" s="14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42040.829872685186</v>
      </c>
      <c r="T1441" s="14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40646.014456018514</v>
      </c>
      <c r="T1470" s="14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9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4">
        <f t="shared" ref="S1475:S1538" si="142">J1475/86400+25569</f>
        <v>40939.979618055557</v>
      </c>
      <c r="T1475" s="14">
        <f t="shared" ref="T1475:T1538" si="143">I1475/86400+25569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41500.72791666667</v>
      </c>
      <c r="T1476" s="14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41136.858055555553</v>
      </c>
      <c r="T1484" s="14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41411.866608796292</v>
      </c>
      <c r="T1495" s="14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40254.450335648144</v>
      </c>
      <c r="T1509" s="14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41809.385162037041</v>
      </c>
      <c r="T1512" s="14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</v>
      </c>
      <c r="T1532" s="14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42221.674328703702</v>
      </c>
      <c r="T1536" s="14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9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4">
        <f t="shared" ref="S1539:S1602" si="148">J1539/86400+25569</f>
        <v>42552.315127314811</v>
      </c>
      <c r="T1539" s="14">
        <f t="shared" ref="T1539:T1602" si="149">I1539/86400+25569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42705.91920138889</v>
      </c>
      <c r="T1541" s="14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42108.053229166668</v>
      </c>
      <c r="T1561" s="14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41671.93686342593</v>
      </c>
      <c r="T1569" s="14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42144.769479166665</v>
      </c>
      <c r="T1573" s="14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41799.524259259255</v>
      </c>
      <c r="T1577" s="14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41054.847777777773</v>
      </c>
      <c r="T1579" s="14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40990.050069444442</v>
      </c>
      <c r="T1582" s="14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42069.104421296295</v>
      </c>
      <c r="T1588" s="14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41791.057314814811</v>
      </c>
      <c r="T1602" s="14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9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4">
        <f t="shared" ref="S1603:S1666" si="154">J1603/86400+25569</f>
        <v>40638.092974537038</v>
      </c>
      <c r="T1603" s="14">
        <f t="shared" ref="T1603:T1666" si="155">I1603/86400+25569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41794.981122685189</v>
      </c>
      <c r="T1616" s="14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41876.186180555553</v>
      </c>
      <c r="T1621" s="14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41950.294837962967</v>
      </c>
      <c r="T1624" s="14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41579.847997685181</v>
      </c>
      <c r="T1628" s="14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40750.340902777782</v>
      </c>
      <c r="T1634" s="14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41521.617361111115</v>
      </c>
      <c r="T1647" s="14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40939.761782407411</v>
      </c>
      <c r="T1666" s="14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9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4">
        <f t="shared" ref="S1667:S1730" si="160">J1667/86400+25569</f>
        <v>40564.649456018517</v>
      </c>
      <c r="T1667" s="14">
        <f t="shared" ref="T1667:T1730" si="161">I1667/86400+25569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40845.149756944447</v>
      </c>
      <c r="T1670" s="14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40313.930543981478</v>
      </c>
      <c r="T1672" s="14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40973.726238425923</v>
      </c>
      <c r="T1678" s="14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42795.701481481483</v>
      </c>
      <c r="T1693" s="14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42805.032962962963</v>
      </c>
      <c r="T1699" s="14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42187.281678240739</v>
      </c>
      <c r="T1705" s="14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41841.563819444447</v>
      </c>
      <c r="T1711" s="14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42341.591296296298</v>
      </c>
      <c r="T1712" s="14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42460.981921296298</v>
      </c>
      <c r="T1719" s="14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42044.927974537037</v>
      </c>
      <c r="T1729" s="14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9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4">
        <f t="shared" ref="S1731:S1794" si="166">J1731/86400+25569</f>
        <v>42471.052152777775</v>
      </c>
      <c r="T1731" s="14">
        <f t="shared" ref="T1731:T1794" si="167">I1731/86400+25569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42272.087766203702</v>
      </c>
      <c r="T1732" s="14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</v>
      </c>
      <c r="T1737" s="14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42175.948981481481</v>
      </c>
      <c r="T1739" s="14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42171.817384259259</v>
      </c>
      <c r="T1742" s="14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42710.876967592594</v>
      </c>
      <c r="T1744" s="14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42292.435532407406</v>
      </c>
      <c r="T1749" s="14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41905.979629629626</v>
      </c>
      <c r="T1773" s="14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41891.976388888885</v>
      </c>
      <c r="T1777" s="14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42493.600810185184</v>
      </c>
      <c r="T1782" s="14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42010.674513888887</v>
      </c>
      <c r="T1792" s="14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9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4">
        <f t="shared" ref="S1795:S1858" si="172">J1795/86400+25569</f>
        <v>41940.891666666663</v>
      </c>
      <c r="T1795" s="14">
        <f t="shared" ref="T1795:T1858" si="173">I1795/86400+25569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42018.071550925924</v>
      </c>
      <c r="T1805" s="14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42172.906678240739</v>
      </c>
      <c r="T1817" s="14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42065.084374999999</v>
      </c>
      <c r="T1822" s="14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41634.797013888892</v>
      </c>
      <c r="T1824" s="14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41626.916284722218</v>
      </c>
      <c r="T1826" s="14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9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4">
        <f t="shared" ref="S1859:S1922" si="178">J1859/86400+25569</f>
        <v>41864.76866898148</v>
      </c>
      <c r="T1859" s="14">
        <f t="shared" ref="T1859:T1922" si="179">I1859/86400+25569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41655.70930555556</v>
      </c>
      <c r="T1862" s="14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42755.492754629631</v>
      </c>
      <c r="T1864" s="14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41776.284780092596</v>
      </c>
      <c r="T1878" s="14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</v>
      </c>
      <c r="T1896" s="14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41680.583402777775</v>
      </c>
      <c r="T1899" s="14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42113.875567129631</v>
      </c>
      <c r="T1921" s="14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9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4">
        <f t="shared" ref="S1923:S1986" si="184">J1923/86400+25569</f>
        <v>41074.221562500003</v>
      </c>
      <c r="T1923" s="14">
        <f t="shared" ref="T1923:T1986" si="185">I1923/86400+25569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</v>
      </c>
      <c r="T1930" s="14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40911.809872685189</v>
      </c>
      <c r="T1934" s="14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41773.932534722218</v>
      </c>
      <c r="T1937" s="14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42157.251828703702</v>
      </c>
      <c r="T1947" s="14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41689.150011574078</v>
      </c>
      <c r="T1948" s="14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41800.423043981486</v>
      </c>
      <c r="T1951" s="14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41179.098530092597</v>
      </c>
      <c r="T1959" s="14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41871.845601851848</v>
      </c>
      <c r="T1961" s="14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9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4">
        <f t="shared" ref="S1987:S2050" si="190">J1987/86400+25569</f>
        <v>42555.698738425926</v>
      </c>
      <c r="T1987" s="14">
        <f t="shared" ref="T1987:T2050" si="191">I1987/86400+25569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42413.433831018519</v>
      </c>
      <c r="T1988" s="14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42329.588391203702</v>
      </c>
      <c r="T1995" s="14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41312.880775462967</v>
      </c>
      <c r="T2018" s="14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41737.097500000003</v>
      </c>
      <c r="T2022" s="14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42048.813877314809</v>
      </c>
      <c r="T2029" s="14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41738.864803240736</v>
      </c>
      <c r="T2038" s="14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41578.927118055552</v>
      </c>
      <c r="T2042" s="14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41069.088506944448</v>
      </c>
      <c r="T2047" s="14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9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4">
        <f t="shared" ref="S2051:S2114" si="196">J2051/86400+25569</f>
        <v>41575.527349537035</v>
      </c>
      <c r="T2051" s="14">
        <f t="shared" ref="T2051:T2114" si="197">I2051/86400+25569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</v>
      </c>
      <c r="T2083" s="14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40395.714722222227</v>
      </c>
      <c r="T2090" s="14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41299.381423611107</v>
      </c>
      <c r="T2092" s="14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40555.322662037041</v>
      </c>
      <c r="T2093" s="14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40758.733483796299</v>
      </c>
      <c r="T2097" s="14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40818.584895833337</v>
      </c>
      <c r="T2099" s="14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9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4">
        <f t="shared" ref="S2115:S2178" si="202">J2115/86400+25569</f>
        <v>41870.86546296296</v>
      </c>
      <c r="T2115" s="14">
        <f t="shared" ref="T2115:T2178" si="203">I2115/86400+25569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40464.028182870374</v>
      </c>
      <c r="T2126" s="14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42045.505358796298</v>
      </c>
      <c r="T2129" s="14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41156.96334490741</v>
      </c>
      <c r="T2137" s="14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42520.847384259258</v>
      </c>
      <c r="T2153" s="14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40710.731180555558</v>
      </c>
      <c r="T2161" s="14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42240.852534722224</v>
      </c>
      <c r="T2163" s="14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42082.580092592594</v>
      </c>
      <c r="T2174" s="14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9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4">
        <f t="shared" ref="S2179:S2242" si="208">J2179/86400+25569</f>
        <v>42502.250775462962</v>
      </c>
      <c r="T2179" s="14">
        <f t="shared" ref="T2179:T2242" si="209">I2179/86400+25569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42745.365474537037</v>
      </c>
      <c r="T2185" s="14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41319.349988425922</v>
      </c>
      <c r="T2187" s="14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41276.846817129626</v>
      </c>
      <c r="T2203" s="14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41031.821631944447</v>
      </c>
      <c r="T2207" s="14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</v>
      </c>
      <c r="T2218" s="14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42331.378923611112</v>
      </c>
      <c r="T2235" s="14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9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4">
        <f t="shared" ref="S2243:S2306" si="214">J2243/86400+25569</f>
        <v>42766.827546296292</v>
      </c>
      <c r="T2243" s="14">
        <f t="shared" ref="T2243:T2306" si="215">I2243/86400+25569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</v>
      </c>
      <c r="T2247" s="14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41336.703298611115</v>
      </c>
      <c r="T2251" s="14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42776.082349537042</v>
      </c>
      <c r="T2270" s="14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42315.699490740742</v>
      </c>
      <c r="T2274" s="14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41965.616655092592</v>
      </c>
      <c r="T2277" s="14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42338.709108796298</v>
      </c>
      <c r="T2280" s="14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42020.806701388894</v>
      </c>
      <c r="T2281" s="14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41059.185682870375</v>
      </c>
      <c r="T2287" s="14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9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4">
        <f t="shared" ref="S2307:S2370" si="220">J2307/86400+25569</f>
        <v>41834.695277777777</v>
      </c>
      <c r="T2307" s="14">
        <f t="shared" ref="T2307:T2370" si="221">I2307/86400+25569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41004.802465277782</v>
      </c>
      <c r="T2309" s="14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42804.895474537036</v>
      </c>
      <c r="T2324" s="14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42807.755173611113</v>
      </c>
      <c r="T2325" s="14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41842.917129629626</v>
      </c>
      <c r="T2329" s="14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42139.781678240739</v>
      </c>
      <c r="T2330" s="14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41789.89680555556</v>
      </c>
      <c r="T2340" s="14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42577.607361111106</v>
      </c>
      <c r="T2349" s="14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42096.918240740742</v>
      </c>
      <c r="T2357" s="14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42264.620115740741</v>
      </c>
      <c r="T2359" s="14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9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4">
        <f t="shared" ref="S2371:S2434" si="226">J2371/86400+25569</f>
        <v>42380.812627314815</v>
      </c>
      <c r="T2371" s="14">
        <f t="shared" ref="T2371:T2434" si="227">I2371/86400+25569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42215.662314814814</v>
      </c>
      <c r="T2375" s="14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42017.843287037038</v>
      </c>
      <c r="T2376" s="14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42399.882615740746</v>
      </c>
      <c r="T2405" s="14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41993.738298611112</v>
      </c>
      <c r="T2421" s="14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42164.170046296298</v>
      </c>
      <c r="T2428" s="14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42412.318668981483</v>
      </c>
      <c r="T2429" s="14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9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4">
        <f t="shared" ref="S2435:S2498" si="232">J2435/86400+25569</f>
        <v>42397.89980324074</v>
      </c>
      <c r="T2435" s="14">
        <f t="shared" ref="T2435:T2498" si="233">I2435/86400+25569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42180.186041666668</v>
      </c>
      <c r="T2436" s="14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42252.277615740742</v>
      </c>
      <c r="T2437" s="14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42383.899456018524</v>
      </c>
      <c r="T2442" s="14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42052.666990740741</v>
      </c>
      <c r="T2444" s="14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42770.201481481483</v>
      </c>
      <c r="T2456" s="14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41174.154178240744</v>
      </c>
      <c r="T2470" s="14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40310.287673611107</v>
      </c>
      <c r="T2477" s="14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41023.227731481486</v>
      </c>
      <c r="T2492" s="14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41022.645185185189</v>
      </c>
      <c r="T2496" s="14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41327.996435185181</v>
      </c>
      <c r="T2498" s="14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9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4">
        <f t="shared" ref="S2499:S2562" si="238">J2499/86400+25569</f>
        <v>40730.878912037035</v>
      </c>
      <c r="T2499" s="14">
        <f t="shared" ref="T2499:T2562" si="239">I2499/86400+25569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41226.648576388892</v>
      </c>
      <c r="T2501" s="14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41053.772858796292</v>
      </c>
      <c r="T2502" s="14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42244.776666666672</v>
      </c>
      <c r="T2503" s="14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42078.997361111113</v>
      </c>
      <c r="T2512" s="14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41058.844571759255</v>
      </c>
      <c r="T2527" s="14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40127.700370370367</v>
      </c>
      <c r="T2536" s="14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41483.449282407411</v>
      </c>
      <c r="T2543" s="14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42027.138171296298</v>
      </c>
      <c r="T2547" s="14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41524.858553240745</v>
      </c>
      <c r="T2548" s="14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42618.625428240739</v>
      </c>
      <c r="T2550" s="14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41113.199155092589</v>
      </c>
      <c r="T2555" s="14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42093.860023148147</v>
      </c>
      <c r="T2560" s="14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9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4">
        <f t="shared" ref="S2563:S2626" si="244">J2563/86400+25569</f>
        <v>42260.528807870374</v>
      </c>
      <c r="T2563" s="14">
        <f t="shared" ref="T2563:T2626" si="245">I2563/86400+25569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41986.108726851853</v>
      </c>
      <c r="T2577" s="14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42238.022905092592</v>
      </c>
      <c r="T2580" s="14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42140.173252314809</v>
      </c>
      <c r="T2586" s="14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42089.845208333332</v>
      </c>
      <c r="T2595" s="14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41150.902187500003</v>
      </c>
      <c r="T2603" s="14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41726.712754629625</v>
      </c>
      <c r="T2608" s="14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42115.747546296298</v>
      </c>
      <c r="T2623" s="14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41144.421550925923</v>
      </c>
      <c r="T2626" s="14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9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4">
        <f t="shared" ref="S2627:S2690" si="250">J2627/86400+25569</f>
        <v>42658.810277777782</v>
      </c>
      <c r="T2627" s="14">
        <f t="shared" ref="T2627:T2690" si="251">I2627/86400+25569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42612.656493055554</v>
      </c>
      <c r="T2636" s="14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42689.582349537042</v>
      </c>
      <c r="T2645" s="14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42327.805659722224</v>
      </c>
      <c r="T2653" s="14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42055.600995370369</v>
      </c>
      <c r="T2656" s="14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42767.688518518524</v>
      </c>
      <c r="T2658" s="14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42551.884189814809</v>
      </c>
      <c r="T2660" s="14">
        <f t="shared" si="25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42082.069560185184</v>
      </c>
      <c r="T2661" s="14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42275.58871527778</v>
      </c>
      <c r="T2670" s="14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42319.035833333328</v>
      </c>
      <c r="T2671" s="14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41962.749027777776</v>
      </c>
      <c r="T2673" s="14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41793.029432870375</v>
      </c>
      <c r="T2679" s="14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41820.914641203708</v>
      </c>
      <c r="T2686" s="14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</v>
      </c>
      <c r="T2690" s="14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9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4">
        <f t="shared" ref="S2691:S2754" si="256">J2691/86400+25569</f>
        <v>42551.961689814816</v>
      </c>
      <c r="T2691" s="14">
        <f t="shared" ref="T2691:T2754" si="257">I2691/86400+25569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41870.874675925923</v>
      </c>
      <c r="T2702" s="14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41780.745254629626</v>
      </c>
      <c r="T2713" s="14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41934.914918981478</v>
      </c>
      <c r="T2719" s="14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42655.465891203705</v>
      </c>
      <c r="T2722" s="14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41044.648113425923</v>
      </c>
      <c r="T2749" s="14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41078.899826388893</v>
      </c>
      <c r="T2752" s="14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41747.887060185181</v>
      </c>
      <c r="T2753" s="14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9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4">
        <f t="shared" ref="S2755:S2818" si="262">J2755/86400+25569</f>
        <v>41117.900729166664</v>
      </c>
      <c r="T2755" s="14">
        <f t="shared" ref="T2755:T2818" si="263">I2755/86400+25569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41863.636006944442</v>
      </c>
      <c r="T2756" s="14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41620.900474537033</v>
      </c>
      <c r="T2758" s="14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40736.668032407411</v>
      </c>
      <c r="T2768" s="14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41745.826273148152</v>
      </c>
      <c r="T2771" s="14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42550.701886574076</v>
      </c>
      <c r="T2790" s="14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9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4">
        <f t="shared" ref="S2819:S2882" si="268">J2819/86400+25569</f>
        <v>42023.634976851856</v>
      </c>
      <c r="T2819" s="14">
        <f t="shared" ref="T2819:T2882" si="269">I2819/86400+25569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42291.739548611113</v>
      </c>
      <c r="T2843" s="14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41784.95248842593</v>
      </c>
      <c r="T2844" s="14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42480.80064814815</v>
      </c>
      <c r="T2862" s="14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42672.955138888894</v>
      </c>
      <c r="T2879" s="14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9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4">
        <f t="shared" ref="S2883:S2946" si="274">J2883/86400+25569</f>
        <v>41916.597638888888</v>
      </c>
      <c r="T2883" s="14">
        <f t="shared" ref="T2883:T2946" si="275">I2883/86400+25569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42444.877743055556</v>
      </c>
      <c r="T2909" s="14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42499.73170138889</v>
      </c>
      <c r="T2910" s="14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41863.584120370375</v>
      </c>
      <c r="T2927" s="14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9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4">
        <f t="shared" ref="S2947:S3010" si="280">J2947/86400+25569</f>
        <v>42118.139583333337</v>
      </c>
      <c r="T2947" s="14">
        <f t="shared" ref="T2947:T3010" si="281">I2947/86400+25569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42654.973703703705</v>
      </c>
      <c r="T2987" s="14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</v>
      </c>
      <c r="T2990" s="14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42090.912499999999</v>
      </c>
      <c r="T2998" s="14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41957.756840277776</v>
      </c>
      <c r="T3008" s="14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9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4">
        <f t="shared" ref="S3011:S3074" si="286">J3011/86400+25569</f>
        <v>41939.569907407407</v>
      </c>
      <c r="T3011" s="14">
        <f t="shared" ref="T3011:T3074" si="287">I3011/86400+25569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41920.123611111107</v>
      </c>
      <c r="T3016" s="14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42163.298333333332</v>
      </c>
      <c r="T3020" s="14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42121.675763888888</v>
      </c>
      <c r="T3025" s="14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41975.901180555556</v>
      </c>
      <c r="T3050" s="14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42744.416030092594</v>
      </c>
      <c r="T3053" s="14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42630.922893518524</v>
      </c>
      <c r="T3065" s="14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9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4">
        <f t="shared" ref="S3075:S3138" si="292">J3075/86400+25569</f>
        <v>42111.684027777781</v>
      </c>
      <c r="T3075" s="14">
        <f t="shared" ref="T3075:T3138" si="293">I3075/86400+25569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42409.571284722224</v>
      </c>
      <c r="T3076" s="14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42551.102314814816</v>
      </c>
      <c r="T3077" s="14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42246.883784722224</v>
      </c>
      <c r="T3087" s="14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41760.909039351856</v>
      </c>
      <c r="T3095" s="14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42241.429120370369</v>
      </c>
      <c r="T3108" s="14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42128.814247685186</v>
      </c>
      <c r="T3109" s="14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41885.595138888893</v>
      </c>
      <c r="T3113" s="14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42509.374537037038</v>
      </c>
      <c r="T3119" s="14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42435.942083333328</v>
      </c>
      <c r="T3122" s="14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42427.018078703702</v>
      </c>
      <c r="T3128" s="14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42800.720127314809</v>
      </c>
      <c r="T3136" s="14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9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4">
        <f t="shared" ref="S3139:S3202" si="298">J3139/86400+25569</f>
        <v>42807.885057870371</v>
      </c>
      <c r="T3139" s="14">
        <f t="shared" ref="T3139:T3202" si="299">I3139/86400+25569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</v>
      </c>
      <c r="T3149" s="14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41447.839722222227</v>
      </c>
      <c r="T3160" s="14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41766.805729166663</v>
      </c>
      <c r="T3166" s="14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41878.878379629634</v>
      </c>
      <c r="T3175" s="14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41858.761782407411</v>
      </c>
      <c r="T3201" s="14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9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4">
        <f t="shared" ref="S3203:S3266" si="304">J3203/86400+25569</f>
        <v>41861.767094907409</v>
      </c>
      <c r="T3203" s="14">
        <f t="shared" ref="T3203:T3266" si="305">I3203/86400+25569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41778.637245370366</v>
      </c>
      <c r="T3211" s="14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</v>
      </c>
      <c r="T3213" s="14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42206.835370370369</v>
      </c>
      <c r="T3225" s="14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41898.168124999997</v>
      </c>
      <c r="T3232" s="14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9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4">
        <f t="shared" ref="S3267:S3330" si="310">J3267/86400+25569</f>
        <v>42311.711979166663</v>
      </c>
      <c r="T3267" s="14">
        <f t="shared" ref="T3267:T3330" si="311">I3267/86400+25569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42136.536134259259</v>
      </c>
      <c r="T3268" s="14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42137.395798611113</v>
      </c>
      <c r="T3271" s="14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41931.682939814811</v>
      </c>
      <c r="T3279" s="14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42431.102534722224</v>
      </c>
      <c r="T3281" s="14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42538.735833333332</v>
      </c>
      <c r="T3303" s="14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42466.303715277776</v>
      </c>
      <c r="T3317" s="14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42499.039629629631</v>
      </c>
      <c r="T3319" s="14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9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4">
        <f t="shared" ref="S3331:S3394" si="316">J3331/86400+25569</f>
        <v>41837.323009259257</v>
      </c>
      <c r="T3331" s="14">
        <f t="shared" ref="T3331:T3394" si="317">I3331/86400+25569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42437.398680555554</v>
      </c>
      <c r="T3338" s="14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42062.296412037038</v>
      </c>
      <c r="T3344" s="14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42321.101759259254</v>
      </c>
      <c r="T3367" s="14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42053.732627314814</v>
      </c>
      <c r="T3379" s="14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41937.953449074077</v>
      </c>
      <c r="T3382" s="14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41947.762592592597</v>
      </c>
      <c r="T3389" s="14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41815.774826388893</v>
      </c>
      <c r="T3392" s="14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9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4">
        <f t="shared" ref="S3395:S3458" si="322">J3395/86400+25569</f>
        <v>41923.921643518523</v>
      </c>
      <c r="T3395" s="14">
        <f t="shared" ref="T3395:T3458" si="323">I3395/86400+25569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42140.712314814809</v>
      </c>
      <c r="T3397" s="14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41764.446631944447</v>
      </c>
      <c r="T3398" s="14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41941.752037037033</v>
      </c>
      <c r="T3400" s="14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42544.814328703702</v>
      </c>
      <c r="T3411" s="14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</v>
      </c>
      <c r="T3435" s="14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41800.380428240736</v>
      </c>
      <c r="T3436" s="14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42100.927858796298</v>
      </c>
      <c r="T3440" s="14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42124.841111111113</v>
      </c>
      <c r="T3444" s="14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9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4">
        <f t="shared" ref="S3459:S3522" si="328">J3459/86400+25569</f>
        <v>42016.706678240742</v>
      </c>
      <c r="T3459" s="14">
        <f t="shared" ref="T3459:T3522" si="329">I3459/86400+25569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41852.527222222227</v>
      </c>
      <c r="T3462" s="14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42605.765381944446</v>
      </c>
      <c r="T3470" s="14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41841.820486111115</v>
      </c>
      <c r="T3473" s="14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42053.916921296295</v>
      </c>
      <c r="T3480" s="14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41781.855092592596</v>
      </c>
      <c r="T3481" s="14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41989.247546296298</v>
      </c>
      <c r="T3483" s="14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41915.762835648144</v>
      </c>
      <c r="T3497" s="14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42511.741944444446</v>
      </c>
      <c r="T3499" s="14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42419.919421296298</v>
      </c>
      <c r="T3502" s="14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41794.817523148144</v>
      </c>
      <c r="T3519" s="14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9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4">
        <f t="shared" ref="S3523:S3586" si="334">J3523/86400+25569</f>
        <v>41881.361342592594</v>
      </c>
      <c r="T3523" s="14">
        <f t="shared" ref="T3523:T3586" si="335">I3523/86400+25569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42248.640162037038</v>
      </c>
      <c r="T3537" s="14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41923.354351851856</v>
      </c>
      <c r="T3539" s="14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42115.889652777776</v>
      </c>
      <c r="T3562" s="14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42236.623252314814</v>
      </c>
      <c r="T3566" s="14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41976.331979166665</v>
      </c>
      <c r="T3572" s="14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41926.942685185189</v>
      </c>
      <c r="T3576" s="14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9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4">
        <f t="shared" ref="S3587:S3650" si="340">J3587/86400+25569</f>
        <v>41964.716319444444</v>
      </c>
      <c r="T3587" s="14">
        <f t="shared" ref="T3587:T3650" si="341">I3587/86400+25569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42506.709374999999</v>
      </c>
      <c r="T3610" s="14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42429.991724537038</v>
      </c>
      <c r="T3611" s="14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41789.726979166662</v>
      </c>
      <c r="T3614" s="14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42661.132245370369</v>
      </c>
      <c r="T3621" s="14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42545.774189814816</v>
      </c>
      <c r="T3626" s="14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42226.694780092592</v>
      </c>
      <c r="T3638" s="14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41899.627071759256</v>
      </c>
      <c r="T3643" s="14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9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4">
        <f t="shared" ref="S3651:S3714" si="346">J3651/86400+25569</f>
        <v>41780.712893518517</v>
      </c>
      <c r="T3651" s="14">
        <f t="shared" ref="T3651:T3714" si="347">I3651/86400+25569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42737.910138888888</v>
      </c>
      <c r="T3658" s="14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42499.629849537036</v>
      </c>
      <c r="T3659" s="14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42173.970127314809</v>
      </c>
      <c r="T3669" s="14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41802.574282407411</v>
      </c>
      <c r="T3679" s="14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42627.454097222224</v>
      </c>
      <c r="T3682" s="14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41940.598182870366</v>
      </c>
      <c r="T3692" s="14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41810.142199074078</v>
      </c>
      <c r="T3710" s="14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42134.172071759254</v>
      </c>
      <c r="T3714" s="14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9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4">
        <f t="shared" ref="S3715:S3778" si="352">J3715/86400+25569</f>
        <v>42505.738032407404</v>
      </c>
      <c r="T3715" s="14">
        <f t="shared" ref="T3715:T3778" si="353">I3715/86400+25569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42118.556331018517</v>
      </c>
      <c r="T3716" s="14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41943.753032407403</v>
      </c>
      <c r="T3725" s="14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42465.491435185184</v>
      </c>
      <c r="T3726" s="14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42462.140868055554</v>
      </c>
      <c r="T3728" s="14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41831.697939814811</v>
      </c>
      <c r="T3747" s="14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41747.471504629633</v>
      </c>
      <c r="T3760" s="14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42656.005173611113</v>
      </c>
      <c r="T3775" s="14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9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4">
        <f t="shared" ref="S3779:S3842" si="358">J3779/86400+25569</f>
        <v>41887.111354166671</v>
      </c>
      <c r="T3779" s="14">
        <f t="shared" ref="T3779:T3842" si="359">I3779/86400+25569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42546.862233796295</v>
      </c>
      <c r="T3784" s="14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41831.722777777773</v>
      </c>
      <c r="T3800" s="14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41963.872361111113</v>
      </c>
      <c r="T3835" s="14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42155.142638888894</v>
      </c>
      <c r="T3841" s="14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9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4">
        <f t="shared" ref="S3843:S3906" si="364">J3843/86400+25569</f>
        <v>41780.785729166666</v>
      </c>
      <c r="T3843" s="14">
        <f t="shared" ref="T3843:T3906" si="365">I3843/86400+25569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42248.627013888894</v>
      </c>
      <c r="T3847" s="14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42128.431064814809</v>
      </c>
      <c r="T3860" s="14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41833.660995370374</v>
      </c>
      <c r="T3862" s="14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41865.659780092596</v>
      </c>
      <c r="T3870" s="14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41793.172199074077</v>
      </c>
      <c r="T3872" s="14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41867.652280092589</v>
      </c>
      <c r="T3894" s="14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41843.775011574078</v>
      </c>
      <c r="T3901" s="14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42317.826377314814</v>
      </c>
      <c r="T3903" s="14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9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4">
        <f t="shared" ref="S3907:S3970" si="370">J3907/86400+25569</f>
        <v>42124.623877314814</v>
      </c>
      <c r="T3907" s="14">
        <f t="shared" ref="T3907:T3970" si="371">I3907/86400+25569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42114.818935185191</v>
      </c>
      <c r="T3916" s="14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42221.656782407408</v>
      </c>
      <c r="T3937" s="14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42151.905717592592</v>
      </c>
      <c r="T3940" s="14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41829.325497685189</v>
      </c>
      <c r="T3950" s="14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42513.976319444446</v>
      </c>
      <c r="T3959" s="14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41816.950370370367</v>
      </c>
      <c r="T3960" s="14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9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4">
        <f t="shared" ref="S3971:S4034" si="376">J3971/86400+25569</f>
        <v>42601.854699074072</v>
      </c>
      <c r="T3971" s="14">
        <f t="shared" ref="T3971:T4034" si="377">I3971/86400+25569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42447.863553240742</v>
      </c>
      <c r="T3972" s="14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41920.963472222225</v>
      </c>
      <c r="T3986" s="14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41950.266944444447</v>
      </c>
      <c r="T3998" s="14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42174.780821759261</v>
      </c>
      <c r="T4017" s="14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41990.584108796298</v>
      </c>
      <c r="T4024" s="14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42408.999571759261</v>
      </c>
      <c r="T4025" s="14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</v>
      </c>
      <c r="T4031" s="14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9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4">
        <f t="shared" ref="S4035:S4098" si="382">J4035/86400+25569</f>
        <v>42614.268796296295</v>
      </c>
      <c r="T4035" s="14">
        <f t="shared" ref="T4035:T4098" si="383">I4035/86400+25569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41903.882951388892</v>
      </c>
      <c r="T4037" s="14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41804.937083333338</v>
      </c>
      <c r="T4038" s="14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42497.070775462962</v>
      </c>
      <c r="T4039" s="14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41869.798726851848</v>
      </c>
      <c r="T4040" s="14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41761.810150462959</v>
      </c>
      <c r="T4053" s="14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42534.933321759258</v>
      </c>
      <c r="T4058" s="14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42078.345208333332</v>
      </c>
      <c r="T4075" s="14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41905.795706018514</v>
      </c>
      <c r="T4078" s="14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9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4">
        <f t="shared" ref="S4099:S4115" si="388">J4099/86400+25569</f>
        <v>42344.824502314819</v>
      </c>
      <c r="T4099" s="14">
        <f t="shared" ref="T4099:T4115" si="389">I4099/86400+25569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42767.031678240739</v>
      </c>
      <c r="T4110" s="14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42512.626747685186</v>
      </c>
      <c r="T4112" s="14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R1" xr:uid="{75E1030D-A626-8840-A5E8-1F70997ACD4D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AE4B5-C348-3D4D-A46F-7C5EFFE002A0}">
  <dimension ref="A1:H13"/>
  <sheetViews>
    <sheetView workbookViewId="0">
      <selection activeCell="J6" sqref="J6"/>
    </sheetView>
  </sheetViews>
  <sheetFormatPr baseColWidth="10" defaultRowHeight="15" x14ac:dyDescent="0.2"/>
  <cols>
    <col min="1" max="1" width="27.83203125" bestFit="1" customWidth="1"/>
    <col min="2" max="2" width="17.83203125" bestFit="1" customWidth="1"/>
    <col min="3" max="3" width="14" bestFit="1" customWidth="1"/>
    <col min="4" max="4" width="16.83203125" bestFit="1" customWidth="1"/>
    <col min="5" max="5" width="13" bestFit="1" customWidth="1"/>
    <col min="6" max="6" width="19.83203125" bestFit="1" customWidth="1"/>
    <col min="7" max="7" width="16" bestFit="1" customWidth="1"/>
    <col min="8" max="8" width="18.83203125" bestFit="1" customWidth="1"/>
  </cols>
  <sheetData>
    <row r="1" spans="1:8" ht="17" thickBot="1" x14ac:dyDescent="0.25">
      <c r="A1" s="15" t="s">
        <v>8374</v>
      </c>
      <c r="B1" s="19" t="s">
        <v>8375</v>
      </c>
      <c r="C1" s="20" t="s">
        <v>8376</v>
      </c>
      <c r="D1" s="21" t="s">
        <v>8377</v>
      </c>
      <c r="E1" s="22" t="s">
        <v>8378</v>
      </c>
      <c r="F1" s="23" t="s">
        <v>8379</v>
      </c>
      <c r="G1" s="24" t="s">
        <v>8380</v>
      </c>
      <c r="H1" s="25" t="s">
        <v>8381</v>
      </c>
    </row>
    <row r="2" spans="1:8" ht="16" x14ac:dyDescent="0.2">
      <c r="A2" s="16" t="s">
        <v>8383</v>
      </c>
      <c r="B2" s="26">
        <f>COUNTIFS(Master!$F:$F,"successful",Master!$D:$D,"&lt;1000")</f>
        <v>322</v>
      </c>
      <c r="C2" s="27">
        <f>COUNTIFS(Master!$F:$F,"failed",Master!$D:$D,"&lt;1000")</f>
        <v>113</v>
      </c>
      <c r="D2" s="28">
        <f>COUNTIFS(Master!$F:$F,"canceled",Master!$D:$D,"&lt;1000")</f>
        <v>18</v>
      </c>
      <c r="E2" s="29">
        <f>SUM(B2,C2,D2)</f>
        <v>453</v>
      </c>
      <c r="F2" s="30">
        <f>B2/$E$2</f>
        <v>0.71081677704194257</v>
      </c>
      <c r="G2" s="31">
        <f>C2/$E$2</f>
        <v>0.24944812362030905</v>
      </c>
      <c r="H2" s="32">
        <f>D2/$E$2</f>
        <v>3.9735099337748346E-2</v>
      </c>
    </row>
    <row r="3" spans="1:8" ht="16" x14ac:dyDescent="0.2">
      <c r="A3" s="17" t="s">
        <v>8382</v>
      </c>
      <c r="B3" s="33">
        <f>COUNTIFS(Master!$F:$F,"successful",Master!$D:$D,"&gt;1000",Master!$D:$D,"&lt;4999")</f>
        <v>815</v>
      </c>
      <c r="C3" s="34">
        <f>COUNTIFS(Master!$F:$F,"failed",Master!$D:$D,"&gt;1000",Master!$D:$D,"&lt;4999")</f>
        <v>357</v>
      </c>
      <c r="D3" s="35">
        <f>COUNTIFS(Master!$F:$F,"canceled",Master!$D:$D,"&gt;1000",Master!$D:$D,"&lt;4999")</f>
        <v>52</v>
      </c>
      <c r="E3" s="36">
        <f t="shared" ref="E3:E13" si="0">SUM(B3,C3,D3)</f>
        <v>1224</v>
      </c>
      <c r="F3" s="37">
        <f>B3/$E$3</f>
        <v>0.66584967320261434</v>
      </c>
      <c r="G3" s="38">
        <f>C3/$E$3</f>
        <v>0.29166666666666669</v>
      </c>
      <c r="H3" s="39">
        <f>D3/$E$3</f>
        <v>4.2483660130718956E-2</v>
      </c>
    </row>
    <row r="4" spans="1:8" ht="16" x14ac:dyDescent="0.2">
      <c r="A4" s="17" t="s">
        <v>8384</v>
      </c>
      <c r="B4" s="33">
        <f>COUNTIFS(Master!$F:$F,"successful",Master!$D:$D,"&gt;5000",Master!$D:$D,"&lt;9999")</f>
        <v>230</v>
      </c>
      <c r="C4" s="34">
        <f>COUNTIFS(Master!$F:$F,"failed",Master!$D:$D,"&gt;5000",Master!$D:$D,"&lt;9999")</f>
        <v>160</v>
      </c>
      <c r="D4" s="35">
        <f>COUNTIFS(Master!$F:$F,"canceled",Master!$D:$D,"&gt;5000",Master!$D:$D,"&lt;9999")</f>
        <v>27</v>
      </c>
      <c r="E4" s="36">
        <f t="shared" si="0"/>
        <v>417</v>
      </c>
      <c r="F4" s="37">
        <f>B4/$E$4</f>
        <v>0.55155875299760193</v>
      </c>
      <c r="G4" s="38">
        <f>C4/$E$4</f>
        <v>0.38369304556354916</v>
      </c>
      <c r="H4" s="39">
        <f>D4/$E$4</f>
        <v>6.4748201438848921E-2</v>
      </c>
    </row>
    <row r="5" spans="1:8" ht="16" x14ac:dyDescent="0.2">
      <c r="A5" s="17" t="s">
        <v>8385</v>
      </c>
      <c r="B5" s="33">
        <f>COUNTIFS(Master!$F:$F,"successful",Master!$D:$D,"&gt;10000",Master!$D:$D,"&lt;14999")</f>
        <v>65</v>
      </c>
      <c r="C5" s="34">
        <f>COUNTIFS(Master!$F:$F,"failed",Master!$D:$D,"&gt;10000",Master!$D:$D,"&lt;14999")</f>
        <v>59</v>
      </c>
      <c r="D5" s="35">
        <f>COUNTIFS(Master!$F:$F,"canceled",Master!$D:$D,"&gt;10000",Master!$D:$D,"&lt;14999")</f>
        <v>12</v>
      </c>
      <c r="E5" s="36">
        <f t="shared" si="0"/>
        <v>136</v>
      </c>
      <c r="F5" s="37">
        <f>B5/$E$5</f>
        <v>0.47794117647058826</v>
      </c>
      <c r="G5" s="38">
        <f>C5/$E$5</f>
        <v>0.43382352941176472</v>
      </c>
      <c r="H5" s="39">
        <f>D5/$E$5</f>
        <v>8.8235294117647065E-2</v>
      </c>
    </row>
    <row r="6" spans="1:8" ht="16" x14ac:dyDescent="0.2">
      <c r="A6" s="17" t="s">
        <v>8386</v>
      </c>
      <c r="B6" s="33">
        <f>COUNTIFS(Master!$F:$F,"successful",Master!$D:$D,"&gt;15000",Master!$D:$D,"&lt;19999")</f>
        <v>38</v>
      </c>
      <c r="C6" s="34">
        <f>COUNTIFS(Master!$F:$F,"failed",Master!$D:$D,"&gt;15000",Master!$D:$D,"&lt;19999")</f>
        <v>32</v>
      </c>
      <c r="D6" s="35">
        <f>COUNTIFS(Master!$F:$F,"canceled",Master!$D:$D,"&gt;15000",Master!$D:$D,"&lt;19999")</f>
        <v>4</v>
      </c>
      <c r="E6" s="36">
        <f t="shared" si="0"/>
        <v>74</v>
      </c>
      <c r="F6" s="37">
        <f>B6/$E$6</f>
        <v>0.51351351351351349</v>
      </c>
      <c r="G6" s="38">
        <f>C6/$E$6</f>
        <v>0.43243243243243246</v>
      </c>
      <c r="H6" s="39">
        <f>D6/$E$6</f>
        <v>5.4054054054054057E-2</v>
      </c>
    </row>
    <row r="7" spans="1:8" ht="16" x14ac:dyDescent="0.2">
      <c r="A7" s="17" t="s">
        <v>8387</v>
      </c>
      <c r="B7" s="33">
        <f>COUNTIFS(Master!$F:$F,"successful",Master!$D:$D,"&gt;20000",Master!$D:$D,"&lt;24999")</f>
        <v>18</v>
      </c>
      <c r="C7" s="34">
        <f>COUNTIFS(Master!$F:$F,"failed",Master!$D:$D,"&gt;20000",Master!$D:$D,"&lt;24999")</f>
        <v>16</v>
      </c>
      <c r="D7" s="35">
        <f>COUNTIFS(Master!$F:$F,"canceled",Master!$D:$D,"&gt;20000",Master!$D:$D,"&lt;24999")</f>
        <v>1</v>
      </c>
      <c r="E7" s="36">
        <f t="shared" si="0"/>
        <v>35</v>
      </c>
      <c r="F7" s="37">
        <f>B7/$E$7</f>
        <v>0.51428571428571423</v>
      </c>
      <c r="G7" s="38">
        <f>C7/$E$7</f>
        <v>0.45714285714285713</v>
      </c>
      <c r="H7" s="39">
        <f>D7/$E$7</f>
        <v>2.8571428571428571E-2</v>
      </c>
    </row>
    <row r="8" spans="1:8" ht="16" x14ac:dyDescent="0.2">
      <c r="A8" s="17" t="s">
        <v>8388</v>
      </c>
      <c r="B8" s="33">
        <f>COUNTIFS(Master!$F:$F,"successful",Master!$D:$D,"&gt;25000",Master!$D:$D,"&lt;29999")</f>
        <v>8</v>
      </c>
      <c r="C8" s="34">
        <f>COUNTIFS(Master!$F:$F,"failed",Master!$D:$D,"&gt;25000",Master!$D:$D,"&lt;29999")</f>
        <v>15</v>
      </c>
      <c r="D8" s="35">
        <f>COUNTIFS(Master!$F:$F,"canceled",Master!$D:$D,"&gt;25000",Master!$D:$D,"&lt;29999")</f>
        <v>1</v>
      </c>
      <c r="E8" s="36">
        <f t="shared" si="0"/>
        <v>24</v>
      </c>
      <c r="F8" s="37">
        <f>B8/$E$8</f>
        <v>0.33333333333333331</v>
      </c>
      <c r="G8" s="38">
        <f>C8/$E$8</f>
        <v>0.625</v>
      </c>
      <c r="H8" s="39">
        <f>D8/$E$8</f>
        <v>4.1666666666666664E-2</v>
      </c>
    </row>
    <row r="9" spans="1:8" ht="16" x14ac:dyDescent="0.2">
      <c r="A9" s="17" t="s">
        <v>8389</v>
      </c>
      <c r="B9" s="33">
        <f>COUNTIFS(Master!$F:$F,"successful",Master!$D:$D,"&gt;30000",Master!$D:$D,"&lt;34999")</f>
        <v>6</v>
      </c>
      <c r="C9" s="34">
        <f>COUNTIFS(Master!$F:$F,"failed",Master!$D:$D,"&gt;30000",Master!$D:$D,"&lt;34999")</f>
        <v>6</v>
      </c>
      <c r="D9" s="35">
        <f>COUNTIFS(Master!$F:$F,"canceled",Master!$D:$D,"&gt;30000",Master!$D:$D,"&lt;34999")</f>
        <v>1</v>
      </c>
      <c r="E9" s="36">
        <f t="shared" si="0"/>
        <v>13</v>
      </c>
      <c r="F9" s="37">
        <f>B9/$E$9</f>
        <v>0.46153846153846156</v>
      </c>
      <c r="G9" s="38">
        <f>C9/$E$9</f>
        <v>0.46153846153846156</v>
      </c>
      <c r="H9" s="39">
        <f>D9/$E$9</f>
        <v>7.6923076923076927E-2</v>
      </c>
    </row>
    <row r="10" spans="1:8" ht="16" x14ac:dyDescent="0.2">
      <c r="A10" s="17" t="s">
        <v>8390</v>
      </c>
      <c r="B10" s="33">
        <f>COUNTIFS(Master!$F:$F,"successful",Master!$D:$D,"&gt;35000",Master!$D:$D,"&lt;39999")</f>
        <v>4</v>
      </c>
      <c r="C10" s="34">
        <f>COUNTIFS(Master!$F:$F,"failed",Master!$D:$D,"&gt;35000",Master!$D:$D,"&lt;39999")</f>
        <v>8</v>
      </c>
      <c r="D10" s="35">
        <f>COUNTIFS(Master!$F:$F,"canceled",Master!$D:$D,"&gt;35000",Master!$D:$D,"&lt;39999")</f>
        <v>2</v>
      </c>
      <c r="E10" s="36">
        <f t="shared" si="0"/>
        <v>14</v>
      </c>
      <c r="F10" s="37">
        <f>B10/$E$10</f>
        <v>0.2857142857142857</v>
      </c>
      <c r="G10" s="38">
        <f>C10/$E$10</f>
        <v>0.5714285714285714</v>
      </c>
      <c r="H10" s="39">
        <f>D10/$E$10</f>
        <v>0.14285714285714285</v>
      </c>
    </row>
    <row r="11" spans="1:8" ht="16" x14ac:dyDescent="0.2">
      <c r="A11" s="17" t="s">
        <v>8391</v>
      </c>
      <c r="B11" s="33">
        <f>COUNTIFS(Master!$F:$F,"successful",Master!$D:$D,"&gt;40000",Master!$D:$D,"&lt;44999")</f>
        <v>5</v>
      </c>
      <c r="C11" s="34">
        <f>COUNTIFS(Master!$F:$F,"failed",Master!$D:$D,"&gt;40000",Master!$D:$D,"&lt;44999")</f>
        <v>3</v>
      </c>
      <c r="D11" s="35">
        <f>COUNTIFS(Master!$F:$F,"canceled",Master!$D:$D,"&gt;40000",Master!$D:$D,"&lt;44999")</f>
        <v>0</v>
      </c>
      <c r="E11" s="36">
        <f t="shared" si="0"/>
        <v>8</v>
      </c>
      <c r="F11" s="37">
        <f>B11/$E$11</f>
        <v>0.625</v>
      </c>
      <c r="G11" s="38">
        <f>C11/$E$11</f>
        <v>0.375</v>
      </c>
      <c r="H11" s="39">
        <f>D11/$E$11</f>
        <v>0</v>
      </c>
    </row>
    <row r="12" spans="1:8" ht="16" x14ac:dyDescent="0.2">
      <c r="A12" s="17" t="s">
        <v>8392</v>
      </c>
      <c r="B12" s="33">
        <f>COUNTIFS(Master!$F:$F,"successful",Master!$D:$D,"&gt;45000",Master!$D:$D,"&lt;49999")</f>
        <v>3</v>
      </c>
      <c r="C12" s="34">
        <f>COUNTIFS(Master!$F:$F,"failed",Master!$D:$D,"&gt;45000",Master!$D:$D,"&lt;49999")</f>
        <v>5</v>
      </c>
      <c r="D12" s="35">
        <f>COUNTIFS(Master!$F:$F,"canceled",Master!$D:$D,"&gt;45000",Master!$D:$D,"&lt;49999")</f>
        <v>2</v>
      </c>
      <c r="E12" s="36">
        <f t="shared" si="0"/>
        <v>10</v>
      </c>
      <c r="F12" s="37">
        <f>B12/$E$12</f>
        <v>0.3</v>
      </c>
      <c r="G12" s="38">
        <f>C12/$E$12</f>
        <v>0.5</v>
      </c>
      <c r="H12" s="39">
        <f>D12/$E$12</f>
        <v>0.2</v>
      </c>
    </row>
    <row r="13" spans="1:8" ht="17" thickBot="1" x14ac:dyDescent="0.25">
      <c r="A13" s="18" t="s">
        <v>8393</v>
      </c>
      <c r="B13" s="40">
        <f>COUNTIFS(Master!$F:$F,"successful",Master!$D:$D,"&gt;=50000")</f>
        <v>86</v>
      </c>
      <c r="C13" s="41">
        <f>COUNTIFS(Master!$F:$F,"failed",Master!$D:$D,"&gt;=50000")</f>
        <v>258</v>
      </c>
      <c r="D13" s="42">
        <f>COUNTIFS(Master!$F:$F,"canceled",Master!$D:$D,"&gt;=50000")</f>
        <v>100</v>
      </c>
      <c r="E13" s="43">
        <f t="shared" si="0"/>
        <v>444</v>
      </c>
      <c r="F13" s="44">
        <f>B13/$E$13</f>
        <v>0.19369369369369369</v>
      </c>
      <c r="G13" s="45">
        <f>C13/$E$13</f>
        <v>0.58108108108108103</v>
      </c>
      <c r="H13" s="46">
        <f>D13/$E$13</f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DF68D-D1D3-5445-B68C-FBA9595A13C8}">
  <dimension ref="A1:F2186"/>
  <sheetViews>
    <sheetView tabSelected="1" workbookViewId="0">
      <selection activeCell="G2" sqref="G2"/>
    </sheetView>
  </sheetViews>
  <sheetFormatPr baseColWidth="10" defaultRowHeight="15" x14ac:dyDescent="0.2"/>
  <cols>
    <col min="1" max="1" width="17.5" style="47" bestFit="1" customWidth="1"/>
    <col min="2" max="2" width="14.33203125" style="48" bestFit="1" customWidth="1"/>
  </cols>
  <sheetData>
    <row r="1" spans="1:6" ht="16" thickBot="1" x14ac:dyDescent="0.25">
      <c r="A1" s="51" t="s">
        <v>8394</v>
      </c>
      <c r="B1" s="52" t="s">
        <v>8395</v>
      </c>
      <c r="D1" s="58" t="s">
        <v>8398</v>
      </c>
      <c r="E1" s="59" t="s">
        <v>8396</v>
      </c>
      <c r="F1" s="52" t="s">
        <v>8397</v>
      </c>
    </row>
    <row r="2" spans="1:6" x14ac:dyDescent="0.2">
      <c r="A2" s="49" cm="1">
        <f t="array" ref="A2:A2186">_xlfn._xlws.FILTER(Master!$L:$L,Master!$F:$F="successful")</f>
        <v>182</v>
      </c>
      <c r="B2" s="50" cm="1">
        <f t="array" ref="B2:B1531">_xlfn._xlws.FILTER(Master!$L:$L,Master!$F:$F="failed")</f>
        <v>0</v>
      </c>
      <c r="D2" s="60" t="s">
        <v>8399</v>
      </c>
      <c r="E2" s="55">
        <f>AVERAGE(A:A)</f>
        <v>194.42517162471395</v>
      </c>
      <c r="F2" s="54">
        <f>AVERAGE(B:B)</f>
        <v>17.709803921568628</v>
      </c>
    </row>
    <row r="3" spans="1:6" x14ac:dyDescent="0.2">
      <c r="A3" s="47">
        <v>79</v>
      </c>
      <c r="B3" s="48">
        <v>1</v>
      </c>
      <c r="D3" s="61" t="s">
        <v>8400</v>
      </c>
      <c r="E3" s="56">
        <f>MEDIAN(A:A)</f>
        <v>62</v>
      </c>
      <c r="F3" s="48">
        <f>MEDIAN(B:B)</f>
        <v>4</v>
      </c>
    </row>
    <row r="4" spans="1:6" x14ac:dyDescent="0.2">
      <c r="A4" s="47">
        <v>35</v>
      </c>
      <c r="B4" s="48">
        <v>10</v>
      </c>
      <c r="D4" s="61" t="s">
        <v>8401</v>
      </c>
      <c r="E4" s="56">
        <f>MIN(A:A)</f>
        <v>1</v>
      </c>
      <c r="F4" s="48">
        <f>MIN(B:B)</f>
        <v>0</v>
      </c>
    </row>
    <row r="5" spans="1:6" x14ac:dyDescent="0.2">
      <c r="A5" s="47">
        <v>150</v>
      </c>
      <c r="B5" s="48">
        <v>0</v>
      </c>
      <c r="D5" s="61" t="s">
        <v>8402</v>
      </c>
      <c r="E5" s="56">
        <f>MAX(A:A)</f>
        <v>26457</v>
      </c>
      <c r="F5" s="48">
        <f>MAX(B:B)</f>
        <v>1293</v>
      </c>
    </row>
    <row r="6" spans="1:6" x14ac:dyDescent="0.2">
      <c r="A6" s="47">
        <v>284</v>
      </c>
      <c r="B6" s="48">
        <v>7</v>
      </c>
      <c r="D6" s="61" t="s">
        <v>8403</v>
      </c>
      <c r="E6" s="56">
        <f>_xlfn.VAR.P(A:A)</f>
        <v>712840.9867348104</v>
      </c>
      <c r="F6" s="48">
        <f>_xlfn.VAR.P(B:B)</f>
        <v>3773.2216685890044</v>
      </c>
    </row>
    <row r="7" spans="1:6" ht="16" thickBot="1" x14ac:dyDescent="0.25">
      <c r="A7" s="47">
        <v>47</v>
      </c>
      <c r="B7" s="48">
        <v>0</v>
      </c>
      <c r="D7" s="62" t="s">
        <v>8404</v>
      </c>
      <c r="E7" s="57">
        <f>_xlfn.STDEV.P(A:A)</f>
        <v>844.29910975602149</v>
      </c>
      <c r="F7" s="53">
        <f>_xlfn.STDEV.P(B:B)</f>
        <v>61.426555076684906</v>
      </c>
    </row>
    <row r="8" spans="1:6" x14ac:dyDescent="0.2">
      <c r="A8" s="47">
        <v>58</v>
      </c>
      <c r="B8" s="48">
        <v>1</v>
      </c>
    </row>
    <row r="9" spans="1:6" x14ac:dyDescent="0.2">
      <c r="A9" s="47">
        <v>57</v>
      </c>
      <c r="B9" s="48">
        <v>2</v>
      </c>
    </row>
    <row r="10" spans="1:6" x14ac:dyDescent="0.2">
      <c r="A10" s="47">
        <v>12</v>
      </c>
      <c r="B10" s="48">
        <v>3</v>
      </c>
    </row>
    <row r="11" spans="1:6" x14ac:dyDescent="0.2">
      <c r="A11" s="47">
        <v>20</v>
      </c>
      <c r="B11" s="48">
        <v>10</v>
      </c>
    </row>
    <row r="12" spans="1:6" x14ac:dyDescent="0.2">
      <c r="A12" s="47">
        <v>19</v>
      </c>
      <c r="B12" s="48">
        <v>10</v>
      </c>
    </row>
    <row r="13" spans="1:6" x14ac:dyDescent="0.2">
      <c r="A13" s="47">
        <v>75</v>
      </c>
      <c r="B13" s="48">
        <v>1</v>
      </c>
    </row>
    <row r="14" spans="1:6" x14ac:dyDescent="0.2">
      <c r="A14" s="47">
        <v>827</v>
      </c>
      <c r="B14" s="48">
        <v>0</v>
      </c>
    </row>
    <row r="15" spans="1:6" x14ac:dyDescent="0.2">
      <c r="A15" s="47">
        <v>51</v>
      </c>
      <c r="B15" s="48">
        <v>0</v>
      </c>
    </row>
    <row r="16" spans="1:6" x14ac:dyDescent="0.2">
      <c r="A16" s="47">
        <v>41</v>
      </c>
      <c r="B16" s="48">
        <v>0</v>
      </c>
    </row>
    <row r="17" spans="1:2" x14ac:dyDescent="0.2">
      <c r="A17" s="47">
        <v>98</v>
      </c>
      <c r="B17" s="48">
        <v>26</v>
      </c>
    </row>
    <row r="18" spans="1:2" x14ac:dyDescent="0.2">
      <c r="A18" s="47">
        <v>70</v>
      </c>
      <c r="B18" s="48">
        <v>0</v>
      </c>
    </row>
    <row r="19" spans="1:2" x14ac:dyDescent="0.2">
      <c r="A19" s="47">
        <v>36</v>
      </c>
      <c r="B19" s="48">
        <v>7</v>
      </c>
    </row>
    <row r="20" spans="1:2" x14ac:dyDescent="0.2">
      <c r="A20" s="47">
        <v>342</v>
      </c>
      <c r="B20" s="48">
        <v>0</v>
      </c>
    </row>
    <row r="21" spans="1:2" x14ac:dyDescent="0.2">
      <c r="A21" s="47">
        <v>22</v>
      </c>
      <c r="B21" s="48">
        <v>2</v>
      </c>
    </row>
    <row r="22" spans="1:2" x14ac:dyDescent="0.2">
      <c r="A22" s="47">
        <v>25</v>
      </c>
      <c r="B22" s="48">
        <v>13</v>
      </c>
    </row>
    <row r="23" spans="1:2" x14ac:dyDescent="0.2">
      <c r="A23" s="47">
        <v>101</v>
      </c>
      <c r="B23" s="48">
        <v>4</v>
      </c>
    </row>
    <row r="24" spans="1:2" x14ac:dyDescent="0.2">
      <c r="A24" s="47">
        <v>8</v>
      </c>
      <c r="B24" s="48">
        <v>0</v>
      </c>
    </row>
    <row r="25" spans="1:2" x14ac:dyDescent="0.2">
      <c r="A25" s="47">
        <v>23</v>
      </c>
      <c r="B25" s="48">
        <v>12</v>
      </c>
    </row>
    <row r="26" spans="1:2" x14ac:dyDescent="0.2">
      <c r="A26" s="47">
        <v>574</v>
      </c>
      <c r="B26" s="48">
        <v>2</v>
      </c>
    </row>
    <row r="27" spans="1:2" x14ac:dyDescent="0.2">
      <c r="A27" s="47">
        <v>14</v>
      </c>
      <c r="B27" s="48">
        <v>10</v>
      </c>
    </row>
    <row r="28" spans="1:2" x14ac:dyDescent="0.2">
      <c r="A28" s="47">
        <v>19</v>
      </c>
      <c r="B28" s="48">
        <v>0</v>
      </c>
    </row>
    <row r="29" spans="1:2" x14ac:dyDescent="0.2">
      <c r="A29" s="47">
        <v>150</v>
      </c>
      <c r="B29" s="48">
        <v>5</v>
      </c>
    </row>
    <row r="30" spans="1:2" x14ac:dyDescent="0.2">
      <c r="A30" s="47">
        <v>71</v>
      </c>
      <c r="B30" s="48">
        <v>0</v>
      </c>
    </row>
    <row r="31" spans="1:2" x14ac:dyDescent="0.2">
      <c r="A31" s="47">
        <v>117</v>
      </c>
      <c r="B31" s="48">
        <v>5</v>
      </c>
    </row>
    <row r="32" spans="1:2" x14ac:dyDescent="0.2">
      <c r="A32" s="47">
        <v>53</v>
      </c>
      <c r="B32" s="48">
        <v>1</v>
      </c>
    </row>
    <row r="33" spans="1:2" x14ac:dyDescent="0.2">
      <c r="A33" s="47">
        <v>1</v>
      </c>
      <c r="B33" s="48">
        <v>3</v>
      </c>
    </row>
    <row r="34" spans="1:2" x14ac:dyDescent="0.2">
      <c r="A34" s="47">
        <v>89</v>
      </c>
      <c r="B34" s="48">
        <v>3</v>
      </c>
    </row>
    <row r="35" spans="1:2" x14ac:dyDescent="0.2">
      <c r="A35" s="47">
        <v>64</v>
      </c>
      <c r="B35" s="48">
        <v>0</v>
      </c>
    </row>
    <row r="36" spans="1:2" x14ac:dyDescent="0.2">
      <c r="A36" s="47">
        <v>68</v>
      </c>
      <c r="B36" s="48">
        <v>3</v>
      </c>
    </row>
    <row r="37" spans="1:2" x14ac:dyDescent="0.2">
      <c r="A37" s="47">
        <v>28</v>
      </c>
      <c r="B37" s="48">
        <v>0</v>
      </c>
    </row>
    <row r="38" spans="1:2" x14ac:dyDescent="0.2">
      <c r="A38" s="47">
        <v>44</v>
      </c>
      <c r="B38" s="48">
        <v>19</v>
      </c>
    </row>
    <row r="39" spans="1:2" x14ac:dyDescent="0.2">
      <c r="A39" s="47">
        <v>253</v>
      </c>
      <c r="B39" s="48">
        <v>8</v>
      </c>
    </row>
    <row r="40" spans="1:2" x14ac:dyDescent="0.2">
      <c r="A40" s="47">
        <v>66</v>
      </c>
      <c r="B40" s="48">
        <v>6</v>
      </c>
    </row>
    <row r="41" spans="1:2" x14ac:dyDescent="0.2">
      <c r="A41" s="47">
        <v>217</v>
      </c>
      <c r="B41" s="48">
        <v>0</v>
      </c>
    </row>
    <row r="42" spans="1:2" x14ac:dyDescent="0.2">
      <c r="A42" s="47">
        <v>16</v>
      </c>
      <c r="B42" s="48">
        <v>18</v>
      </c>
    </row>
    <row r="43" spans="1:2" x14ac:dyDescent="0.2">
      <c r="A43" s="47">
        <v>19</v>
      </c>
      <c r="B43" s="48">
        <v>7</v>
      </c>
    </row>
    <row r="44" spans="1:2" x14ac:dyDescent="0.2">
      <c r="A44" s="47">
        <v>169</v>
      </c>
      <c r="B44" s="48">
        <v>0</v>
      </c>
    </row>
    <row r="45" spans="1:2" x14ac:dyDescent="0.2">
      <c r="A45" s="47">
        <v>263</v>
      </c>
      <c r="B45" s="48">
        <v>8</v>
      </c>
    </row>
    <row r="46" spans="1:2" x14ac:dyDescent="0.2">
      <c r="A46" s="47">
        <v>15</v>
      </c>
      <c r="B46" s="48">
        <v>1293</v>
      </c>
    </row>
    <row r="47" spans="1:2" x14ac:dyDescent="0.2">
      <c r="A47" s="47">
        <v>61</v>
      </c>
      <c r="B47" s="48">
        <v>17</v>
      </c>
    </row>
    <row r="48" spans="1:2" x14ac:dyDescent="0.2">
      <c r="A48" s="47">
        <v>45</v>
      </c>
      <c r="B48" s="48">
        <v>0</v>
      </c>
    </row>
    <row r="49" spans="1:2" x14ac:dyDescent="0.2">
      <c r="A49" s="47">
        <v>70</v>
      </c>
      <c r="B49" s="48">
        <v>13</v>
      </c>
    </row>
    <row r="50" spans="1:2" x14ac:dyDescent="0.2">
      <c r="A50" s="47">
        <v>38</v>
      </c>
      <c r="B50" s="48">
        <v>0</v>
      </c>
    </row>
    <row r="51" spans="1:2" x14ac:dyDescent="0.2">
      <c r="A51" s="47">
        <v>87</v>
      </c>
      <c r="B51" s="48">
        <v>0</v>
      </c>
    </row>
    <row r="52" spans="1:2" x14ac:dyDescent="0.2">
      <c r="A52" s="47">
        <v>22</v>
      </c>
      <c r="B52" s="48">
        <v>33</v>
      </c>
    </row>
    <row r="53" spans="1:2" x14ac:dyDescent="0.2">
      <c r="A53" s="47">
        <v>119</v>
      </c>
      <c r="B53" s="48">
        <v>12</v>
      </c>
    </row>
    <row r="54" spans="1:2" x14ac:dyDescent="0.2">
      <c r="A54" s="47">
        <v>52</v>
      </c>
      <c r="B54" s="48">
        <v>1</v>
      </c>
    </row>
    <row r="55" spans="1:2" x14ac:dyDescent="0.2">
      <c r="A55" s="47">
        <v>117</v>
      </c>
      <c r="B55" s="48">
        <v>1</v>
      </c>
    </row>
    <row r="56" spans="1:2" x14ac:dyDescent="0.2">
      <c r="A56" s="47">
        <v>52</v>
      </c>
      <c r="B56" s="48">
        <v>1</v>
      </c>
    </row>
    <row r="57" spans="1:2" x14ac:dyDescent="0.2">
      <c r="A57" s="47">
        <v>86</v>
      </c>
      <c r="B57" s="48">
        <v>1</v>
      </c>
    </row>
    <row r="58" spans="1:2" x14ac:dyDescent="0.2">
      <c r="A58" s="47">
        <v>174</v>
      </c>
      <c r="B58" s="48">
        <v>84</v>
      </c>
    </row>
    <row r="59" spans="1:2" x14ac:dyDescent="0.2">
      <c r="A59" s="47">
        <v>69</v>
      </c>
      <c r="B59" s="48">
        <v>38</v>
      </c>
    </row>
    <row r="60" spans="1:2" x14ac:dyDescent="0.2">
      <c r="A60" s="47">
        <v>75</v>
      </c>
      <c r="B60" s="48">
        <v>1</v>
      </c>
    </row>
    <row r="61" spans="1:2" x14ac:dyDescent="0.2">
      <c r="A61" s="47">
        <v>33</v>
      </c>
      <c r="B61" s="48">
        <v>76</v>
      </c>
    </row>
    <row r="62" spans="1:2" x14ac:dyDescent="0.2">
      <c r="A62" s="47">
        <v>108</v>
      </c>
      <c r="B62" s="48">
        <v>3</v>
      </c>
    </row>
    <row r="63" spans="1:2" x14ac:dyDescent="0.2">
      <c r="A63" s="47">
        <v>23</v>
      </c>
      <c r="B63" s="48">
        <v>0</v>
      </c>
    </row>
    <row r="64" spans="1:2" x14ac:dyDescent="0.2">
      <c r="A64" s="47">
        <v>48</v>
      </c>
      <c r="B64" s="48">
        <v>2</v>
      </c>
    </row>
    <row r="65" spans="1:2" x14ac:dyDescent="0.2">
      <c r="A65" s="47">
        <v>64</v>
      </c>
      <c r="B65" s="48">
        <v>0</v>
      </c>
    </row>
    <row r="66" spans="1:2" x14ac:dyDescent="0.2">
      <c r="A66" s="47">
        <v>24</v>
      </c>
      <c r="B66" s="48">
        <v>0</v>
      </c>
    </row>
    <row r="67" spans="1:2" x14ac:dyDescent="0.2">
      <c r="A67" s="47">
        <v>57</v>
      </c>
      <c r="B67" s="48">
        <v>0</v>
      </c>
    </row>
    <row r="68" spans="1:2" x14ac:dyDescent="0.2">
      <c r="A68" s="47">
        <v>26</v>
      </c>
      <c r="B68" s="48">
        <v>2</v>
      </c>
    </row>
    <row r="69" spans="1:2" x14ac:dyDescent="0.2">
      <c r="A69" s="47">
        <v>20</v>
      </c>
      <c r="B69" s="48">
        <v>0</v>
      </c>
    </row>
    <row r="70" spans="1:2" x14ac:dyDescent="0.2">
      <c r="A70" s="47">
        <v>36</v>
      </c>
      <c r="B70" s="48">
        <v>0</v>
      </c>
    </row>
    <row r="71" spans="1:2" x14ac:dyDescent="0.2">
      <c r="A71" s="47">
        <v>178</v>
      </c>
      <c r="B71" s="48">
        <v>0</v>
      </c>
    </row>
    <row r="72" spans="1:2" x14ac:dyDescent="0.2">
      <c r="A72" s="47">
        <v>17</v>
      </c>
      <c r="B72" s="48">
        <v>2</v>
      </c>
    </row>
    <row r="73" spans="1:2" x14ac:dyDescent="0.2">
      <c r="A73" s="47">
        <v>32</v>
      </c>
      <c r="B73" s="48">
        <v>0</v>
      </c>
    </row>
    <row r="74" spans="1:2" x14ac:dyDescent="0.2">
      <c r="A74" s="47">
        <v>41</v>
      </c>
      <c r="B74" s="48">
        <v>7</v>
      </c>
    </row>
    <row r="75" spans="1:2" x14ac:dyDescent="0.2">
      <c r="A75" s="47">
        <v>18</v>
      </c>
      <c r="B75" s="48">
        <v>0</v>
      </c>
    </row>
    <row r="76" spans="1:2" x14ac:dyDescent="0.2">
      <c r="A76" s="47">
        <v>29</v>
      </c>
      <c r="B76" s="48">
        <v>5</v>
      </c>
    </row>
    <row r="77" spans="1:2" x14ac:dyDescent="0.2">
      <c r="A77" s="47">
        <v>47</v>
      </c>
      <c r="B77" s="48">
        <v>0</v>
      </c>
    </row>
    <row r="78" spans="1:2" x14ac:dyDescent="0.2">
      <c r="A78" s="47">
        <v>15</v>
      </c>
      <c r="B78" s="48">
        <v>0</v>
      </c>
    </row>
    <row r="79" spans="1:2" x14ac:dyDescent="0.2">
      <c r="A79" s="47">
        <v>26</v>
      </c>
      <c r="B79" s="48">
        <v>1</v>
      </c>
    </row>
    <row r="80" spans="1:2" x14ac:dyDescent="0.2">
      <c r="A80" s="47">
        <v>35</v>
      </c>
      <c r="B80" s="48">
        <v>0</v>
      </c>
    </row>
    <row r="81" spans="1:2" x14ac:dyDescent="0.2">
      <c r="A81" s="47">
        <v>41</v>
      </c>
      <c r="B81" s="48">
        <v>5</v>
      </c>
    </row>
    <row r="82" spans="1:2" x14ac:dyDescent="0.2">
      <c r="A82" s="47">
        <v>47</v>
      </c>
      <c r="B82" s="48">
        <v>3</v>
      </c>
    </row>
    <row r="83" spans="1:2" x14ac:dyDescent="0.2">
      <c r="A83" s="47">
        <v>28</v>
      </c>
      <c r="B83" s="48">
        <v>6</v>
      </c>
    </row>
    <row r="84" spans="1:2" x14ac:dyDescent="0.2">
      <c r="A84" s="47">
        <v>100</v>
      </c>
      <c r="B84" s="48">
        <v>12</v>
      </c>
    </row>
    <row r="85" spans="1:2" x14ac:dyDescent="0.2">
      <c r="A85" s="47">
        <v>13</v>
      </c>
      <c r="B85" s="48">
        <v>13</v>
      </c>
    </row>
    <row r="86" spans="1:2" x14ac:dyDescent="0.2">
      <c r="A86" s="47">
        <v>7</v>
      </c>
      <c r="B86" s="48">
        <v>5</v>
      </c>
    </row>
    <row r="87" spans="1:2" x14ac:dyDescent="0.2">
      <c r="A87" s="47">
        <v>21</v>
      </c>
      <c r="B87" s="48">
        <v>2</v>
      </c>
    </row>
    <row r="88" spans="1:2" x14ac:dyDescent="0.2">
      <c r="A88" s="47">
        <v>17</v>
      </c>
      <c r="B88" s="48">
        <v>8</v>
      </c>
    </row>
    <row r="89" spans="1:2" x14ac:dyDescent="0.2">
      <c r="A89" s="47">
        <v>25</v>
      </c>
      <c r="B89" s="48">
        <v>0</v>
      </c>
    </row>
    <row r="90" spans="1:2" x14ac:dyDescent="0.2">
      <c r="A90" s="47">
        <v>60</v>
      </c>
      <c r="B90" s="48">
        <v>13</v>
      </c>
    </row>
    <row r="91" spans="1:2" x14ac:dyDescent="0.2">
      <c r="A91" s="47">
        <v>56</v>
      </c>
      <c r="B91" s="48">
        <v>0</v>
      </c>
    </row>
    <row r="92" spans="1:2" x14ac:dyDescent="0.2">
      <c r="A92" s="47">
        <v>16</v>
      </c>
      <c r="B92" s="48">
        <v>5</v>
      </c>
    </row>
    <row r="93" spans="1:2" x14ac:dyDescent="0.2">
      <c r="A93" s="47">
        <v>46</v>
      </c>
      <c r="B93" s="48">
        <v>8</v>
      </c>
    </row>
    <row r="94" spans="1:2" x14ac:dyDescent="0.2">
      <c r="A94" s="47">
        <v>43</v>
      </c>
      <c r="B94" s="48">
        <v>8</v>
      </c>
    </row>
    <row r="95" spans="1:2" x14ac:dyDescent="0.2">
      <c r="A95" s="47">
        <v>15</v>
      </c>
      <c r="B95" s="48">
        <v>0</v>
      </c>
    </row>
    <row r="96" spans="1:2" x14ac:dyDescent="0.2">
      <c r="A96" s="47">
        <v>12</v>
      </c>
      <c r="B96" s="48">
        <v>2</v>
      </c>
    </row>
    <row r="97" spans="1:2" x14ac:dyDescent="0.2">
      <c r="A97" s="47">
        <v>21</v>
      </c>
      <c r="B97" s="48">
        <v>3</v>
      </c>
    </row>
    <row r="98" spans="1:2" x14ac:dyDescent="0.2">
      <c r="A98" s="47">
        <v>34</v>
      </c>
      <c r="B98" s="48">
        <v>0</v>
      </c>
    </row>
    <row r="99" spans="1:2" x14ac:dyDescent="0.2">
      <c r="A99" s="47">
        <v>8</v>
      </c>
      <c r="B99" s="48">
        <v>0</v>
      </c>
    </row>
    <row r="100" spans="1:2" x14ac:dyDescent="0.2">
      <c r="A100" s="47">
        <v>60</v>
      </c>
      <c r="B100" s="48">
        <v>11</v>
      </c>
    </row>
    <row r="101" spans="1:2" x14ac:dyDescent="0.2">
      <c r="A101" s="47">
        <v>39</v>
      </c>
      <c r="B101" s="48">
        <v>0</v>
      </c>
    </row>
    <row r="102" spans="1:2" x14ac:dyDescent="0.2">
      <c r="A102" s="47">
        <v>26</v>
      </c>
      <c r="B102" s="48">
        <v>1</v>
      </c>
    </row>
    <row r="103" spans="1:2" x14ac:dyDescent="0.2">
      <c r="A103" s="47">
        <v>35</v>
      </c>
      <c r="B103" s="48">
        <v>0</v>
      </c>
    </row>
    <row r="104" spans="1:2" x14ac:dyDescent="0.2">
      <c r="A104" s="47">
        <v>65</v>
      </c>
      <c r="B104" s="48">
        <v>17</v>
      </c>
    </row>
    <row r="105" spans="1:2" x14ac:dyDescent="0.2">
      <c r="A105" s="47">
        <v>49</v>
      </c>
      <c r="B105" s="48">
        <v>2</v>
      </c>
    </row>
    <row r="106" spans="1:2" x14ac:dyDescent="0.2">
      <c r="A106" s="47">
        <v>10</v>
      </c>
      <c r="B106" s="48">
        <v>1</v>
      </c>
    </row>
    <row r="107" spans="1:2" x14ac:dyDescent="0.2">
      <c r="A107" s="47">
        <v>60</v>
      </c>
      <c r="B107" s="48">
        <v>2</v>
      </c>
    </row>
    <row r="108" spans="1:2" x14ac:dyDescent="0.2">
      <c r="A108" s="47">
        <v>27</v>
      </c>
      <c r="B108" s="48">
        <v>16</v>
      </c>
    </row>
    <row r="109" spans="1:2" x14ac:dyDescent="0.2">
      <c r="A109" s="47">
        <v>69</v>
      </c>
      <c r="B109" s="48">
        <v>1</v>
      </c>
    </row>
    <row r="110" spans="1:2" x14ac:dyDescent="0.2">
      <c r="A110" s="47">
        <v>47</v>
      </c>
      <c r="B110" s="48">
        <v>4</v>
      </c>
    </row>
    <row r="111" spans="1:2" x14ac:dyDescent="0.2">
      <c r="A111" s="47">
        <v>47</v>
      </c>
      <c r="B111" s="48">
        <v>5</v>
      </c>
    </row>
    <row r="112" spans="1:2" x14ac:dyDescent="0.2">
      <c r="A112" s="47">
        <v>26</v>
      </c>
      <c r="B112" s="48">
        <v>7</v>
      </c>
    </row>
    <row r="113" spans="1:2" x14ac:dyDescent="0.2">
      <c r="A113" s="47">
        <v>53</v>
      </c>
      <c r="B113" s="48">
        <v>0</v>
      </c>
    </row>
    <row r="114" spans="1:2" x14ac:dyDescent="0.2">
      <c r="A114" s="47">
        <v>81</v>
      </c>
      <c r="B114" s="48">
        <v>12</v>
      </c>
    </row>
    <row r="115" spans="1:2" x14ac:dyDescent="0.2">
      <c r="A115" s="47">
        <v>78</v>
      </c>
      <c r="B115" s="48">
        <v>2</v>
      </c>
    </row>
    <row r="116" spans="1:2" x14ac:dyDescent="0.2">
      <c r="A116" s="47">
        <v>35</v>
      </c>
      <c r="B116" s="48">
        <v>5</v>
      </c>
    </row>
    <row r="117" spans="1:2" x14ac:dyDescent="0.2">
      <c r="A117" s="47">
        <v>22</v>
      </c>
      <c r="B117" s="48">
        <v>2</v>
      </c>
    </row>
    <row r="118" spans="1:2" x14ac:dyDescent="0.2">
      <c r="A118" s="47">
        <v>57</v>
      </c>
      <c r="B118" s="48">
        <v>3</v>
      </c>
    </row>
    <row r="119" spans="1:2" x14ac:dyDescent="0.2">
      <c r="A119" s="47">
        <v>27</v>
      </c>
      <c r="B119" s="48">
        <v>0</v>
      </c>
    </row>
    <row r="120" spans="1:2" x14ac:dyDescent="0.2">
      <c r="A120" s="47">
        <v>39</v>
      </c>
      <c r="B120" s="48">
        <v>49</v>
      </c>
    </row>
    <row r="121" spans="1:2" x14ac:dyDescent="0.2">
      <c r="A121" s="47">
        <v>37</v>
      </c>
      <c r="B121" s="48">
        <v>1</v>
      </c>
    </row>
    <row r="122" spans="1:2" x14ac:dyDescent="0.2">
      <c r="A122" s="47">
        <v>137</v>
      </c>
      <c r="B122" s="48">
        <v>2</v>
      </c>
    </row>
    <row r="123" spans="1:2" x14ac:dyDescent="0.2">
      <c r="A123" s="47">
        <v>376</v>
      </c>
      <c r="B123" s="48">
        <v>0</v>
      </c>
    </row>
    <row r="124" spans="1:2" x14ac:dyDescent="0.2">
      <c r="A124" s="47">
        <v>202</v>
      </c>
      <c r="B124" s="48">
        <v>0</v>
      </c>
    </row>
    <row r="125" spans="1:2" x14ac:dyDescent="0.2">
      <c r="A125" s="47">
        <v>328</v>
      </c>
      <c r="B125" s="48">
        <v>11</v>
      </c>
    </row>
    <row r="126" spans="1:2" x14ac:dyDescent="0.2">
      <c r="A126" s="47">
        <v>84</v>
      </c>
      <c r="B126" s="48">
        <v>1</v>
      </c>
    </row>
    <row r="127" spans="1:2" x14ac:dyDescent="0.2">
      <c r="A127" s="47">
        <v>96</v>
      </c>
      <c r="B127" s="48">
        <v>8</v>
      </c>
    </row>
    <row r="128" spans="1:2" x14ac:dyDescent="0.2">
      <c r="A128" s="47">
        <v>223</v>
      </c>
      <c r="B128" s="48">
        <v>5</v>
      </c>
    </row>
    <row r="129" spans="1:2" x14ac:dyDescent="0.2">
      <c r="A129" s="47">
        <v>62</v>
      </c>
      <c r="B129" s="48">
        <v>39</v>
      </c>
    </row>
    <row r="130" spans="1:2" x14ac:dyDescent="0.2">
      <c r="A130" s="47">
        <v>146</v>
      </c>
      <c r="B130" s="48">
        <v>0</v>
      </c>
    </row>
    <row r="131" spans="1:2" x14ac:dyDescent="0.2">
      <c r="A131" s="47">
        <v>235</v>
      </c>
      <c r="B131" s="48">
        <v>0</v>
      </c>
    </row>
    <row r="132" spans="1:2" x14ac:dyDescent="0.2">
      <c r="A132" s="47">
        <v>437</v>
      </c>
      <c r="B132" s="48">
        <v>2</v>
      </c>
    </row>
    <row r="133" spans="1:2" x14ac:dyDescent="0.2">
      <c r="A133" s="47">
        <v>77</v>
      </c>
      <c r="B133" s="48">
        <v>170</v>
      </c>
    </row>
    <row r="134" spans="1:2" x14ac:dyDescent="0.2">
      <c r="A134" s="47">
        <v>108</v>
      </c>
      <c r="B134" s="48">
        <v>5</v>
      </c>
    </row>
    <row r="135" spans="1:2" x14ac:dyDescent="0.2">
      <c r="A135" s="47">
        <v>7</v>
      </c>
      <c r="B135" s="48">
        <v>14</v>
      </c>
    </row>
    <row r="136" spans="1:2" x14ac:dyDescent="0.2">
      <c r="A136" s="47">
        <v>314</v>
      </c>
      <c r="B136" s="48">
        <v>1</v>
      </c>
    </row>
    <row r="137" spans="1:2" x14ac:dyDescent="0.2">
      <c r="A137" s="47">
        <v>188</v>
      </c>
      <c r="B137" s="48">
        <v>0</v>
      </c>
    </row>
    <row r="138" spans="1:2" x14ac:dyDescent="0.2">
      <c r="A138" s="47">
        <v>275</v>
      </c>
      <c r="B138" s="48">
        <v>124</v>
      </c>
    </row>
    <row r="139" spans="1:2" x14ac:dyDescent="0.2">
      <c r="A139" s="47">
        <v>560</v>
      </c>
      <c r="B139" s="48">
        <v>0</v>
      </c>
    </row>
    <row r="140" spans="1:2" x14ac:dyDescent="0.2">
      <c r="A140" s="47">
        <v>688</v>
      </c>
      <c r="B140" s="48">
        <v>0</v>
      </c>
    </row>
    <row r="141" spans="1:2" x14ac:dyDescent="0.2">
      <c r="A141" s="47">
        <v>942</v>
      </c>
      <c r="B141" s="48">
        <v>55</v>
      </c>
    </row>
    <row r="142" spans="1:2" x14ac:dyDescent="0.2">
      <c r="A142" s="47">
        <v>88</v>
      </c>
      <c r="B142" s="48">
        <v>140</v>
      </c>
    </row>
    <row r="143" spans="1:2" x14ac:dyDescent="0.2">
      <c r="A143" s="47">
        <v>220</v>
      </c>
      <c r="B143" s="48">
        <v>21</v>
      </c>
    </row>
    <row r="144" spans="1:2" x14ac:dyDescent="0.2">
      <c r="A144" s="47">
        <v>145</v>
      </c>
      <c r="B144" s="48">
        <v>1</v>
      </c>
    </row>
    <row r="145" spans="1:2" x14ac:dyDescent="0.2">
      <c r="A145" s="47">
        <v>963</v>
      </c>
      <c r="B145" s="48">
        <v>147</v>
      </c>
    </row>
    <row r="146" spans="1:2" x14ac:dyDescent="0.2">
      <c r="A146" s="47">
        <v>91</v>
      </c>
      <c r="B146" s="48">
        <v>11</v>
      </c>
    </row>
    <row r="147" spans="1:2" x14ac:dyDescent="0.2">
      <c r="A147" s="47">
        <v>58</v>
      </c>
      <c r="B147" s="48">
        <v>125</v>
      </c>
    </row>
    <row r="148" spans="1:2" x14ac:dyDescent="0.2">
      <c r="A148" s="47">
        <v>36</v>
      </c>
      <c r="B148" s="48">
        <v>1</v>
      </c>
    </row>
    <row r="149" spans="1:2" x14ac:dyDescent="0.2">
      <c r="A149" s="47">
        <v>165</v>
      </c>
      <c r="B149" s="48">
        <v>0</v>
      </c>
    </row>
    <row r="150" spans="1:2" x14ac:dyDescent="0.2">
      <c r="A150" s="47">
        <v>111</v>
      </c>
      <c r="B150" s="48">
        <v>0</v>
      </c>
    </row>
    <row r="151" spans="1:2" x14ac:dyDescent="0.2">
      <c r="A151" s="47">
        <v>1596</v>
      </c>
      <c r="B151" s="48">
        <v>3</v>
      </c>
    </row>
    <row r="152" spans="1:2" x14ac:dyDescent="0.2">
      <c r="A152" s="47">
        <v>61</v>
      </c>
      <c r="B152" s="48">
        <v>0</v>
      </c>
    </row>
    <row r="153" spans="1:2" x14ac:dyDescent="0.2">
      <c r="A153" s="47">
        <v>287</v>
      </c>
      <c r="B153" s="48">
        <v>0</v>
      </c>
    </row>
    <row r="154" spans="1:2" x14ac:dyDescent="0.2">
      <c r="A154" s="47">
        <v>65</v>
      </c>
      <c r="B154" s="48">
        <v>0</v>
      </c>
    </row>
    <row r="155" spans="1:2" x14ac:dyDescent="0.2">
      <c r="A155" s="47">
        <v>118</v>
      </c>
      <c r="B155" s="48">
        <v>0</v>
      </c>
    </row>
    <row r="156" spans="1:2" x14ac:dyDescent="0.2">
      <c r="A156" s="47">
        <v>113</v>
      </c>
      <c r="B156" s="48">
        <v>3</v>
      </c>
    </row>
    <row r="157" spans="1:2" x14ac:dyDescent="0.2">
      <c r="A157" s="47">
        <v>332</v>
      </c>
      <c r="B157" s="48">
        <v>0</v>
      </c>
    </row>
    <row r="158" spans="1:2" x14ac:dyDescent="0.2">
      <c r="A158" s="47">
        <v>62</v>
      </c>
      <c r="B158" s="48">
        <v>1</v>
      </c>
    </row>
    <row r="159" spans="1:2" x14ac:dyDescent="0.2">
      <c r="A159" s="47">
        <v>951</v>
      </c>
      <c r="B159" s="48">
        <v>3</v>
      </c>
    </row>
    <row r="160" spans="1:2" x14ac:dyDescent="0.2">
      <c r="A160" s="47">
        <v>415</v>
      </c>
      <c r="B160" s="48">
        <v>22</v>
      </c>
    </row>
    <row r="161" spans="1:2" x14ac:dyDescent="0.2">
      <c r="A161" s="47">
        <v>305</v>
      </c>
      <c r="B161" s="48">
        <v>26</v>
      </c>
    </row>
    <row r="162" spans="1:2" x14ac:dyDescent="0.2">
      <c r="A162" s="47">
        <v>2139</v>
      </c>
      <c r="B162" s="48">
        <v>4</v>
      </c>
    </row>
    <row r="163" spans="1:2" x14ac:dyDescent="0.2">
      <c r="A163" s="47">
        <v>79</v>
      </c>
      <c r="B163" s="48">
        <v>0</v>
      </c>
    </row>
    <row r="164" spans="1:2" x14ac:dyDescent="0.2">
      <c r="A164" s="47">
        <v>179</v>
      </c>
      <c r="B164" s="48">
        <v>4</v>
      </c>
    </row>
    <row r="165" spans="1:2" x14ac:dyDescent="0.2">
      <c r="A165" s="47">
        <v>202</v>
      </c>
      <c r="B165" s="48">
        <v>9</v>
      </c>
    </row>
    <row r="166" spans="1:2" x14ac:dyDescent="0.2">
      <c r="A166" s="47">
        <v>760</v>
      </c>
      <c r="B166" s="48">
        <v>5</v>
      </c>
    </row>
    <row r="167" spans="1:2" x14ac:dyDescent="0.2">
      <c r="A167" s="47">
        <v>563</v>
      </c>
      <c r="B167" s="48">
        <v>14</v>
      </c>
    </row>
    <row r="168" spans="1:2" x14ac:dyDescent="0.2">
      <c r="A168" s="47">
        <v>135</v>
      </c>
      <c r="B168" s="48">
        <v>1</v>
      </c>
    </row>
    <row r="169" spans="1:2" x14ac:dyDescent="0.2">
      <c r="A169" s="47">
        <v>290</v>
      </c>
      <c r="B169" s="48">
        <v>10</v>
      </c>
    </row>
    <row r="170" spans="1:2" x14ac:dyDescent="0.2">
      <c r="A170" s="47">
        <v>447</v>
      </c>
      <c r="B170" s="48">
        <v>3</v>
      </c>
    </row>
    <row r="171" spans="1:2" x14ac:dyDescent="0.2">
      <c r="A171" s="47">
        <v>232</v>
      </c>
      <c r="B171" s="48">
        <v>1</v>
      </c>
    </row>
    <row r="172" spans="1:2" x14ac:dyDescent="0.2">
      <c r="A172" s="47">
        <v>168</v>
      </c>
      <c r="B172" s="48">
        <v>0</v>
      </c>
    </row>
    <row r="173" spans="1:2" x14ac:dyDescent="0.2">
      <c r="A173" s="47">
        <v>128</v>
      </c>
      <c r="B173" s="48">
        <v>5</v>
      </c>
    </row>
    <row r="174" spans="1:2" x14ac:dyDescent="0.2">
      <c r="A174" s="47">
        <v>493</v>
      </c>
      <c r="B174" s="48">
        <v>2</v>
      </c>
    </row>
    <row r="175" spans="1:2" x14ac:dyDescent="0.2">
      <c r="A175" s="47">
        <v>131</v>
      </c>
      <c r="B175" s="48">
        <v>68</v>
      </c>
    </row>
    <row r="176" spans="1:2" x14ac:dyDescent="0.2">
      <c r="A176" s="47">
        <v>50</v>
      </c>
      <c r="B176" s="48">
        <v>3</v>
      </c>
    </row>
    <row r="177" spans="1:2" x14ac:dyDescent="0.2">
      <c r="A177" s="47">
        <v>665</v>
      </c>
      <c r="B177" s="48">
        <v>34</v>
      </c>
    </row>
    <row r="178" spans="1:2" x14ac:dyDescent="0.2">
      <c r="A178" s="47">
        <v>129</v>
      </c>
      <c r="B178" s="48">
        <v>0</v>
      </c>
    </row>
    <row r="179" spans="1:2" x14ac:dyDescent="0.2">
      <c r="A179" s="47">
        <v>142</v>
      </c>
      <c r="B179" s="48">
        <v>3</v>
      </c>
    </row>
    <row r="180" spans="1:2" x14ac:dyDescent="0.2">
      <c r="A180" s="47">
        <v>2436</v>
      </c>
      <c r="B180" s="48">
        <v>0</v>
      </c>
    </row>
    <row r="181" spans="1:2" x14ac:dyDescent="0.2">
      <c r="A181" s="47">
        <v>244</v>
      </c>
      <c r="B181" s="48">
        <v>70</v>
      </c>
    </row>
    <row r="182" spans="1:2" x14ac:dyDescent="0.2">
      <c r="A182" s="47">
        <v>298</v>
      </c>
      <c r="B182" s="48">
        <v>1</v>
      </c>
    </row>
    <row r="183" spans="1:2" x14ac:dyDescent="0.2">
      <c r="A183" s="47">
        <v>251</v>
      </c>
      <c r="B183" s="48">
        <v>1</v>
      </c>
    </row>
    <row r="184" spans="1:2" x14ac:dyDescent="0.2">
      <c r="A184" s="47">
        <v>108</v>
      </c>
      <c r="B184" s="48">
        <v>1</v>
      </c>
    </row>
    <row r="185" spans="1:2" x14ac:dyDescent="0.2">
      <c r="A185" s="47">
        <v>82</v>
      </c>
      <c r="B185" s="48">
        <v>2</v>
      </c>
    </row>
    <row r="186" spans="1:2" x14ac:dyDescent="0.2">
      <c r="A186" s="47">
        <v>74</v>
      </c>
      <c r="B186" s="48">
        <v>2</v>
      </c>
    </row>
    <row r="187" spans="1:2" x14ac:dyDescent="0.2">
      <c r="A187" s="47">
        <v>189</v>
      </c>
      <c r="B187" s="48">
        <v>34</v>
      </c>
    </row>
    <row r="188" spans="1:2" x14ac:dyDescent="0.2">
      <c r="A188" s="47">
        <v>80</v>
      </c>
      <c r="B188" s="48">
        <v>2</v>
      </c>
    </row>
    <row r="189" spans="1:2" x14ac:dyDescent="0.2">
      <c r="A189" s="47">
        <v>576</v>
      </c>
      <c r="B189" s="48">
        <v>0</v>
      </c>
    </row>
    <row r="190" spans="1:2" x14ac:dyDescent="0.2">
      <c r="A190" s="47">
        <v>202</v>
      </c>
      <c r="B190" s="48">
        <v>1</v>
      </c>
    </row>
    <row r="191" spans="1:2" x14ac:dyDescent="0.2">
      <c r="A191" s="47">
        <v>238</v>
      </c>
      <c r="B191" s="48">
        <v>8</v>
      </c>
    </row>
    <row r="192" spans="1:2" x14ac:dyDescent="0.2">
      <c r="A192" s="47">
        <v>36</v>
      </c>
      <c r="B192" s="48">
        <v>4</v>
      </c>
    </row>
    <row r="193" spans="1:2" x14ac:dyDescent="0.2">
      <c r="A193" s="47">
        <v>150</v>
      </c>
      <c r="B193" s="48">
        <v>28</v>
      </c>
    </row>
    <row r="194" spans="1:2" x14ac:dyDescent="0.2">
      <c r="A194" s="47">
        <v>146</v>
      </c>
      <c r="B194" s="48">
        <v>0</v>
      </c>
    </row>
    <row r="195" spans="1:2" x14ac:dyDescent="0.2">
      <c r="A195" s="47">
        <v>222</v>
      </c>
      <c r="B195" s="48">
        <v>6</v>
      </c>
    </row>
    <row r="196" spans="1:2" x14ac:dyDescent="0.2">
      <c r="A196" s="47">
        <v>120</v>
      </c>
      <c r="B196" s="48">
        <v>22</v>
      </c>
    </row>
    <row r="197" spans="1:2" x14ac:dyDescent="0.2">
      <c r="A197" s="47">
        <v>126</v>
      </c>
      <c r="B197" s="48">
        <v>0</v>
      </c>
    </row>
    <row r="198" spans="1:2" x14ac:dyDescent="0.2">
      <c r="A198" s="47">
        <v>158</v>
      </c>
      <c r="B198" s="48">
        <v>1</v>
      </c>
    </row>
    <row r="199" spans="1:2" x14ac:dyDescent="0.2">
      <c r="A199" s="47">
        <v>316</v>
      </c>
      <c r="B199" s="48">
        <v>20</v>
      </c>
    </row>
    <row r="200" spans="1:2" x14ac:dyDescent="0.2">
      <c r="A200" s="47">
        <v>284</v>
      </c>
      <c r="B200" s="48">
        <v>0</v>
      </c>
    </row>
    <row r="201" spans="1:2" x14ac:dyDescent="0.2">
      <c r="A201" s="47">
        <v>51</v>
      </c>
      <c r="B201" s="48">
        <v>1</v>
      </c>
    </row>
    <row r="202" spans="1:2" x14ac:dyDescent="0.2">
      <c r="A202" s="47">
        <v>158</v>
      </c>
      <c r="B202" s="48">
        <v>3</v>
      </c>
    </row>
    <row r="203" spans="1:2" x14ac:dyDescent="0.2">
      <c r="A203" s="47">
        <v>337</v>
      </c>
      <c r="B203" s="48">
        <v>2</v>
      </c>
    </row>
    <row r="204" spans="1:2" x14ac:dyDescent="0.2">
      <c r="A204" s="47">
        <v>186</v>
      </c>
      <c r="B204" s="48">
        <v>0</v>
      </c>
    </row>
    <row r="205" spans="1:2" x14ac:dyDescent="0.2">
      <c r="A205" s="47">
        <v>58</v>
      </c>
      <c r="B205" s="48">
        <v>2</v>
      </c>
    </row>
    <row r="206" spans="1:2" x14ac:dyDescent="0.2">
      <c r="A206" s="47">
        <v>82</v>
      </c>
      <c r="B206" s="48">
        <v>1</v>
      </c>
    </row>
    <row r="207" spans="1:2" x14ac:dyDescent="0.2">
      <c r="A207" s="47">
        <v>736</v>
      </c>
      <c r="B207" s="48">
        <v>0</v>
      </c>
    </row>
    <row r="208" spans="1:2" x14ac:dyDescent="0.2">
      <c r="A208" s="47">
        <v>1151</v>
      </c>
      <c r="B208" s="48">
        <v>1</v>
      </c>
    </row>
    <row r="209" spans="1:2" x14ac:dyDescent="0.2">
      <c r="A209" s="47">
        <v>34</v>
      </c>
      <c r="B209" s="48">
        <v>0</v>
      </c>
    </row>
    <row r="210" spans="1:2" x14ac:dyDescent="0.2">
      <c r="A210" s="47">
        <v>498</v>
      </c>
      <c r="B210" s="48">
        <v>5</v>
      </c>
    </row>
    <row r="211" spans="1:2" x14ac:dyDescent="0.2">
      <c r="A211" s="47">
        <v>167</v>
      </c>
      <c r="B211" s="48">
        <v>1</v>
      </c>
    </row>
    <row r="212" spans="1:2" x14ac:dyDescent="0.2">
      <c r="A212" s="47">
        <v>340</v>
      </c>
      <c r="B212" s="48">
        <v>1</v>
      </c>
    </row>
    <row r="213" spans="1:2" x14ac:dyDescent="0.2">
      <c r="A213" s="47">
        <v>438</v>
      </c>
      <c r="B213" s="48">
        <v>2</v>
      </c>
    </row>
    <row r="214" spans="1:2" x14ac:dyDescent="0.2">
      <c r="A214" s="47">
        <v>555</v>
      </c>
      <c r="B214" s="48">
        <v>0</v>
      </c>
    </row>
    <row r="215" spans="1:2" x14ac:dyDescent="0.2">
      <c r="A215" s="47">
        <v>266</v>
      </c>
      <c r="B215" s="48">
        <v>9</v>
      </c>
    </row>
    <row r="216" spans="1:2" x14ac:dyDescent="0.2">
      <c r="A216" s="47">
        <v>69</v>
      </c>
      <c r="B216" s="48">
        <v>4</v>
      </c>
    </row>
    <row r="217" spans="1:2" x14ac:dyDescent="0.2">
      <c r="A217" s="47">
        <v>80</v>
      </c>
      <c r="B217" s="48">
        <v>4</v>
      </c>
    </row>
    <row r="218" spans="1:2" x14ac:dyDescent="0.2">
      <c r="A218" s="47">
        <v>493</v>
      </c>
      <c r="B218" s="48">
        <v>1</v>
      </c>
    </row>
    <row r="219" spans="1:2" x14ac:dyDescent="0.2">
      <c r="A219" s="47">
        <v>31</v>
      </c>
      <c r="B219" s="48">
        <v>1</v>
      </c>
    </row>
    <row r="220" spans="1:2" x14ac:dyDescent="0.2">
      <c r="A220" s="47">
        <v>236</v>
      </c>
      <c r="B220" s="48">
        <v>7</v>
      </c>
    </row>
    <row r="221" spans="1:2" x14ac:dyDescent="0.2">
      <c r="A221" s="47">
        <v>89</v>
      </c>
      <c r="B221" s="48">
        <v>5</v>
      </c>
    </row>
    <row r="222" spans="1:2" x14ac:dyDescent="0.2">
      <c r="A222" s="47">
        <v>299</v>
      </c>
      <c r="B222" s="48">
        <v>1</v>
      </c>
    </row>
    <row r="223" spans="1:2" x14ac:dyDescent="0.2">
      <c r="A223" s="47">
        <v>55</v>
      </c>
      <c r="B223" s="48">
        <v>0</v>
      </c>
    </row>
    <row r="224" spans="1:2" x14ac:dyDescent="0.2">
      <c r="A224" s="47">
        <v>325</v>
      </c>
      <c r="B224" s="48">
        <v>0</v>
      </c>
    </row>
    <row r="225" spans="1:2" x14ac:dyDescent="0.2">
      <c r="A225" s="47">
        <v>524</v>
      </c>
      <c r="B225" s="48">
        <v>1</v>
      </c>
    </row>
    <row r="226" spans="1:2" x14ac:dyDescent="0.2">
      <c r="A226" s="47">
        <v>285</v>
      </c>
      <c r="B226" s="48">
        <v>2</v>
      </c>
    </row>
    <row r="227" spans="1:2" x14ac:dyDescent="0.2">
      <c r="A227" s="47">
        <v>179</v>
      </c>
      <c r="B227" s="48">
        <v>0</v>
      </c>
    </row>
    <row r="228" spans="1:2" x14ac:dyDescent="0.2">
      <c r="A228" s="47">
        <v>188</v>
      </c>
      <c r="B228" s="48">
        <v>4</v>
      </c>
    </row>
    <row r="229" spans="1:2" x14ac:dyDescent="0.2">
      <c r="A229" s="47">
        <v>379</v>
      </c>
      <c r="B229" s="48">
        <v>7</v>
      </c>
    </row>
    <row r="230" spans="1:2" x14ac:dyDescent="0.2">
      <c r="A230" s="47">
        <v>119</v>
      </c>
      <c r="B230" s="48">
        <v>2</v>
      </c>
    </row>
    <row r="231" spans="1:2" x14ac:dyDescent="0.2">
      <c r="A231" s="47">
        <v>167</v>
      </c>
      <c r="B231" s="48">
        <v>1</v>
      </c>
    </row>
    <row r="232" spans="1:2" x14ac:dyDescent="0.2">
      <c r="A232" s="47">
        <v>221</v>
      </c>
      <c r="B232" s="48">
        <v>9</v>
      </c>
    </row>
    <row r="233" spans="1:2" x14ac:dyDescent="0.2">
      <c r="A233" s="47">
        <v>964</v>
      </c>
      <c r="B233" s="48">
        <v>2</v>
      </c>
    </row>
    <row r="234" spans="1:2" x14ac:dyDescent="0.2">
      <c r="A234" s="47">
        <v>286</v>
      </c>
      <c r="B234" s="48">
        <v>1</v>
      </c>
    </row>
    <row r="235" spans="1:2" x14ac:dyDescent="0.2">
      <c r="A235" s="47">
        <v>613</v>
      </c>
      <c r="B235" s="48">
        <v>7</v>
      </c>
    </row>
    <row r="236" spans="1:2" x14ac:dyDescent="0.2">
      <c r="A236" s="47">
        <v>29</v>
      </c>
      <c r="B236" s="48">
        <v>2</v>
      </c>
    </row>
    <row r="237" spans="1:2" x14ac:dyDescent="0.2">
      <c r="A237" s="47">
        <v>165</v>
      </c>
      <c r="B237" s="48">
        <v>8</v>
      </c>
    </row>
    <row r="238" spans="1:2" x14ac:dyDescent="0.2">
      <c r="A238" s="47">
        <v>97</v>
      </c>
      <c r="B238" s="48">
        <v>2</v>
      </c>
    </row>
    <row r="239" spans="1:2" x14ac:dyDescent="0.2">
      <c r="A239" s="47">
        <v>303</v>
      </c>
      <c r="B239" s="48">
        <v>2</v>
      </c>
    </row>
    <row r="240" spans="1:2" x14ac:dyDescent="0.2">
      <c r="A240" s="47">
        <v>267</v>
      </c>
      <c r="B240" s="48">
        <v>7</v>
      </c>
    </row>
    <row r="241" spans="1:2" x14ac:dyDescent="0.2">
      <c r="A241" s="47">
        <v>302</v>
      </c>
      <c r="B241" s="48">
        <v>2</v>
      </c>
    </row>
    <row r="242" spans="1:2" x14ac:dyDescent="0.2">
      <c r="A242" s="47">
        <v>87</v>
      </c>
      <c r="B242" s="48">
        <v>18</v>
      </c>
    </row>
    <row r="243" spans="1:2" x14ac:dyDescent="0.2">
      <c r="A243" s="47">
        <v>354</v>
      </c>
      <c r="B243" s="48">
        <v>9</v>
      </c>
    </row>
    <row r="244" spans="1:2" x14ac:dyDescent="0.2">
      <c r="A244" s="47">
        <v>86</v>
      </c>
      <c r="B244" s="48">
        <v>4</v>
      </c>
    </row>
    <row r="245" spans="1:2" x14ac:dyDescent="0.2">
      <c r="A245" s="47">
        <v>26</v>
      </c>
      <c r="B245" s="48">
        <v>7</v>
      </c>
    </row>
    <row r="246" spans="1:2" x14ac:dyDescent="0.2">
      <c r="A246" s="47">
        <v>113</v>
      </c>
      <c r="B246" s="48">
        <v>29</v>
      </c>
    </row>
    <row r="247" spans="1:2" x14ac:dyDescent="0.2">
      <c r="A247" s="47">
        <v>65</v>
      </c>
      <c r="B247" s="48">
        <v>12</v>
      </c>
    </row>
    <row r="248" spans="1:2" x14ac:dyDescent="0.2">
      <c r="A248" s="47">
        <v>134</v>
      </c>
      <c r="B248" s="48">
        <v>4</v>
      </c>
    </row>
    <row r="249" spans="1:2" x14ac:dyDescent="0.2">
      <c r="A249" s="47">
        <v>119</v>
      </c>
      <c r="B249" s="48">
        <v>28</v>
      </c>
    </row>
    <row r="250" spans="1:2" x14ac:dyDescent="0.2">
      <c r="A250" s="47">
        <v>159</v>
      </c>
      <c r="B250" s="48">
        <v>25</v>
      </c>
    </row>
    <row r="251" spans="1:2" x14ac:dyDescent="0.2">
      <c r="A251" s="47">
        <v>167</v>
      </c>
      <c r="B251" s="48">
        <v>28</v>
      </c>
    </row>
    <row r="252" spans="1:2" x14ac:dyDescent="0.2">
      <c r="A252" s="47">
        <v>43</v>
      </c>
      <c r="B252" s="48">
        <v>310</v>
      </c>
    </row>
    <row r="253" spans="1:2" x14ac:dyDescent="0.2">
      <c r="A253" s="47">
        <v>1062</v>
      </c>
      <c r="B253" s="48">
        <v>15</v>
      </c>
    </row>
    <row r="254" spans="1:2" x14ac:dyDescent="0.2">
      <c r="A254" s="47">
        <v>9</v>
      </c>
      <c r="B254" s="48">
        <v>215</v>
      </c>
    </row>
    <row r="255" spans="1:2" x14ac:dyDescent="0.2">
      <c r="A255" s="47">
        <v>89</v>
      </c>
      <c r="B255" s="48">
        <v>3</v>
      </c>
    </row>
    <row r="256" spans="1:2" x14ac:dyDescent="0.2">
      <c r="A256" s="47">
        <v>174</v>
      </c>
      <c r="B256" s="48">
        <v>2</v>
      </c>
    </row>
    <row r="257" spans="1:2" x14ac:dyDescent="0.2">
      <c r="A257" s="47">
        <v>14</v>
      </c>
      <c r="B257" s="48">
        <v>26</v>
      </c>
    </row>
    <row r="258" spans="1:2" x14ac:dyDescent="0.2">
      <c r="A258" s="47">
        <v>48</v>
      </c>
      <c r="B258" s="48">
        <v>24</v>
      </c>
    </row>
    <row r="259" spans="1:2" x14ac:dyDescent="0.2">
      <c r="A259" s="47">
        <v>133</v>
      </c>
      <c r="B259" s="48">
        <v>96</v>
      </c>
    </row>
    <row r="260" spans="1:2" x14ac:dyDescent="0.2">
      <c r="A260" s="47">
        <v>83</v>
      </c>
      <c r="B260" s="48">
        <v>17</v>
      </c>
    </row>
    <row r="261" spans="1:2" x14ac:dyDescent="0.2">
      <c r="A261" s="47">
        <v>149</v>
      </c>
      <c r="B261" s="48">
        <v>94</v>
      </c>
    </row>
    <row r="262" spans="1:2" x14ac:dyDescent="0.2">
      <c r="A262" s="47">
        <v>49</v>
      </c>
      <c r="B262" s="48">
        <v>129</v>
      </c>
    </row>
    <row r="263" spans="1:2" x14ac:dyDescent="0.2">
      <c r="A263" s="47">
        <v>251</v>
      </c>
      <c r="B263" s="48">
        <v>1</v>
      </c>
    </row>
    <row r="264" spans="1:2" x14ac:dyDescent="0.2">
      <c r="A264" s="47">
        <v>22</v>
      </c>
      <c r="B264" s="48">
        <v>4</v>
      </c>
    </row>
    <row r="265" spans="1:2" x14ac:dyDescent="0.2">
      <c r="A265" s="47">
        <v>48</v>
      </c>
      <c r="B265" s="48">
        <v>3</v>
      </c>
    </row>
    <row r="266" spans="1:2" x14ac:dyDescent="0.2">
      <c r="A266" s="47">
        <v>383</v>
      </c>
      <c r="B266" s="48">
        <v>135</v>
      </c>
    </row>
    <row r="267" spans="1:2" x14ac:dyDescent="0.2">
      <c r="A267" s="47">
        <v>237</v>
      </c>
      <c r="B267" s="48">
        <v>10</v>
      </c>
    </row>
    <row r="268" spans="1:2" x14ac:dyDescent="0.2">
      <c r="A268" s="47">
        <v>13</v>
      </c>
      <c r="B268" s="48">
        <v>0</v>
      </c>
    </row>
    <row r="269" spans="1:2" x14ac:dyDescent="0.2">
      <c r="A269" s="47">
        <v>562</v>
      </c>
      <c r="B269" s="48">
        <v>6</v>
      </c>
    </row>
    <row r="270" spans="1:2" x14ac:dyDescent="0.2">
      <c r="A270" s="47">
        <v>71</v>
      </c>
      <c r="B270" s="48">
        <v>36</v>
      </c>
    </row>
    <row r="271" spans="1:2" x14ac:dyDescent="0.2">
      <c r="A271" s="47">
        <v>1510</v>
      </c>
      <c r="B271" s="48">
        <v>336</v>
      </c>
    </row>
    <row r="272" spans="1:2" x14ac:dyDescent="0.2">
      <c r="A272" s="47">
        <v>14</v>
      </c>
      <c r="B272" s="48">
        <v>34</v>
      </c>
    </row>
    <row r="273" spans="1:2" x14ac:dyDescent="0.2">
      <c r="A273" s="47">
        <v>193</v>
      </c>
      <c r="B273" s="48">
        <v>10</v>
      </c>
    </row>
    <row r="274" spans="1:2" x14ac:dyDescent="0.2">
      <c r="A274" s="47">
        <v>206</v>
      </c>
      <c r="B274" s="48">
        <v>201</v>
      </c>
    </row>
    <row r="275" spans="1:2" x14ac:dyDescent="0.2">
      <c r="A275" s="47">
        <v>351</v>
      </c>
      <c r="B275" s="48">
        <v>296</v>
      </c>
    </row>
    <row r="276" spans="1:2" x14ac:dyDescent="0.2">
      <c r="A276" s="47">
        <v>50</v>
      </c>
      <c r="B276" s="48">
        <v>7</v>
      </c>
    </row>
    <row r="277" spans="1:2" x14ac:dyDescent="0.2">
      <c r="A277" s="47">
        <v>184</v>
      </c>
      <c r="B277" s="48">
        <v>7</v>
      </c>
    </row>
    <row r="278" spans="1:2" x14ac:dyDescent="0.2">
      <c r="A278" s="47">
        <v>196</v>
      </c>
      <c r="B278" s="48">
        <v>1</v>
      </c>
    </row>
    <row r="279" spans="1:2" x14ac:dyDescent="0.2">
      <c r="A279" s="47">
        <v>229</v>
      </c>
      <c r="B279" s="48">
        <v>114</v>
      </c>
    </row>
    <row r="280" spans="1:2" x14ac:dyDescent="0.2">
      <c r="A280" s="47">
        <v>67</v>
      </c>
      <c r="B280" s="48">
        <v>29</v>
      </c>
    </row>
    <row r="281" spans="1:2" x14ac:dyDescent="0.2">
      <c r="A281" s="47">
        <v>95</v>
      </c>
      <c r="B281" s="48">
        <v>890</v>
      </c>
    </row>
    <row r="282" spans="1:2" x14ac:dyDescent="0.2">
      <c r="A282" s="47">
        <v>62</v>
      </c>
      <c r="B282" s="48">
        <v>31</v>
      </c>
    </row>
    <row r="283" spans="1:2" x14ac:dyDescent="0.2">
      <c r="A283" s="47">
        <v>73</v>
      </c>
      <c r="B283" s="48">
        <v>21</v>
      </c>
    </row>
    <row r="284" spans="1:2" x14ac:dyDescent="0.2">
      <c r="A284" s="47">
        <v>43</v>
      </c>
      <c r="B284" s="48">
        <v>37</v>
      </c>
    </row>
    <row r="285" spans="1:2" x14ac:dyDescent="0.2">
      <c r="A285" s="47">
        <v>70</v>
      </c>
      <c r="B285" s="48">
        <v>7</v>
      </c>
    </row>
    <row r="286" spans="1:2" x14ac:dyDescent="0.2">
      <c r="A286" s="47">
        <v>271</v>
      </c>
      <c r="B286" s="48">
        <v>4</v>
      </c>
    </row>
    <row r="287" spans="1:2" x14ac:dyDescent="0.2">
      <c r="A287" s="47">
        <v>55</v>
      </c>
      <c r="B287" s="48">
        <v>5</v>
      </c>
    </row>
    <row r="288" spans="1:2" x14ac:dyDescent="0.2">
      <c r="A288" s="47">
        <v>35</v>
      </c>
      <c r="B288" s="48">
        <v>0</v>
      </c>
    </row>
    <row r="289" spans="1:2" x14ac:dyDescent="0.2">
      <c r="A289" s="47">
        <v>22</v>
      </c>
      <c r="B289" s="48">
        <v>456</v>
      </c>
    </row>
    <row r="290" spans="1:2" x14ac:dyDescent="0.2">
      <c r="A290" s="47">
        <v>38</v>
      </c>
      <c r="B290" s="48">
        <v>369</v>
      </c>
    </row>
    <row r="291" spans="1:2" x14ac:dyDescent="0.2">
      <c r="A291" s="47">
        <v>15</v>
      </c>
      <c r="B291" s="48">
        <v>2</v>
      </c>
    </row>
    <row r="292" spans="1:2" x14ac:dyDescent="0.2">
      <c r="A292" s="47">
        <v>7</v>
      </c>
      <c r="B292" s="48">
        <v>0</v>
      </c>
    </row>
    <row r="293" spans="1:2" x14ac:dyDescent="0.2">
      <c r="A293" s="47">
        <v>241</v>
      </c>
      <c r="B293" s="48">
        <v>338</v>
      </c>
    </row>
    <row r="294" spans="1:2" x14ac:dyDescent="0.2">
      <c r="A294" s="47">
        <v>55</v>
      </c>
      <c r="B294" s="48">
        <v>4</v>
      </c>
    </row>
    <row r="295" spans="1:2" x14ac:dyDescent="0.2">
      <c r="A295" s="47">
        <v>171</v>
      </c>
      <c r="B295" s="48">
        <v>1</v>
      </c>
    </row>
    <row r="296" spans="1:2" x14ac:dyDescent="0.2">
      <c r="A296" s="47">
        <v>208</v>
      </c>
      <c r="B296" s="48">
        <v>28</v>
      </c>
    </row>
    <row r="297" spans="1:2" x14ac:dyDescent="0.2">
      <c r="A297" s="47">
        <v>21</v>
      </c>
      <c r="B297" s="48">
        <v>12</v>
      </c>
    </row>
    <row r="298" spans="1:2" x14ac:dyDescent="0.2">
      <c r="A298" s="47">
        <v>25</v>
      </c>
      <c r="B298" s="48">
        <v>16</v>
      </c>
    </row>
    <row r="299" spans="1:2" x14ac:dyDescent="0.2">
      <c r="A299" s="47">
        <v>52</v>
      </c>
      <c r="B299" s="48">
        <v>4</v>
      </c>
    </row>
    <row r="300" spans="1:2" x14ac:dyDescent="0.2">
      <c r="A300" s="47">
        <v>104</v>
      </c>
      <c r="B300" s="48">
        <v>4</v>
      </c>
    </row>
    <row r="301" spans="1:2" x14ac:dyDescent="0.2">
      <c r="A301" s="47">
        <v>73</v>
      </c>
      <c r="B301" s="48">
        <v>10</v>
      </c>
    </row>
    <row r="302" spans="1:2" x14ac:dyDescent="0.2">
      <c r="A302" s="47">
        <v>34</v>
      </c>
      <c r="B302" s="48">
        <v>0</v>
      </c>
    </row>
    <row r="303" spans="1:2" x14ac:dyDescent="0.2">
      <c r="A303" s="47">
        <v>56</v>
      </c>
      <c r="B303" s="48">
        <v>6</v>
      </c>
    </row>
    <row r="304" spans="1:2" x14ac:dyDescent="0.2">
      <c r="A304" s="47">
        <v>31</v>
      </c>
      <c r="B304" s="48">
        <v>0</v>
      </c>
    </row>
    <row r="305" spans="1:2" x14ac:dyDescent="0.2">
      <c r="A305" s="47">
        <v>84</v>
      </c>
      <c r="B305" s="48">
        <v>1</v>
      </c>
    </row>
    <row r="306" spans="1:2" x14ac:dyDescent="0.2">
      <c r="A306" s="47">
        <v>130</v>
      </c>
      <c r="B306" s="48">
        <v>0</v>
      </c>
    </row>
    <row r="307" spans="1:2" x14ac:dyDescent="0.2">
      <c r="A307" s="47">
        <v>12</v>
      </c>
      <c r="B307" s="48">
        <v>44</v>
      </c>
    </row>
    <row r="308" spans="1:2" x14ac:dyDescent="0.2">
      <c r="A308" s="47">
        <v>23</v>
      </c>
      <c r="B308" s="48">
        <v>0</v>
      </c>
    </row>
    <row r="309" spans="1:2" x14ac:dyDescent="0.2">
      <c r="A309" s="47">
        <v>158</v>
      </c>
      <c r="B309" s="48">
        <v>3</v>
      </c>
    </row>
    <row r="310" spans="1:2" x14ac:dyDescent="0.2">
      <c r="A310" s="47">
        <v>30</v>
      </c>
      <c r="B310" s="48">
        <v>0</v>
      </c>
    </row>
    <row r="311" spans="1:2" x14ac:dyDescent="0.2">
      <c r="A311" s="47">
        <v>18</v>
      </c>
      <c r="B311" s="48">
        <v>52</v>
      </c>
    </row>
    <row r="312" spans="1:2" x14ac:dyDescent="0.2">
      <c r="A312" s="47">
        <v>29</v>
      </c>
      <c r="B312" s="48">
        <v>0</v>
      </c>
    </row>
    <row r="313" spans="1:2" x14ac:dyDescent="0.2">
      <c r="A313" s="47">
        <v>31</v>
      </c>
      <c r="B313" s="48">
        <v>1</v>
      </c>
    </row>
    <row r="314" spans="1:2" x14ac:dyDescent="0.2">
      <c r="A314" s="47">
        <v>173</v>
      </c>
      <c r="B314" s="48">
        <v>1</v>
      </c>
    </row>
    <row r="315" spans="1:2" x14ac:dyDescent="0.2">
      <c r="A315" s="47">
        <v>17</v>
      </c>
      <c r="B315" s="48">
        <v>2</v>
      </c>
    </row>
    <row r="316" spans="1:2" x14ac:dyDescent="0.2">
      <c r="A316" s="47">
        <v>48</v>
      </c>
      <c r="B316" s="48">
        <v>9</v>
      </c>
    </row>
    <row r="317" spans="1:2" x14ac:dyDescent="0.2">
      <c r="A317" s="47">
        <v>59</v>
      </c>
      <c r="B317" s="48">
        <v>5</v>
      </c>
    </row>
    <row r="318" spans="1:2" x14ac:dyDescent="0.2">
      <c r="A318" s="47">
        <v>39</v>
      </c>
      <c r="B318" s="48">
        <v>57</v>
      </c>
    </row>
    <row r="319" spans="1:2" x14ac:dyDescent="0.2">
      <c r="A319" s="47">
        <v>59</v>
      </c>
      <c r="B319" s="48">
        <v>3</v>
      </c>
    </row>
    <row r="320" spans="1:2" x14ac:dyDescent="0.2">
      <c r="A320" s="47">
        <v>60</v>
      </c>
      <c r="B320" s="48">
        <v>1</v>
      </c>
    </row>
    <row r="321" spans="1:2" x14ac:dyDescent="0.2">
      <c r="A321" s="47">
        <v>20</v>
      </c>
      <c r="B321" s="48">
        <v>6</v>
      </c>
    </row>
    <row r="322" spans="1:2" x14ac:dyDescent="0.2">
      <c r="A322" s="47">
        <v>2</v>
      </c>
      <c r="B322" s="48">
        <v>48</v>
      </c>
    </row>
    <row r="323" spans="1:2" x14ac:dyDescent="0.2">
      <c r="A323" s="47">
        <v>315</v>
      </c>
      <c r="B323" s="48">
        <v>2</v>
      </c>
    </row>
    <row r="324" spans="1:2" x14ac:dyDescent="0.2">
      <c r="A324" s="47">
        <v>2174</v>
      </c>
      <c r="B324" s="48">
        <v>4</v>
      </c>
    </row>
    <row r="325" spans="1:2" x14ac:dyDescent="0.2">
      <c r="A325" s="47">
        <v>152</v>
      </c>
      <c r="B325" s="48">
        <v>5</v>
      </c>
    </row>
    <row r="326" spans="1:2" x14ac:dyDescent="0.2">
      <c r="A326" s="47">
        <v>1021</v>
      </c>
      <c r="B326" s="48">
        <v>79</v>
      </c>
    </row>
    <row r="327" spans="1:2" x14ac:dyDescent="0.2">
      <c r="A327" s="47">
        <v>237</v>
      </c>
      <c r="B327" s="48">
        <v>2</v>
      </c>
    </row>
    <row r="328" spans="1:2" x14ac:dyDescent="0.2">
      <c r="A328" s="47">
        <v>27</v>
      </c>
      <c r="B328" s="48">
        <v>11</v>
      </c>
    </row>
    <row r="329" spans="1:2" x14ac:dyDescent="0.2">
      <c r="A329" s="47">
        <v>17</v>
      </c>
      <c r="B329" s="48">
        <v>11</v>
      </c>
    </row>
    <row r="330" spans="1:2" x14ac:dyDescent="0.2">
      <c r="A330" s="47">
        <v>27</v>
      </c>
      <c r="B330" s="48">
        <v>1</v>
      </c>
    </row>
    <row r="331" spans="1:2" x14ac:dyDescent="0.2">
      <c r="A331" s="47">
        <v>82</v>
      </c>
      <c r="B331" s="48">
        <v>3</v>
      </c>
    </row>
    <row r="332" spans="1:2" x14ac:dyDescent="0.2">
      <c r="A332" s="47">
        <v>48</v>
      </c>
      <c r="B332" s="48">
        <v>5</v>
      </c>
    </row>
    <row r="333" spans="1:2" x14ac:dyDescent="0.2">
      <c r="A333" s="47">
        <v>105</v>
      </c>
      <c r="B333" s="48">
        <v>12</v>
      </c>
    </row>
    <row r="334" spans="1:2" x14ac:dyDescent="0.2">
      <c r="A334" s="47">
        <v>28</v>
      </c>
      <c r="B334" s="48">
        <v>2</v>
      </c>
    </row>
    <row r="335" spans="1:2" x14ac:dyDescent="0.2">
      <c r="A335" s="47">
        <v>1107</v>
      </c>
      <c r="B335" s="48">
        <v>5</v>
      </c>
    </row>
    <row r="336" spans="1:2" x14ac:dyDescent="0.2">
      <c r="A336" s="47">
        <v>1013</v>
      </c>
      <c r="B336" s="48">
        <v>21</v>
      </c>
    </row>
    <row r="337" spans="1:2" x14ac:dyDescent="0.2">
      <c r="A337" s="47">
        <v>274</v>
      </c>
      <c r="B337" s="48">
        <v>0</v>
      </c>
    </row>
    <row r="338" spans="1:2" x14ac:dyDescent="0.2">
      <c r="A338" s="47">
        <v>87</v>
      </c>
      <c r="B338" s="48">
        <v>45</v>
      </c>
    </row>
    <row r="339" spans="1:2" x14ac:dyDescent="0.2">
      <c r="A339" s="47">
        <v>99</v>
      </c>
      <c r="B339" s="48">
        <v>29</v>
      </c>
    </row>
    <row r="340" spans="1:2" x14ac:dyDescent="0.2">
      <c r="A340" s="47">
        <v>276</v>
      </c>
      <c r="B340" s="48">
        <v>2</v>
      </c>
    </row>
    <row r="341" spans="1:2" x14ac:dyDescent="0.2">
      <c r="A341" s="47">
        <v>21</v>
      </c>
      <c r="B341" s="48">
        <v>30</v>
      </c>
    </row>
    <row r="342" spans="1:2" x14ac:dyDescent="0.2">
      <c r="A342" s="47">
        <v>41</v>
      </c>
      <c r="B342" s="48">
        <v>8</v>
      </c>
    </row>
    <row r="343" spans="1:2" x14ac:dyDescent="0.2">
      <c r="A343" s="47">
        <v>119</v>
      </c>
      <c r="B343" s="48">
        <v>1</v>
      </c>
    </row>
    <row r="344" spans="1:2" x14ac:dyDescent="0.2">
      <c r="A344" s="47">
        <v>153</v>
      </c>
      <c r="B344" s="48">
        <v>14</v>
      </c>
    </row>
    <row r="345" spans="1:2" x14ac:dyDescent="0.2">
      <c r="A345" s="47">
        <v>100</v>
      </c>
      <c r="B345" s="48">
        <v>24</v>
      </c>
    </row>
    <row r="346" spans="1:2" x14ac:dyDescent="0.2">
      <c r="A346" s="47">
        <v>143</v>
      </c>
      <c r="B346" s="48">
        <v>2</v>
      </c>
    </row>
    <row r="347" spans="1:2" x14ac:dyDescent="0.2">
      <c r="A347" s="47">
        <v>140</v>
      </c>
      <c r="B347" s="48">
        <v>21</v>
      </c>
    </row>
    <row r="348" spans="1:2" x14ac:dyDescent="0.2">
      <c r="A348" s="47">
        <v>35</v>
      </c>
      <c r="B348" s="48">
        <v>7</v>
      </c>
    </row>
    <row r="349" spans="1:2" x14ac:dyDescent="0.2">
      <c r="A349" s="47">
        <v>149</v>
      </c>
      <c r="B349" s="48">
        <v>0</v>
      </c>
    </row>
    <row r="350" spans="1:2" x14ac:dyDescent="0.2">
      <c r="A350" s="47">
        <v>130</v>
      </c>
      <c r="B350" s="48">
        <v>4</v>
      </c>
    </row>
    <row r="351" spans="1:2" x14ac:dyDescent="0.2">
      <c r="A351" s="47">
        <v>120</v>
      </c>
      <c r="B351" s="48">
        <v>32</v>
      </c>
    </row>
    <row r="352" spans="1:2" x14ac:dyDescent="0.2">
      <c r="A352" s="47">
        <v>265</v>
      </c>
      <c r="B352" s="48">
        <v>4</v>
      </c>
    </row>
    <row r="353" spans="1:2" x14ac:dyDescent="0.2">
      <c r="A353" s="47">
        <v>71</v>
      </c>
      <c r="B353" s="48">
        <v>9</v>
      </c>
    </row>
    <row r="354" spans="1:2" x14ac:dyDescent="0.2">
      <c r="A354" s="47">
        <v>13</v>
      </c>
      <c r="B354" s="48">
        <v>17</v>
      </c>
    </row>
    <row r="355" spans="1:2" x14ac:dyDescent="0.2">
      <c r="A355" s="47">
        <v>169</v>
      </c>
      <c r="B355" s="48">
        <v>5</v>
      </c>
    </row>
    <row r="356" spans="1:2" x14ac:dyDescent="0.2">
      <c r="A356" s="47">
        <v>57</v>
      </c>
      <c r="B356" s="48">
        <v>53</v>
      </c>
    </row>
    <row r="357" spans="1:2" x14ac:dyDescent="0.2">
      <c r="A357" s="47">
        <v>229</v>
      </c>
      <c r="B357" s="48">
        <v>7</v>
      </c>
    </row>
    <row r="358" spans="1:2" x14ac:dyDescent="0.2">
      <c r="A358" s="47">
        <v>108</v>
      </c>
      <c r="B358" s="48">
        <v>72</v>
      </c>
    </row>
    <row r="359" spans="1:2" x14ac:dyDescent="0.2">
      <c r="A359" s="47">
        <v>108</v>
      </c>
      <c r="B359" s="48">
        <v>0</v>
      </c>
    </row>
    <row r="360" spans="1:2" x14ac:dyDescent="0.2">
      <c r="A360" s="47">
        <v>41</v>
      </c>
      <c r="B360" s="48">
        <v>2</v>
      </c>
    </row>
    <row r="361" spans="1:2" x14ac:dyDescent="0.2">
      <c r="A361" s="47">
        <v>139</v>
      </c>
      <c r="B361" s="48">
        <v>8</v>
      </c>
    </row>
    <row r="362" spans="1:2" x14ac:dyDescent="0.2">
      <c r="A362" s="47">
        <v>19</v>
      </c>
      <c r="B362" s="48">
        <v>2</v>
      </c>
    </row>
    <row r="363" spans="1:2" x14ac:dyDescent="0.2">
      <c r="A363" s="47">
        <v>94</v>
      </c>
      <c r="B363" s="48">
        <v>0</v>
      </c>
    </row>
    <row r="364" spans="1:2" x14ac:dyDescent="0.2">
      <c r="A364" s="47">
        <v>23</v>
      </c>
      <c r="B364" s="48">
        <v>3</v>
      </c>
    </row>
    <row r="365" spans="1:2" x14ac:dyDescent="0.2">
      <c r="A365" s="47">
        <v>15</v>
      </c>
      <c r="B365" s="48">
        <v>4</v>
      </c>
    </row>
    <row r="366" spans="1:2" x14ac:dyDescent="0.2">
      <c r="A366" s="47">
        <v>62</v>
      </c>
      <c r="B366" s="48">
        <v>3</v>
      </c>
    </row>
    <row r="367" spans="1:2" x14ac:dyDescent="0.2">
      <c r="A367" s="47">
        <v>74</v>
      </c>
      <c r="B367" s="48">
        <v>6</v>
      </c>
    </row>
    <row r="368" spans="1:2" x14ac:dyDescent="0.2">
      <c r="A368" s="47">
        <v>97</v>
      </c>
      <c r="B368" s="48">
        <v>0</v>
      </c>
    </row>
    <row r="369" spans="1:2" x14ac:dyDescent="0.2">
      <c r="A369" s="47">
        <v>55</v>
      </c>
      <c r="B369" s="48">
        <v>0</v>
      </c>
    </row>
    <row r="370" spans="1:2" x14ac:dyDescent="0.2">
      <c r="A370" s="47">
        <v>44</v>
      </c>
      <c r="B370" s="48">
        <v>0</v>
      </c>
    </row>
    <row r="371" spans="1:2" x14ac:dyDescent="0.2">
      <c r="A371" s="47">
        <v>110</v>
      </c>
      <c r="B371" s="48">
        <v>8</v>
      </c>
    </row>
    <row r="372" spans="1:2" x14ac:dyDescent="0.2">
      <c r="A372" s="47">
        <v>59</v>
      </c>
      <c r="B372" s="48">
        <v>5</v>
      </c>
    </row>
    <row r="373" spans="1:2" x14ac:dyDescent="0.2">
      <c r="A373" s="47">
        <v>62</v>
      </c>
      <c r="B373" s="48">
        <v>0</v>
      </c>
    </row>
    <row r="374" spans="1:2" x14ac:dyDescent="0.2">
      <c r="A374" s="47">
        <v>105</v>
      </c>
      <c r="B374" s="48">
        <v>2</v>
      </c>
    </row>
    <row r="375" spans="1:2" x14ac:dyDescent="0.2">
      <c r="A375" s="47">
        <v>26</v>
      </c>
      <c r="B375" s="48">
        <v>24</v>
      </c>
    </row>
    <row r="376" spans="1:2" x14ac:dyDescent="0.2">
      <c r="A376" s="47">
        <v>49</v>
      </c>
      <c r="B376" s="48">
        <v>0</v>
      </c>
    </row>
    <row r="377" spans="1:2" x14ac:dyDescent="0.2">
      <c r="A377" s="47">
        <v>68</v>
      </c>
      <c r="B377" s="48">
        <v>9</v>
      </c>
    </row>
    <row r="378" spans="1:2" x14ac:dyDescent="0.2">
      <c r="A378" s="47">
        <v>22</v>
      </c>
      <c r="B378" s="48">
        <v>0</v>
      </c>
    </row>
    <row r="379" spans="1:2" x14ac:dyDescent="0.2">
      <c r="A379" s="47">
        <v>18</v>
      </c>
      <c r="B379" s="48">
        <v>1</v>
      </c>
    </row>
    <row r="380" spans="1:2" x14ac:dyDescent="0.2">
      <c r="A380" s="47">
        <v>19</v>
      </c>
      <c r="B380" s="48">
        <v>10</v>
      </c>
    </row>
    <row r="381" spans="1:2" x14ac:dyDescent="0.2">
      <c r="A381" s="47">
        <v>99</v>
      </c>
      <c r="B381" s="48">
        <v>1</v>
      </c>
    </row>
    <row r="382" spans="1:2" x14ac:dyDescent="0.2">
      <c r="A382" s="47">
        <v>27</v>
      </c>
      <c r="B382" s="48">
        <v>0</v>
      </c>
    </row>
    <row r="383" spans="1:2" x14ac:dyDescent="0.2">
      <c r="A383" s="47">
        <v>25</v>
      </c>
      <c r="B383" s="48">
        <v>20</v>
      </c>
    </row>
    <row r="384" spans="1:2" x14ac:dyDescent="0.2">
      <c r="A384" s="47">
        <v>14</v>
      </c>
      <c r="B384" s="48">
        <v>30</v>
      </c>
    </row>
    <row r="385" spans="1:2" x14ac:dyDescent="0.2">
      <c r="A385" s="47">
        <v>35</v>
      </c>
      <c r="B385" s="48">
        <v>6</v>
      </c>
    </row>
    <row r="386" spans="1:2" x14ac:dyDescent="0.2">
      <c r="A386" s="47">
        <v>10</v>
      </c>
      <c r="B386" s="48">
        <v>15</v>
      </c>
    </row>
    <row r="387" spans="1:2" x14ac:dyDescent="0.2">
      <c r="A387" s="47">
        <v>29</v>
      </c>
      <c r="B387" s="48">
        <v>5</v>
      </c>
    </row>
    <row r="388" spans="1:2" x14ac:dyDescent="0.2">
      <c r="A388" s="47">
        <v>44</v>
      </c>
      <c r="B388" s="48">
        <v>0</v>
      </c>
    </row>
    <row r="389" spans="1:2" x14ac:dyDescent="0.2">
      <c r="A389" s="47">
        <v>17</v>
      </c>
      <c r="B389" s="48">
        <v>0</v>
      </c>
    </row>
    <row r="390" spans="1:2" x14ac:dyDescent="0.2">
      <c r="A390" s="47">
        <v>34</v>
      </c>
      <c r="B390" s="48">
        <v>28</v>
      </c>
    </row>
    <row r="391" spans="1:2" x14ac:dyDescent="0.2">
      <c r="A391" s="47">
        <v>14</v>
      </c>
      <c r="B391" s="48">
        <v>0</v>
      </c>
    </row>
    <row r="392" spans="1:2" x14ac:dyDescent="0.2">
      <c r="A392" s="47">
        <v>156</v>
      </c>
      <c r="B392" s="48">
        <v>5</v>
      </c>
    </row>
    <row r="393" spans="1:2" x14ac:dyDescent="0.2">
      <c r="A393" s="47">
        <v>128</v>
      </c>
      <c r="B393" s="48">
        <v>7</v>
      </c>
    </row>
    <row r="394" spans="1:2" x14ac:dyDescent="0.2">
      <c r="A394" s="47">
        <v>60</v>
      </c>
      <c r="B394" s="48">
        <v>30</v>
      </c>
    </row>
    <row r="395" spans="1:2" x14ac:dyDescent="0.2">
      <c r="A395" s="47">
        <v>32</v>
      </c>
      <c r="B395" s="48">
        <v>2</v>
      </c>
    </row>
    <row r="396" spans="1:2" x14ac:dyDescent="0.2">
      <c r="A396" s="47">
        <v>53</v>
      </c>
      <c r="B396" s="48">
        <v>30</v>
      </c>
    </row>
    <row r="397" spans="1:2" x14ac:dyDescent="0.2">
      <c r="A397" s="47">
        <v>184</v>
      </c>
      <c r="B397" s="48">
        <v>2</v>
      </c>
    </row>
    <row r="398" spans="1:2" x14ac:dyDescent="0.2">
      <c r="A398" s="47">
        <v>90</v>
      </c>
      <c r="B398" s="48">
        <v>0</v>
      </c>
    </row>
    <row r="399" spans="1:2" x14ac:dyDescent="0.2">
      <c r="A399" s="47">
        <v>71</v>
      </c>
      <c r="B399" s="48">
        <v>2</v>
      </c>
    </row>
    <row r="400" spans="1:2" x14ac:dyDescent="0.2">
      <c r="A400" s="47">
        <v>87</v>
      </c>
      <c r="B400" s="48">
        <v>1</v>
      </c>
    </row>
    <row r="401" spans="1:2" x14ac:dyDescent="0.2">
      <c r="A401" s="47">
        <v>28</v>
      </c>
      <c r="B401" s="48">
        <v>2</v>
      </c>
    </row>
    <row r="402" spans="1:2" x14ac:dyDescent="0.2">
      <c r="A402" s="47">
        <v>56</v>
      </c>
      <c r="B402" s="48">
        <v>14</v>
      </c>
    </row>
    <row r="403" spans="1:2" x14ac:dyDescent="0.2">
      <c r="A403" s="47">
        <v>51</v>
      </c>
      <c r="B403" s="48">
        <v>31</v>
      </c>
    </row>
    <row r="404" spans="1:2" x14ac:dyDescent="0.2">
      <c r="A404" s="47">
        <v>75</v>
      </c>
      <c r="B404" s="48">
        <v>16</v>
      </c>
    </row>
    <row r="405" spans="1:2" x14ac:dyDescent="0.2">
      <c r="A405" s="47">
        <v>38</v>
      </c>
      <c r="B405" s="48">
        <v>12</v>
      </c>
    </row>
    <row r="406" spans="1:2" x14ac:dyDescent="0.2">
      <c r="A406" s="47">
        <v>18</v>
      </c>
      <c r="B406" s="48">
        <v>96</v>
      </c>
    </row>
    <row r="407" spans="1:2" x14ac:dyDescent="0.2">
      <c r="A407" s="47">
        <v>54</v>
      </c>
      <c r="B407" s="48">
        <v>16</v>
      </c>
    </row>
    <row r="408" spans="1:2" x14ac:dyDescent="0.2">
      <c r="A408" s="47">
        <v>71</v>
      </c>
      <c r="B408" s="48">
        <v>5</v>
      </c>
    </row>
    <row r="409" spans="1:2" x14ac:dyDescent="0.2">
      <c r="A409" s="47">
        <v>57</v>
      </c>
      <c r="B409" s="48">
        <v>0</v>
      </c>
    </row>
    <row r="410" spans="1:2" x14ac:dyDescent="0.2">
      <c r="A410" s="47">
        <v>43</v>
      </c>
      <c r="B410" s="48">
        <v>8</v>
      </c>
    </row>
    <row r="411" spans="1:2" x14ac:dyDescent="0.2">
      <c r="A411" s="47">
        <v>52</v>
      </c>
      <c r="B411" s="48">
        <v>7</v>
      </c>
    </row>
    <row r="412" spans="1:2" x14ac:dyDescent="0.2">
      <c r="A412" s="47">
        <v>27</v>
      </c>
      <c r="B412" s="48">
        <v>24</v>
      </c>
    </row>
    <row r="413" spans="1:2" x14ac:dyDescent="0.2">
      <c r="A413" s="47">
        <v>12</v>
      </c>
      <c r="B413" s="48">
        <v>121</v>
      </c>
    </row>
    <row r="414" spans="1:2" x14ac:dyDescent="0.2">
      <c r="A414" s="47">
        <v>33</v>
      </c>
      <c r="B414" s="48">
        <v>196</v>
      </c>
    </row>
    <row r="415" spans="1:2" x14ac:dyDescent="0.2">
      <c r="A415" s="47">
        <v>96</v>
      </c>
      <c r="B415" s="48">
        <v>5</v>
      </c>
    </row>
    <row r="416" spans="1:2" x14ac:dyDescent="0.2">
      <c r="A416" s="47">
        <v>28</v>
      </c>
      <c r="B416" s="48">
        <v>73</v>
      </c>
    </row>
    <row r="417" spans="1:2" x14ac:dyDescent="0.2">
      <c r="A417" s="47">
        <v>43</v>
      </c>
      <c r="B417" s="48">
        <v>93</v>
      </c>
    </row>
    <row r="418" spans="1:2" x14ac:dyDescent="0.2">
      <c r="A418" s="47">
        <v>205</v>
      </c>
      <c r="B418" s="48">
        <v>17</v>
      </c>
    </row>
    <row r="419" spans="1:2" x14ac:dyDescent="0.2">
      <c r="A419" s="47">
        <v>23</v>
      </c>
      <c r="B419" s="48">
        <v>7</v>
      </c>
    </row>
    <row r="420" spans="1:2" x14ac:dyDescent="0.2">
      <c r="A420" s="47">
        <v>19</v>
      </c>
      <c r="B420" s="48">
        <v>17</v>
      </c>
    </row>
    <row r="421" spans="1:2" x14ac:dyDescent="0.2">
      <c r="A421" s="47">
        <v>14</v>
      </c>
      <c r="B421" s="48">
        <v>171</v>
      </c>
    </row>
    <row r="422" spans="1:2" x14ac:dyDescent="0.2">
      <c r="A422" s="47">
        <v>38</v>
      </c>
      <c r="B422" s="48">
        <v>188</v>
      </c>
    </row>
    <row r="423" spans="1:2" x14ac:dyDescent="0.2">
      <c r="A423" s="47">
        <v>78</v>
      </c>
      <c r="B423" s="48">
        <v>110</v>
      </c>
    </row>
    <row r="424" spans="1:2" x14ac:dyDescent="0.2">
      <c r="A424" s="47">
        <v>69</v>
      </c>
      <c r="B424" s="48">
        <v>37</v>
      </c>
    </row>
    <row r="425" spans="1:2" x14ac:dyDescent="0.2">
      <c r="A425" s="47">
        <v>33</v>
      </c>
      <c r="B425" s="48">
        <v>9</v>
      </c>
    </row>
    <row r="426" spans="1:2" x14ac:dyDescent="0.2">
      <c r="A426" s="47">
        <v>54</v>
      </c>
      <c r="B426" s="48">
        <v>29</v>
      </c>
    </row>
    <row r="427" spans="1:2" x14ac:dyDescent="0.2">
      <c r="A427" s="47">
        <v>99</v>
      </c>
      <c r="B427" s="48">
        <v>6</v>
      </c>
    </row>
    <row r="428" spans="1:2" x14ac:dyDescent="0.2">
      <c r="A428" s="47">
        <v>49</v>
      </c>
      <c r="B428" s="48">
        <v>30</v>
      </c>
    </row>
    <row r="429" spans="1:2" x14ac:dyDescent="0.2">
      <c r="A429" s="47">
        <v>11</v>
      </c>
      <c r="B429" s="48">
        <v>81</v>
      </c>
    </row>
    <row r="430" spans="1:2" x14ac:dyDescent="0.2">
      <c r="A430" s="47">
        <v>38</v>
      </c>
      <c r="B430" s="48">
        <v>4</v>
      </c>
    </row>
    <row r="431" spans="1:2" x14ac:dyDescent="0.2">
      <c r="A431" s="47">
        <v>16</v>
      </c>
      <c r="B431" s="48">
        <v>11</v>
      </c>
    </row>
    <row r="432" spans="1:2" x14ac:dyDescent="0.2">
      <c r="A432" s="47">
        <v>32</v>
      </c>
      <c r="B432" s="48">
        <v>14</v>
      </c>
    </row>
    <row r="433" spans="1:2" x14ac:dyDescent="0.2">
      <c r="A433" s="47">
        <v>20</v>
      </c>
      <c r="B433" s="48">
        <v>5</v>
      </c>
    </row>
    <row r="434" spans="1:2" x14ac:dyDescent="0.2">
      <c r="A434" s="47">
        <v>154</v>
      </c>
      <c r="B434" s="48">
        <v>45</v>
      </c>
    </row>
    <row r="435" spans="1:2" x14ac:dyDescent="0.2">
      <c r="A435" s="47">
        <v>41</v>
      </c>
      <c r="B435" s="48">
        <v>8</v>
      </c>
    </row>
    <row r="436" spans="1:2" x14ac:dyDescent="0.2">
      <c r="A436" s="47">
        <v>75</v>
      </c>
      <c r="B436" s="48">
        <v>3</v>
      </c>
    </row>
    <row r="437" spans="1:2" x14ac:dyDescent="0.2">
      <c r="A437" s="47">
        <v>40</v>
      </c>
      <c r="B437" s="48">
        <v>24</v>
      </c>
    </row>
    <row r="438" spans="1:2" x14ac:dyDescent="0.2">
      <c r="A438" s="47">
        <v>46</v>
      </c>
      <c r="B438" s="48">
        <v>18</v>
      </c>
    </row>
    <row r="439" spans="1:2" x14ac:dyDescent="0.2">
      <c r="A439" s="47">
        <v>62</v>
      </c>
      <c r="B439" s="48">
        <v>12</v>
      </c>
    </row>
    <row r="440" spans="1:2" x14ac:dyDescent="0.2">
      <c r="A440" s="47">
        <v>61</v>
      </c>
      <c r="B440" s="48">
        <v>123</v>
      </c>
    </row>
    <row r="441" spans="1:2" x14ac:dyDescent="0.2">
      <c r="A441" s="47">
        <v>96</v>
      </c>
      <c r="B441" s="48">
        <v>96</v>
      </c>
    </row>
    <row r="442" spans="1:2" x14ac:dyDescent="0.2">
      <c r="A442" s="47">
        <v>190</v>
      </c>
      <c r="B442" s="48">
        <v>31</v>
      </c>
    </row>
    <row r="443" spans="1:2" x14ac:dyDescent="0.2">
      <c r="A443" s="47">
        <v>94</v>
      </c>
      <c r="B443" s="48">
        <v>4</v>
      </c>
    </row>
    <row r="444" spans="1:2" x14ac:dyDescent="0.2">
      <c r="A444" s="47">
        <v>39</v>
      </c>
      <c r="B444" s="48">
        <v>3</v>
      </c>
    </row>
    <row r="445" spans="1:2" x14ac:dyDescent="0.2">
      <c r="A445" s="47">
        <v>127</v>
      </c>
      <c r="B445" s="48">
        <v>179</v>
      </c>
    </row>
    <row r="446" spans="1:2" x14ac:dyDescent="0.2">
      <c r="A446" s="47">
        <v>159</v>
      </c>
      <c r="B446" s="48">
        <v>3</v>
      </c>
    </row>
    <row r="447" spans="1:2" x14ac:dyDescent="0.2">
      <c r="A447" s="47">
        <v>177</v>
      </c>
      <c r="B447" s="48">
        <v>23</v>
      </c>
    </row>
    <row r="448" spans="1:2" x14ac:dyDescent="0.2">
      <c r="A448" s="47">
        <v>47</v>
      </c>
      <c r="B448" s="48">
        <v>23</v>
      </c>
    </row>
    <row r="449" spans="1:2" x14ac:dyDescent="0.2">
      <c r="A449" s="47">
        <v>1</v>
      </c>
      <c r="B449" s="48">
        <v>41</v>
      </c>
    </row>
    <row r="450" spans="1:2" x14ac:dyDescent="0.2">
      <c r="A450" s="47">
        <v>16</v>
      </c>
      <c r="B450" s="48">
        <v>0</v>
      </c>
    </row>
    <row r="451" spans="1:2" x14ac:dyDescent="0.2">
      <c r="A451" s="47">
        <v>115</v>
      </c>
      <c r="B451" s="48">
        <v>32</v>
      </c>
    </row>
    <row r="452" spans="1:2" x14ac:dyDescent="0.2">
      <c r="A452" s="47">
        <v>133</v>
      </c>
      <c r="B452" s="48">
        <v>2</v>
      </c>
    </row>
    <row r="453" spans="1:2" x14ac:dyDescent="0.2">
      <c r="A453" s="47">
        <v>70</v>
      </c>
      <c r="B453" s="48">
        <v>7</v>
      </c>
    </row>
    <row r="454" spans="1:2" x14ac:dyDescent="0.2">
      <c r="A454" s="47">
        <v>62</v>
      </c>
      <c r="B454" s="48">
        <v>4</v>
      </c>
    </row>
    <row r="455" spans="1:2" x14ac:dyDescent="0.2">
      <c r="A455" s="47">
        <v>10</v>
      </c>
      <c r="B455" s="48">
        <v>196</v>
      </c>
    </row>
    <row r="456" spans="1:2" x14ac:dyDescent="0.2">
      <c r="A456" s="47">
        <v>499</v>
      </c>
      <c r="B456" s="48">
        <v>11</v>
      </c>
    </row>
    <row r="457" spans="1:2" x14ac:dyDescent="0.2">
      <c r="A457" s="47">
        <v>47</v>
      </c>
      <c r="B457" s="48">
        <v>9</v>
      </c>
    </row>
    <row r="458" spans="1:2" x14ac:dyDescent="0.2">
      <c r="A458" s="47">
        <v>28</v>
      </c>
      <c r="B458" s="48">
        <v>5</v>
      </c>
    </row>
    <row r="459" spans="1:2" x14ac:dyDescent="0.2">
      <c r="A459" s="47">
        <v>24</v>
      </c>
      <c r="B459" s="48">
        <v>8</v>
      </c>
    </row>
    <row r="460" spans="1:2" x14ac:dyDescent="0.2">
      <c r="A460" s="47">
        <v>76</v>
      </c>
      <c r="B460" s="48">
        <v>229</v>
      </c>
    </row>
    <row r="461" spans="1:2" x14ac:dyDescent="0.2">
      <c r="A461" s="47">
        <v>98</v>
      </c>
      <c r="B461" s="48">
        <v>40</v>
      </c>
    </row>
    <row r="462" spans="1:2" x14ac:dyDescent="0.2">
      <c r="A462" s="47">
        <v>30</v>
      </c>
      <c r="B462" s="48">
        <v>123</v>
      </c>
    </row>
    <row r="463" spans="1:2" x14ac:dyDescent="0.2">
      <c r="A463" s="47">
        <v>478</v>
      </c>
      <c r="B463" s="48">
        <v>5</v>
      </c>
    </row>
    <row r="464" spans="1:2" x14ac:dyDescent="0.2">
      <c r="A464" s="47">
        <v>74</v>
      </c>
      <c r="B464" s="48">
        <v>148</v>
      </c>
    </row>
    <row r="465" spans="1:2" x14ac:dyDescent="0.2">
      <c r="A465" s="47">
        <v>131</v>
      </c>
      <c r="B465" s="48">
        <v>10</v>
      </c>
    </row>
    <row r="466" spans="1:2" x14ac:dyDescent="0.2">
      <c r="A466" s="47">
        <v>61</v>
      </c>
      <c r="B466" s="48">
        <v>4</v>
      </c>
    </row>
    <row r="467" spans="1:2" x14ac:dyDescent="0.2">
      <c r="A467" s="47">
        <v>1071</v>
      </c>
      <c r="B467" s="48">
        <v>21</v>
      </c>
    </row>
    <row r="468" spans="1:2" x14ac:dyDescent="0.2">
      <c r="A468" s="47">
        <v>122</v>
      </c>
      <c r="B468" s="48">
        <v>2</v>
      </c>
    </row>
    <row r="469" spans="1:2" x14ac:dyDescent="0.2">
      <c r="A469" s="47">
        <v>111</v>
      </c>
      <c r="B469" s="48">
        <v>0</v>
      </c>
    </row>
    <row r="470" spans="1:2" x14ac:dyDescent="0.2">
      <c r="A470" s="47">
        <v>255</v>
      </c>
      <c r="B470" s="48">
        <v>4</v>
      </c>
    </row>
    <row r="471" spans="1:2" x14ac:dyDescent="0.2">
      <c r="A471" s="47">
        <v>141</v>
      </c>
      <c r="B471" s="48">
        <v>1</v>
      </c>
    </row>
    <row r="472" spans="1:2" x14ac:dyDescent="0.2">
      <c r="A472" s="47">
        <v>159</v>
      </c>
      <c r="B472" s="48">
        <v>30</v>
      </c>
    </row>
    <row r="473" spans="1:2" x14ac:dyDescent="0.2">
      <c r="A473" s="47">
        <v>99</v>
      </c>
      <c r="B473" s="48">
        <v>3</v>
      </c>
    </row>
    <row r="474" spans="1:2" x14ac:dyDescent="0.2">
      <c r="A474" s="47">
        <v>96</v>
      </c>
      <c r="B474" s="48">
        <v>975</v>
      </c>
    </row>
    <row r="475" spans="1:2" x14ac:dyDescent="0.2">
      <c r="A475" s="47">
        <v>27</v>
      </c>
      <c r="B475" s="48">
        <v>167</v>
      </c>
    </row>
    <row r="476" spans="1:2" x14ac:dyDescent="0.2">
      <c r="A476" s="47">
        <v>166</v>
      </c>
      <c r="B476" s="48">
        <v>5</v>
      </c>
    </row>
    <row r="477" spans="1:2" x14ac:dyDescent="0.2">
      <c r="A477" s="47">
        <v>76</v>
      </c>
      <c r="B477" s="48">
        <v>18</v>
      </c>
    </row>
    <row r="478" spans="1:2" x14ac:dyDescent="0.2">
      <c r="A478" s="47">
        <v>211</v>
      </c>
      <c r="B478" s="48">
        <v>98</v>
      </c>
    </row>
    <row r="479" spans="1:2" x14ac:dyDescent="0.2">
      <c r="A479" s="47">
        <v>21</v>
      </c>
      <c r="B479" s="48">
        <v>4</v>
      </c>
    </row>
    <row r="480" spans="1:2" x14ac:dyDescent="0.2">
      <c r="A480" s="47">
        <v>61</v>
      </c>
      <c r="B480" s="48">
        <v>3</v>
      </c>
    </row>
    <row r="481" spans="1:2" x14ac:dyDescent="0.2">
      <c r="A481" s="47">
        <v>30</v>
      </c>
      <c r="B481" s="48">
        <v>1</v>
      </c>
    </row>
    <row r="482" spans="1:2" x14ac:dyDescent="0.2">
      <c r="A482" s="47">
        <v>375</v>
      </c>
      <c r="B482" s="48">
        <v>0</v>
      </c>
    </row>
    <row r="483" spans="1:2" x14ac:dyDescent="0.2">
      <c r="A483" s="47">
        <v>111</v>
      </c>
      <c r="B483" s="48">
        <v>9</v>
      </c>
    </row>
    <row r="484" spans="1:2" x14ac:dyDescent="0.2">
      <c r="A484" s="47">
        <v>123</v>
      </c>
      <c r="B484" s="48">
        <v>2</v>
      </c>
    </row>
    <row r="485" spans="1:2" x14ac:dyDescent="0.2">
      <c r="A485" s="47">
        <v>70</v>
      </c>
      <c r="B485" s="48">
        <v>0</v>
      </c>
    </row>
    <row r="486" spans="1:2" x14ac:dyDescent="0.2">
      <c r="A486" s="47">
        <v>85</v>
      </c>
      <c r="B486" s="48">
        <v>147</v>
      </c>
    </row>
    <row r="487" spans="1:2" x14ac:dyDescent="0.2">
      <c r="A487" s="47">
        <v>86</v>
      </c>
      <c r="B487" s="48">
        <v>49</v>
      </c>
    </row>
    <row r="488" spans="1:2" x14ac:dyDescent="0.2">
      <c r="A488" s="47">
        <v>13</v>
      </c>
      <c r="B488" s="48">
        <v>1</v>
      </c>
    </row>
    <row r="489" spans="1:2" x14ac:dyDescent="0.2">
      <c r="A489" s="47">
        <v>33</v>
      </c>
      <c r="B489" s="48">
        <v>2</v>
      </c>
    </row>
    <row r="490" spans="1:2" x14ac:dyDescent="0.2">
      <c r="A490" s="47">
        <v>15</v>
      </c>
      <c r="B490" s="48">
        <v>7</v>
      </c>
    </row>
    <row r="491" spans="1:2" x14ac:dyDescent="0.2">
      <c r="A491" s="47">
        <v>273</v>
      </c>
      <c r="B491" s="48">
        <v>4</v>
      </c>
    </row>
    <row r="492" spans="1:2" x14ac:dyDescent="0.2">
      <c r="A492" s="47">
        <v>714</v>
      </c>
      <c r="B492" s="48">
        <v>27</v>
      </c>
    </row>
    <row r="493" spans="1:2" x14ac:dyDescent="0.2">
      <c r="A493" s="47">
        <v>170</v>
      </c>
      <c r="B493" s="48">
        <v>94</v>
      </c>
    </row>
    <row r="494" spans="1:2" x14ac:dyDescent="0.2">
      <c r="A494" s="47">
        <v>512</v>
      </c>
      <c r="B494" s="48">
        <v>29</v>
      </c>
    </row>
    <row r="495" spans="1:2" x14ac:dyDescent="0.2">
      <c r="A495" s="47">
        <v>314</v>
      </c>
      <c r="B495" s="48">
        <v>7</v>
      </c>
    </row>
    <row r="496" spans="1:2" x14ac:dyDescent="0.2">
      <c r="A496" s="47">
        <v>167</v>
      </c>
      <c r="B496" s="48">
        <v>22</v>
      </c>
    </row>
    <row r="497" spans="1:2" x14ac:dyDescent="0.2">
      <c r="A497" s="47">
        <v>9</v>
      </c>
      <c r="B497" s="48">
        <v>1</v>
      </c>
    </row>
    <row r="498" spans="1:2" x14ac:dyDescent="0.2">
      <c r="A498" s="47">
        <v>103</v>
      </c>
      <c r="B498" s="48">
        <v>10</v>
      </c>
    </row>
    <row r="499" spans="1:2" x14ac:dyDescent="0.2">
      <c r="A499" s="47">
        <v>111</v>
      </c>
      <c r="B499" s="48">
        <v>6</v>
      </c>
    </row>
    <row r="500" spans="1:2" x14ac:dyDescent="0.2">
      <c r="A500" s="47">
        <v>271</v>
      </c>
      <c r="B500" s="48">
        <v>24</v>
      </c>
    </row>
    <row r="501" spans="1:2" x14ac:dyDescent="0.2">
      <c r="A501" s="47">
        <v>101</v>
      </c>
      <c r="B501" s="48">
        <v>15</v>
      </c>
    </row>
    <row r="502" spans="1:2" x14ac:dyDescent="0.2">
      <c r="A502" s="47">
        <v>57</v>
      </c>
      <c r="B502" s="48">
        <v>37</v>
      </c>
    </row>
    <row r="503" spans="1:2" x14ac:dyDescent="0.2">
      <c r="A503" s="47">
        <v>62</v>
      </c>
      <c r="B503" s="48">
        <v>20</v>
      </c>
    </row>
    <row r="504" spans="1:2" x14ac:dyDescent="0.2">
      <c r="A504" s="47">
        <v>32</v>
      </c>
      <c r="B504" s="48">
        <v>7</v>
      </c>
    </row>
    <row r="505" spans="1:2" x14ac:dyDescent="0.2">
      <c r="A505" s="47">
        <v>141</v>
      </c>
      <c r="B505" s="48">
        <v>0</v>
      </c>
    </row>
    <row r="506" spans="1:2" x14ac:dyDescent="0.2">
      <c r="A506" s="47">
        <v>75</v>
      </c>
      <c r="B506" s="48">
        <v>21</v>
      </c>
    </row>
    <row r="507" spans="1:2" x14ac:dyDescent="0.2">
      <c r="A507" s="47">
        <v>46</v>
      </c>
      <c r="B507" s="48">
        <v>3</v>
      </c>
    </row>
    <row r="508" spans="1:2" x14ac:dyDescent="0.2">
      <c r="A508" s="47">
        <v>103</v>
      </c>
      <c r="B508" s="48">
        <v>11</v>
      </c>
    </row>
    <row r="509" spans="1:2" x14ac:dyDescent="0.2">
      <c r="A509" s="47">
        <v>6</v>
      </c>
      <c r="B509" s="48">
        <v>1</v>
      </c>
    </row>
    <row r="510" spans="1:2" x14ac:dyDescent="0.2">
      <c r="A510" s="47">
        <v>83</v>
      </c>
      <c r="B510" s="48">
        <v>312</v>
      </c>
    </row>
    <row r="511" spans="1:2" x14ac:dyDescent="0.2">
      <c r="A511" s="47">
        <v>108</v>
      </c>
      <c r="B511" s="48">
        <v>1</v>
      </c>
    </row>
    <row r="512" spans="1:2" x14ac:dyDescent="0.2">
      <c r="A512" s="47">
        <v>25</v>
      </c>
      <c r="B512" s="48">
        <v>3</v>
      </c>
    </row>
    <row r="513" spans="1:2" x14ac:dyDescent="0.2">
      <c r="A513" s="47">
        <v>549</v>
      </c>
      <c r="B513" s="48">
        <v>4</v>
      </c>
    </row>
    <row r="514" spans="1:2" x14ac:dyDescent="0.2">
      <c r="A514" s="47">
        <v>222</v>
      </c>
      <c r="B514" s="48">
        <v>10</v>
      </c>
    </row>
    <row r="515" spans="1:2" x14ac:dyDescent="0.2">
      <c r="A515" s="47">
        <v>183</v>
      </c>
      <c r="B515" s="48">
        <v>8</v>
      </c>
    </row>
    <row r="516" spans="1:2" x14ac:dyDescent="0.2">
      <c r="A516" s="47">
        <v>89</v>
      </c>
      <c r="B516" s="48">
        <v>3</v>
      </c>
    </row>
    <row r="517" spans="1:2" x14ac:dyDescent="0.2">
      <c r="A517" s="47">
        <v>253</v>
      </c>
      <c r="B517" s="48">
        <v>1</v>
      </c>
    </row>
    <row r="518" spans="1:2" x14ac:dyDescent="0.2">
      <c r="A518" s="47">
        <v>140</v>
      </c>
      <c r="B518" s="48">
        <v>0</v>
      </c>
    </row>
    <row r="519" spans="1:2" x14ac:dyDescent="0.2">
      <c r="A519" s="47">
        <v>103</v>
      </c>
      <c r="B519" s="48">
        <v>5</v>
      </c>
    </row>
    <row r="520" spans="1:2" x14ac:dyDescent="0.2">
      <c r="A520" s="47">
        <v>138</v>
      </c>
      <c r="B520" s="48">
        <v>0</v>
      </c>
    </row>
    <row r="521" spans="1:2" x14ac:dyDescent="0.2">
      <c r="A521" s="47">
        <v>191</v>
      </c>
      <c r="B521" s="48">
        <v>3</v>
      </c>
    </row>
    <row r="522" spans="1:2" x14ac:dyDescent="0.2">
      <c r="A522" s="47">
        <v>45</v>
      </c>
      <c r="B522" s="48">
        <v>7</v>
      </c>
    </row>
    <row r="523" spans="1:2" x14ac:dyDescent="0.2">
      <c r="A523" s="47">
        <v>17</v>
      </c>
      <c r="B523" s="48">
        <v>0</v>
      </c>
    </row>
    <row r="524" spans="1:2" x14ac:dyDescent="0.2">
      <c r="A524" s="47">
        <v>31</v>
      </c>
      <c r="B524" s="48">
        <v>2</v>
      </c>
    </row>
    <row r="525" spans="1:2" x14ac:dyDescent="0.2">
      <c r="A525" s="47">
        <v>50</v>
      </c>
      <c r="B525" s="48">
        <v>23</v>
      </c>
    </row>
    <row r="526" spans="1:2" x14ac:dyDescent="0.2">
      <c r="A526" s="47">
        <v>59</v>
      </c>
      <c r="B526" s="48">
        <v>1</v>
      </c>
    </row>
    <row r="527" spans="1:2" x14ac:dyDescent="0.2">
      <c r="A527" s="47">
        <v>81</v>
      </c>
      <c r="B527" s="48">
        <v>2</v>
      </c>
    </row>
    <row r="528" spans="1:2" x14ac:dyDescent="0.2">
      <c r="A528" s="47">
        <v>508</v>
      </c>
      <c r="B528" s="48">
        <v>3</v>
      </c>
    </row>
    <row r="529" spans="1:2" x14ac:dyDescent="0.2">
      <c r="A529" s="47">
        <v>74</v>
      </c>
      <c r="B529" s="48">
        <v>0</v>
      </c>
    </row>
    <row r="530" spans="1:2" x14ac:dyDescent="0.2">
      <c r="A530" s="47">
        <v>141</v>
      </c>
      <c r="B530" s="48">
        <v>13</v>
      </c>
    </row>
    <row r="531" spans="1:2" x14ac:dyDescent="0.2">
      <c r="A531" s="47">
        <v>711</v>
      </c>
      <c r="B531" s="48">
        <v>1</v>
      </c>
    </row>
    <row r="532" spans="1:2" x14ac:dyDescent="0.2">
      <c r="A532" s="47">
        <v>141</v>
      </c>
      <c r="B532" s="48">
        <v>1</v>
      </c>
    </row>
    <row r="533" spans="1:2" x14ac:dyDescent="0.2">
      <c r="A533" s="47">
        <v>109</v>
      </c>
      <c r="B533" s="48">
        <v>1</v>
      </c>
    </row>
    <row r="534" spans="1:2" x14ac:dyDescent="0.2">
      <c r="A534" s="47">
        <v>361</v>
      </c>
      <c r="B534" s="48">
        <v>6</v>
      </c>
    </row>
    <row r="535" spans="1:2" x14ac:dyDescent="0.2">
      <c r="A535" s="47">
        <v>176</v>
      </c>
      <c r="B535" s="48">
        <v>39</v>
      </c>
    </row>
    <row r="536" spans="1:2" x14ac:dyDescent="0.2">
      <c r="A536" s="47">
        <v>670</v>
      </c>
      <c r="B536" s="48">
        <v>4</v>
      </c>
    </row>
    <row r="537" spans="1:2" x14ac:dyDescent="0.2">
      <c r="A537" s="47">
        <v>96</v>
      </c>
      <c r="B537" s="48">
        <v>1</v>
      </c>
    </row>
    <row r="538" spans="1:2" x14ac:dyDescent="0.2">
      <c r="A538" s="47">
        <v>74</v>
      </c>
      <c r="B538" s="48">
        <v>0</v>
      </c>
    </row>
    <row r="539" spans="1:2" x14ac:dyDescent="0.2">
      <c r="A539" s="47">
        <v>52</v>
      </c>
      <c r="B539" s="48">
        <v>0</v>
      </c>
    </row>
    <row r="540" spans="1:2" x14ac:dyDescent="0.2">
      <c r="A540" s="47">
        <v>105</v>
      </c>
      <c r="B540" s="48">
        <v>0</v>
      </c>
    </row>
    <row r="541" spans="1:2" x14ac:dyDescent="0.2">
      <c r="A541" s="47">
        <v>41</v>
      </c>
      <c r="B541" s="48">
        <v>8</v>
      </c>
    </row>
    <row r="542" spans="1:2" x14ac:dyDescent="0.2">
      <c r="A542" s="47">
        <v>34</v>
      </c>
      <c r="B542" s="48">
        <v>0</v>
      </c>
    </row>
    <row r="543" spans="1:2" x14ac:dyDescent="0.2">
      <c r="A543" s="47">
        <v>66</v>
      </c>
      <c r="B543" s="48">
        <v>1</v>
      </c>
    </row>
    <row r="544" spans="1:2" x14ac:dyDescent="0.2">
      <c r="A544" s="47">
        <v>50</v>
      </c>
      <c r="B544" s="48">
        <v>12</v>
      </c>
    </row>
    <row r="545" spans="1:2" x14ac:dyDescent="0.2">
      <c r="A545" s="47">
        <v>159</v>
      </c>
      <c r="B545" s="48">
        <v>0</v>
      </c>
    </row>
    <row r="546" spans="1:2" x14ac:dyDescent="0.2">
      <c r="A546" s="47">
        <v>182</v>
      </c>
      <c r="B546" s="48">
        <v>3</v>
      </c>
    </row>
    <row r="547" spans="1:2" x14ac:dyDescent="0.2">
      <c r="A547" s="47">
        <v>206</v>
      </c>
      <c r="B547" s="48">
        <v>2</v>
      </c>
    </row>
    <row r="548" spans="1:2" x14ac:dyDescent="0.2">
      <c r="A548" s="47">
        <v>169</v>
      </c>
      <c r="B548" s="48">
        <v>6</v>
      </c>
    </row>
    <row r="549" spans="1:2" x14ac:dyDescent="0.2">
      <c r="A549" s="47">
        <v>31</v>
      </c>
      <c r="B549" s="48">
        <v>0</v>
      </c>
    </row>
    <row r="550" spans="1:2" x14ac:dyDescent="0.2">
      <c r="A550" s="47">
        <v>28</v>
      </c>
      <c r="B550" s="48">
        <v>15</v>
      </c>
    </row>
    <row r="551" spans="1:2" x14ac:dyDescent="0.2">
      <c r="A551" s="47">
        <v>54</v>
      </c>
      <c r="B551" s="48">
        <v>1</v>
      </c>
    </row>
    <row r="552" spans="1:2" x14ac:dyDescent="0.2">
      <c r="A552" s="47">
        <v>467</v>
      </c>
      <c r="B552" s="48">
        <v>3</v>
      </c>
    </row>
    <row r="553" spans="1:2" x14ac:dyDescent="0.2">
      <c r="A553" s="47">
        <v>389</v>
      </c>
      <c r="B553" s="48">
        <v>8</v>
      </c>
    </row>
    <row r="554" spans="1:2" x14ac:dyDescent="0.2">
      <c r="A554" s="47">
        <v>68</v>
      </c>
      <c r="B554" s="48">
        <v>0</v>
      </c>
    </row>
    <row r="555" spans="1:2" x14ac:dyDescent="0.2">
      <c r="A555" s="47">
        <v>413</v>
      </c>
      <c r="B555" s="48">
        <v>3</v>
      </c>
    </row>
    <row r="556" spans="1:2" x14ac:dyDescent="0.2">
      <c r="A556" s="47">
        <v>190</v>
      </c>
      <c r="B556" s="48">
        <v>3</v>
      </c>
    </row>
    <row r="557" spans="1:2" x14ac:dyDescent="0.2">
      <c r="A557" s="47">
        <v>189</v>
      </c>
      <c r="B557" s="48">
        <v>0</v>
      </c>
    </row>
    <row r="558" spans="1:2" x14ac:dyDescent="0.2">
      <c r="A558" s="47">
        <v>130</v>
      </c>
      <c r="B558" s="48">
        <v>19</v>
      </c>
    </row>
    <row r="559" spans="1:2" x14ac:dyDescent="0.2">
      <c r="A559" s="47">
        <v>74</v>
      </c>
      <c r="B559" s="48">
        <v>0</v>
      </c>
    </row>
    <row r="560" spans="1:2" x14ac:dyDescent="0.2">
      <c r="A560" s="47">
        <v>274</v>
      </c>
      <c r="B560" s="48">
        <v>2</v>
      </c>
    </row>
    <row r="561" spans="1:2" x14ac:dyDescent="0.2">
      <c r="A561" s="47">
        <v>22</v>
      </c>
      <c r="B561" s="48">
        <v>0</v>
      </c>
    </row>
    <row r="562" spans="1:2" x14ac:dyDescent="0.2">
      <c r="A562" s="47">
        <v>31</v>
      </c>
      <c r="B562" s="48">
        <v>0</v>
      </c>
    </row>
    <row r="563" spans="1:2" x14ac:dyDescent="0.2">
      <c r="A563" s="47">
        <v>63</v>
      </c>
      <c r="B563" s="48">
        <v>25</v>
      </c>
    </row>
    <row r="564" spans="1:2" x14ac:dyDescent="0.2">
      <c r="A564" s="47">
        <v>20</v>
      </c>
      <c r="B564" s="48">
        <v>8</v>
      </c>
    </row>
    <row r="565" spans="1:2" x14ac:dyDescent="0.2">
      <c r="A565" s="47">
        <v>25</v>
      </c>
      <c r="B565" s="48">
        <v>16</v>
      </c>
    </row>
    <row r="566" spans="1:2" x14ac:dyDescent="0.2">
      <c r="A566" s="47">
        <v>61</v>
      </c>
      <c r="B566" s="48">
        <v>3</v>
      </c>
    </row>
    <row r="567" spans="1:2" x14ac:dyDescent="0.2">
      <c r="A567" s="47">
        <v>52</v>
      </c>
      <c r="B567" s="48">
        <v>3</v>
      </c>
    </row>
    <row r="568" spans="1:2" x14ac:dyDescent="0.2">
      <c r="A568" s="47">
        <v>86</v>
      </c>
      <c r="B568" s="48">
        <v>2</v>
      </c>
    </row>
    <row r="569" spans="1:2" x14ac:dyDescent="0.2">
      <c r="A569" s="47">
        <v>42</v>
      </c>
      <c r="B569" s="48">
        <v>1</v>
      </c>
    </row>
    <row r="570" spans="1:2" x14ac:dyDescent="0.2">
      <c r="A570" s="47">
        <v>52</v>
      </c>
      <c r="B570" s="48">
        <v>0</v>
      </c>
    </row>
    <row r="571" spans="1:2" x14ac:dyDescent="0.2">
      <c r="A571" s="47">
        <v>120</v>
      </c>
      <c r="B571" s="48">
        <v>1</v>
      </c>
    </row>
    <row r="572" spans="1:2" x14ac:dyDescent="0.2">
      <c r="A572" s="47">
        <v>22</v>
      </c>
      <c r="B572" s="48">
        <v>19</v>
      </c>
    </row>
    <row r="573" spans="1:2" x14ac:dyDescent="0.2">
      <c r="A573" s="47">
        <v>64</v>
      </c>
      <c r="B573" s="48">
        <v>9</v>
      </c>
    </row>
    <row r="574" spans="1:2" x14ac:dyDescent="0.2">
      <c r="A574" s="47">
        <v>23</v>
      </c>
      <c r="B574" s="48">
        <v>1</v>
      </c>
    </row>
    <row r="575" spans="1:2" x14ac:dyDescent="0.2">
      <c r="A575" s="47">
        <v>238</v>
      </c>
      <c r="B575" s="48">
        <v>0</v>
      </c>
    </row>
    <row r="576" spans="1:2" x14ac:dyDescent="0.2">
      <c r="A576" s="47">
        <v>33</v>
      </c>
      <c r="B576" s="48">
        <v>1</v>
      </c>
    </row>
    <row r="577" spans="1:2" x14ac:dyDescent="0.2">
      <c r="A577" s="47">
        <v>32</v>
      </c>
      <c r="B577" s="48">
        <v>5</v>
      </c>
    </row>
    <row r="578" spans="1:2" x14ac:dyDescent="0.2">
      <c r="A578" s="47">
        <v>24</v>
      </c>
      <c r="B578" s="48">
        <v>85</v>
      </c>
    </row>
    <row r="579" spans="1:2" x14ac:dyDescent="0.2">
      <c r="A579" s="47">
        <v>29</v>
      </c>
      <c r="B579" s="48">
        <v>3</v>
      </c>
    </row>
    <row r="580" spans="1:2" x14ac:dyDescent="0.2">
      <c r="A580" s="47">
        <v>50</v>
      </c>
      <c r="B580" s="48">
        <v>4</v>
      </c>
    </row>
    <row r="581" spans="1:2" x14ac:dyDescent="0.2">
      <c r="A581" s="47">
        <v>108</v>
      </c>
      <c r="B581" s="48">
        <v>3</v>
      </c>
    </row>
    <row r="582" spans="1:2" x14ac:dyDescent="0.2">
      <c r="A582" s="47">
        <v>139</v>
      </c>
      <c r="B582" s="48">
        <v>5</v>
      </c>
    </row>
    <row r="583" spans="1:2" x14ac:dyDescent="0.2">
      <c r="A583" s="47">
        <v>7</v>
      </c>
      <c r="B583" s="48">
        <v>17</v>
      </c>
    </row>
    <row r="584" spans="1:2" x14ac:dyDescent="0.2">
      <c r="A584" s="47">
        <v>149</v>
      </c>
      <c r="B584" s="48">
        <v>3</v>
      </c>
    </row>
    <row r="585" spans="1:2" x14ac:dyDescent="0.2">
      <c r="A585" s="47">
        <v>31</v>
      </c>
      <c r="B585" s="48">
        <v>2</v>
      </c>
    </row>
    <row r="586" spans="1:2" x14ac:dyDescent="0.2">
      <c r="A586" s="47">
        <v>26</v>
      </c>
      <c r="B586" s="48">
        <v>6</v>
      </c>
    </row>
    <row r="587" spans="1:2" x14ac:dyDescent="0.2">
      <c r="A587" s="47">
        <v>172</v>
      </c>
      <c r="B587" s="48">
        <v>0</v>
      </c>
    </row>
    <row r="588" spans="1:2" x14ac:dyDescent="0.2">
      <c r="A588" s="47">
        <v>78</v>
      </c>
      <c r="B588" s="48">
        <v>1</v>
      </c>
    </row>
    <row r="589" spans="1:2" x14ac:dyDescent="0.2">
      <c r="A589" s="47">
        <v>120</v>
      </c>
      <c r="B589" s="48">
        <v>3</v>
      </c>
    </row>
    <row r="590" spans="1:2" x14ac:dyDescent="0.2">
      <c r="A590" s="47">
        <v>227</v>
      </c>
      <c r="B590" s="48">
        <v>13</v>
      </c>
    </row>
    <row r="591" spans="1:2" x14ac:dyDescent="0.2">
      <c r="A591" s="47">
        <v>42</v>
      </c>
      <c r="B591" s="48">
        <v>1</v>
      </c>
    </row>
    <row r="592" spans="1:2" x14ac:dyDescent="0.2">
      <c r="A592" s="47">
        <v>64</v>
      </c>
      <c r="B592" s="48">
        <v>1</v>
      </c>
    </row>
    <row r="593" spans="1:2" x14ac:dyDescent="0.2">
      <c r="A593" s="47">
        <v>121</v>
      </c>
      <c r="B593" s="48">
        <v>9</v>
      </c>
    </row>
    <row r="594" spans="1:2" x14ac:dyDescent="0.2">
      <c r="A594" s="47">
        <v>87</v>
      </c>
      <c r="B594" s="48">
        <v>0</v>
      </c>
    </row>
    <row r="595" spans="1:2" x14ac:dyDescent="0.2">
      <c r="A595" s="47">
        <v>65</v>
      </c>
      <c r="B595" s="48">
        <v>2</v>
      </c>
    </row>
    <row r="596" spans="1:2" x14ac:dyDescent="0.2">
      <c r="A596" s="47">
        <v>49</v>
      </c>
      <c r="B596" s="48">
        <v>1</v>
      </c>
    </row>
    <row r="597" spans="1:2" x14ac:dyDescent="0.2">
      <c r="A597" s="47">
        <v>19</v>
      </c>
      <c r="B597" s="48">
        <v>10</v>
      </c>
    </row>
    <row r="598" spans="1:2" x14ac:dyDescent="0.2">
      <c r="A598" s="47">
        <v>81</v>
      </c>
      <c r="B598" s="48">
        <v>3</v>
      </c>
    </row>
    <row r="599" spans="1:2" x14ac:dyDescent="0.2">
      <c r="A599" s="47">
        <v>264</v>
      </c>
      <c r="B599" s="48">
        <v>2</v>
      </c>
    </row>
    <row r="600" spans="1:2" x14ac:dyDescent="0.2">
      <c r="A600" s="47">
        <v>25</v>
      </c>
      <c r="B600" s="48">
        <v>2</v>
      </c>
    </row>
    <row r="601" spans="1:2" x14ac:dyDescent="0.2">
      <c r="A601" s="47">
        <v>5</v>
      </c>
      <c r="B601" s="48">
        <v>1</v>
      </c>
    </row>
    <row r="602" spans="1:2" x14ac:dyDescent="0.2">
      <c r="A602" s="47">
        <v>144</v>
      </c>
      <c r="B602" s="48">
        <v>14</v>
      </c>
    </row>
    <row r="603" spans="1:2" x14ac:dyDescent="0.2">
      <c r="A603" s="47">
        <v>92</v>
      </c>
      <c r="B603" s="48">
        <v>0</v>
      </c>
    </row>
    <row r="604" spans="1:2" x14ac:dyDescent="0.2">
      <c r="A604" s="47">
        <v>147</v>
      </c>
      <c r="B604" s="48">
        <v>0</v>
      </c>
    </row>
    <row r="605" spans="1:2" x14ac:dyDescent="0.2">
      <c r="A605" s="47">
        <v>90</v>
      </c>
      <c r="B605" s="48">
        <v>4</v>
      </c>
    </row>
    <row r="606" spans="1:2" x14ac:dyDescent="0.2">
      <c r="A606" s="47">
        <v>87</v>
      </c>
      <c r="B606" s="48">
        <v>3</v>
      </c>
    </row>
    <row r="607" spans="1:2" x14ac:dyDescent="0.2">
      <c r="A607" s="47">
        <v>406</v>
      </c>
      <c r="B607" s="48">
        <v>0</v>
      </c>
    </row>
    <row r="608" spans="1:2" x14ac:dyDescent="0.2">
      <c r="A608" s="47">
        <v>20</v>
      </c>
      <c r="B608" s="48">
        <v>5</v>
      </c>
    </row>
    <row r="609" spans="1:2" x14ac:dyDescent="0.2">
      <c r="A609" s="47">
        <v>70</v>
      </c>
      <c r="B609" s="48">
        <v>47</v>
      </c>
    </row>
    <row r="610" spans="1:2" x14ac:dyDescent="0.2">
      <c r="A610" s="47">
        <v>16</v>
      </c>
      <c r="B610" s="48">
        <v>0</v>
      </c>
    </row>
    <row r="611" spans="1:2" x14ac:dyDescent="0.2">
      <c r="A611" s="47">
        <v>52</v>
      </c>
      <c r="B611" s="48">
        <v>10</v>
      </c>
    </row>
    <row r="612" spans="1:2" x14ac:dyDescent="0.2">
      <c r="A612" s="47">
        <v>66</v>
      </c>
      <c r="B612" s="48">
        <v>11</v>
      </c>
    </row>
    <row r="613" spans="1:2" x14ac:dyDescent="0.2">
      <c r="A613" s="47">
        <v>109</v>
      </c>
      <c r="B613" s="48">
        <v>2</v>
      </c>
    </row>
    <row r="614" spans="1:2" x14ac:dyDescent="0.2">
      <c r="A614" s="47">
        <v>168</v>
      </c>
      <c r="B614" s="48">
        <v>2</v>
      </c>
    </row>
    <row r="615" spans="1:2" x14ac:dyDescent="0.2">
      <c r="A615" s="47">
        <v>31</v>
      </c>
      <c r="B615" s="48">
        <v>22</v>
      </c>
    </row>
    <row r="616" spans="1:2" x14ac:dyDescent="0.2">
      <c r="A616" s="47">
        <v>133</v>
      </c>
      <c r="B616" s="48">
        <v>8</v>
      </c>
    </row>
    <row r="617" spans="1:2" x14ac:dyDescent="0.2">
      <c r="A617" s="47">
        <v>151</v>
      </c>
      <c r="B617" s="48">
        <v>6</v>
      </c>
    </row>
    <row r="618" spans="1:2" x14ac:dyDescent="0.2">
      <c r="A618" s="47">
        <v>5</v>
      </c>
      <c r="B618" s="48">
        <v>1</v>
      </c>
    </row>
    <row r="619" spans="1:2" x14ac:dyDescent="0.2">
      <c r="A619" s="47">
        <v>73</v>
      </c>
      <c r="B619" s="48">
        <v>3</v>
      </c>
    </row>
    <row r="620" spans="1:2" x14ac:dyDescent="0.2">
      <c r="A620" s="47">
        <v>148</v>
      </c>
      <c r="B620" s="48">
        <v>0</v>
      </c>
    </row>
    <row r="621" spans="1:2" x14ac:dyDescent="0.2">
      <c r="A621" s="47">
        <v>93</v>
      </c>
      <c r="B621" s="48">
        <v>0</v>
      </c>
    </row>
    <row r="622" spans="1:2" x14ac:dyDescent="0.2">
      <c r="A622" s="47">
        <v>63</v>
      </c>
      <c r="B622" s="48">
        <v>0</v>
      </c>
    </row>
    <row r="623" spans="1:2" x14ac:dyDescent="0.2">
      <c r="A623" s="47">
        <v>134</v>
      </c>
      <c r="B623" s="48">
        <v>0</v>
      </c>
    </row>
    <row r="624" spans="1:2" x14ac:dyDescent="0.2">
      <c r="A624" s="47">
        <v>14</v>
      </c>
      <c r="B624" s="48">
        <v>0</v>
      </c>
    </row>
    <row r="625" spans="1:2" x14ac:dyDescent="0.2">
      <c r="A625" s="47">
        <v>78</v>
      </c>
      <c r="B625" s="48">
        <v>3</v>
      </c>
    </row>
    <row r="626" spans="1:2" x14ac:dyDescent="0.2">
      <c r="A626" s="47">
        <v>112</v>
      </c>
      <c r="B626" s="48">
        <v>0</v>
      </c>
    </row>
    <row r="627" spans="1:2" x14ac:dyDescent="0.2">
      <c r="A627" s="47">
        <v>34</v>
      </c>
      <c r="B627" s="48">
        <v>0</v>
      </c>
    </row>
    <row r="628" spans="1:2" x14ac:dyDescent="0.2">
      <c r="A628" s="47">
        <v>19</v>
      </c>
      <c r="B628" s="48">
        <v>1</v>
      </c>
    </row>
    <row r="629" spans="1:2" x14ac:dyDescent="0.2">
      <c r="A629" s="47">
        <v>13</v>
      </c>
      <c r="B629" s="48">
        <v>6</v>
      </c>
    </row>
    <row r="630" spans="1:2" x14ac:dyDescent="0.2">
      <c r="A630" s="47">
        <v>104</v>
      </c>
      <c r="B630" s="48">
        <v>1</v>
      </c>
    </row>
    <row r="631" spans="1:2" x14ac:dyDescent="0.2">
      <c r="A631" s="47">
        <v>52</v>
      </c>
      <c r="B631" s="48">
        <v>2</v>
      </c>
    </row>
    <row r="632" spans="1:2" x14ac:dyDescent="0.2">
      <c r="A632" s="47">
        <v>17</v>
      </c>
      <c r="B632" s="48">
        <v>0</v>
      </c>
    </row>
    <row r="633" spans="1:2" x14ac:dyDescent="0.2">
      <c r="A633" s="47">
        <v>82</v>
      </c>
      <c r="B633" s="48">
        <v>3</v>
      </c>
    </row>
    <row r="634" spans="1:2" x14ac:dyDescent="0.2">
      <c r="A634" s="47">
        <v>73</v>
      </c>
      <c r="B634" s="48">
        <v>3</v>
      </c>
    </row>
    <row r="635" spans="1:2" x14ac:dyDescent="0.2">
      <c r="A635" s="47">
        <v>158</v>
      </c>
      <c r="B635" s="48">
        <v>0</v>
      </c>
    </row>
    <row r="636" spans="1:2" x14ac:dyDescent="0.2">
      <c r="A636" s="47">
        <v>65</v>
      </c>
      <c r="B636" s="48">
        <v>6</v>
      </c>
    </row>
    <row r="637" spans="1:2" x14ac:dyDescent="0.2">
      <c r="A637" s="47">
        <v>184</v>
      </c>
      <c r="B637" s="48">
        <v>0</v>
      </c>
    </row>
    <row r="638" spans="1:2" x14ac:dyDescent="0.2">
      <c r="A638" s="47">
        <v>34</v>
      </c>
      <c r="B638" s="48">
        <v>19</v>
      </c>
    </row>
    <row r="639" spans="1:2" x14ac:dyDescent="0.2">
      <c r="A639" s="47">
        <v>240</v>
      </c>
      <c r="B639" s="48">
        <v>1</v>
      </c>
    </row>
    <row r="640" spans="1:2" x14ac:dyDescent="0.2">
      <c r="A640" s="47">
        <v>113</v>
      </c>
      <c r="B640" s="48">
        <v>2</v>
      </c>
    </row>
    <row r="641" spans="1:2" x14ac:dyDescent="0.2">
      <c r="A641" s="47">
        <v>66</v>
      </c>
      <c r="B641" s="48">
        <v>0</v>
      </c>
    </row>
    <row r="642" spans="1:2" x14ac:dyDescent="0.2">
      <c r="A642" s="47">
        <v>340</v>
      </c>
      <c r="B642" s="48">
        <v>11</v>
      </c>
    </row>
    <row r="643" spans="1:2" x14ac:dyDescent="0.2">
      <c r="A643" s="47">
        <v>150</v>
      </c>
      <c r="B643" s="48">
        <v>0</v>
      </c>
    </row>
    <row r="644" spans="1:2" x14ac:dyDescent="0.2">
      <c r="A644" s="47">
        <v>25</v>
      </c>
      <c r="B644" s="48">
        <v>0</v>
      </c>
    </row>
    <row r="645" spans="1:2" x14ac:dyDescent="0.2">
      <c r="A645" s="47">
        <v>234</v>
      </c>
      <c r="B645" s="48">
        <v>1</v>
      </c>
    </row>
    <row r="646" spans="1:2" x14ac:dyDescent="0.2">
      <c r="A646" s="47">
        <v>2602</v>
      </c>
      <c r="B646" s="48">
        <v>3</v>
      </c>
    </row>
    <row r="647" spans="1:2" x14ac:dyDescent="0.2">
      <c r="A647" s="47">
        <v>248</v>
      </c>
      <c r="B647" s="48">
        <v>1</v>
      </c>
    </row>
    <row r="648" spans="1:2" x14ac:dyDescent="0.2">
      <c r="A648" s="47">
        <v>600</v>
      </c>
      <c r="B648" s="48">
        <v>15</v>
      </c>
    </row>
    <row r="649" spans="1:2" x14ac:dyDescent="0.2">
      <c r="A649" s="47">
        <v>293</v>
      </c>
      <c r="B649" s="48">
        <v>2</v>
      </c>
    </row>
    <row r="650" spans="1:2" x14ac:dyDescent="0.2">
      <c r="A650" s="47">
        <v>321</v>
      </c>
      <c r="B650" s="48">
        <v>1</v>
      </c>
    </row>
    <row r="651" spans="1:2" x14ac:dyDescent="0.2">
      <c r="A651" s="47">
        <v>81</v>
      </c>
      <c r="B651" s="48">
        <v>1</v>
      </c>
    </row>
    <row r="652" spans="1:2" x14ac:dyDescent="0.2">
      <c r="A652" s="47">
        <v>343</v>
      </c>
      <c r="B652" s="48">
        <v>0</v>
      </c>
    </row>
    <row r="653" spans="1:2" x14ac:dyDescent="0.2">
      <c r="A653" s="47">
        <v>336</v>
      </c>
      <c r="B653" s="48">
        <v>1</v>
      </c>
    </row>
    <row r="654" spans="1:2" x14ac:dyDescent="0.2">
      <c r="A654" s="47">
        <v>47</v>
      </c>
      <c r="B654" s="48">
        <v>11</v>
      </c>
    </row>
    <row r="655" spans="1:2" x14ac:dyDescent="0.2">
      <c r="A655" s="47">
        <v>76</v>
      </c>
      <c r="B655" s="48">
        <v>0</v>
      </c>
    </row>
    <row r="656" spans="1:2" x14ac:dyDescent="0.2">
      <c r="A656" s="47">
        <v>441</v>
      </c>
      <c r="B656" s="48">
        <v>1</v>
      </c>
    </row>
    <row r="657" spans="1:2" x14ac:dyDescent="0.2">
      <c r="A657" s="47">
        <v>916</v>
      </c>
      <c r="B657" s="48">
        <v>6</v>
      </c>
    </row>
    <row r="658" spans="1:2" x14ac:dyDescent="0.2">
      <c r="A658" s="47">
        <v>369</v>
      </c>
      <c r="B658" s="48">
        <v>7</v>
      </c>
    </row>
    <row r="659" spans="1:2" x14ac:dyDescent="0.2">
      <c r="A659" s="47">
        <v>20242</v>
      </c>
      <c r="B659" s="48">
        <v>0</v>
      </c>
    </row>
    <row r="660" spans="1:2" x14ac:dyDescent="0.2">
      <c r="A660" s="47">
        <v>71</v>
      </c>
      <c r="B660" s="48">
        <v>16</v>
      </c>
    </row>
    <row r="661" spans="1:2" x14ac:dyDescent="0.2">
      <c r="A661" s="47">
        <v>635</v>
      </c>
      <c r="B661" s="48">
        <v>0</v>
      </c>
    </row>
    <row r="662" spans="1:2" x14ac:dyDescent="0.2">
      <c r="A662" s="47">
        <v>885</v>
      </c>
      <c r="B662" s="48">
        <v>0</v>
      </c>
    </row>
    <row r="663" spans="1:2" x14ac:dyDescent="0.2">
      <c r="A663" s="47">
        <v>329</v>
      </c>
      <c r="B663" s="48">
        <v>0</v>
      </c>
    </row>
    <row r="664" spans="1:2" x14ac:dyDescent="0.2">
      <c r="A664" s="47">
        <v>71</v>
      </c>
      <c r="B664" s="48">
        <v>12</v>
      </c>
    </row>
    <row r="665" spans="1:2" x14ac:dyDescent="0.2">
      <c r="A665" s="47">
        <v>269</v>
      </c>
      <c r="B665" s="48">
        <v>1</v>
      </c>
    </row>
    <row r="666" spans="1:2" x14ac:dyDescent="0.2">
      <c r="A666" s="47">
        <v>345</v>
      </c>
      <c r="B666" s="48">
        <v>3</v>
      </c>
    </row>
    <row r="667" spans="1:2" x14ac:dyDescent="0.2">
      <c r="A667" s="47">
        <v>43</v>
      </c>
      <c r="B667" s="48">
        <v>1</v>
      </c>
    </row>
    <row r="668" spans="1:2" x14ac:dyDescent="0.2">
      <c r="A668" s="47">
        <v>33</v>
      </c>
      <c r="B668" s="48">
        <v>4</v>
      </c>
    </row>
    <row r="669" spans="1:2" x14ac:dyDescent="0.2">
      <c r="A669" s="47">
        <v>211</v>
      </c>
      <c r="B669" s="48">
        <v>1</v>
      </c>
    </row>
    <row r="670" spans="1:2" x14ac:dyDescent="0.2">
      <c r="A670" s="47">
        <v>196</v>
      </c>
      <c r="B670" s="48">
        <v>3</v>
      </c>
    </row>
    <row r="671" spans="1:2" x14ac:dyDescent="0.2">
      <c r="A671" s="47">
        <v>405</v>
      </c>
      <c r="B671" s="48">
        <v>1</v>
      </c>
    </row>
    <row r="672" spans="1:2" x14ac:dyDescent="0.2">
      <c r="A672" s="47">
        <v>206</v>
      </c>
      <c r="B672" s="48">
        <v>0</v>
      </c>
    </row>
    <row r="673" spans="1:2" x14ac:dyDescent="0.2">
      <c r="A673" s="47">
        <v>335</v>
      </c>
      <c r="B673" s="48">
        <v>12</v>
      </c>
    </row>
    <row r="674" spans="1:2" x14ac:dyDescent="0.2">
      <c r="A674" s="47">
        <v>215</v>
      </c>
      <c r="B674" s="48">
        <v>0</v>
      </c>
    </row>
    <row r="675" spans="1:2" x14ac:dyDescent="0.2">
      <c r="A675" s="47">
        <v>176</v>
      </c>
      <c r="B675" s="48">
        <v>1</v>
      </c>
    </row>
    <row r="676" spans="1:2" x14ac:dyDescent="0.2">
      <c r="A676" s="47">
        <v>555</v>
      </c>
      <c r="B676" s="48">
        <v>0</v>
      </c>
    </row>
    <row r="677" spans="1:2" x14ac:dyDescent="0.2">
      <c r="A677" s="47">
        <v>116</v>
      </c>
      <c r="B677" s="48">
        <v>0</v>
      </c>
    </row>
    <row r="678" spans="1:2" x14ac:dyDescent="0.2">
      <c r="A678" s="47">
        <v>615</v>
      </c>
      <c r="B678" s="48">
        <v>2</v>
      </c>
    </row>
    <row r="679" spans="1:2" x14ac:dyDescent="0.2">
      <c r="A679" s="47">
        <v>236</v>
      </c>
      <c r="B679" s="48">
        <v>92</v>
      </c>
    </row>
    <row r="680" spans="1:2" x14ac:dyDescent="0.2">
      <c r="A680" s="47">
        <v>145</v>
      </c>
      <c r="B680" s="48">
        <v>0</v>
      </c>
    </row>
    <row r="681" spans="1:2" x14ac:dyDescent="0.2">
      <c r="A681" s="47">
        <v>167</v>
      </c>
      <c r="B681" s="48">
        <v>3</v>
      </c>
    </row>
    <row r="682" spans="1:2" x14ac:dyDescent="0.2">
      <c r="A682" s="47">
        <v>235</v>
      </c>
      <c r="B682" s="48">
        <v>10</v>
      </c>
    </row>
    <row r="683" spans="1:2" x14ac:dyDescent="0.2">
      <c r="A683" s="47">
        <v>452</v>
      </c>
      <c r="B683" s="48">
        <v>7</v>
      </c>
    </row>
    <row r="684" spans="1:2" x14ac:dyDescent="0.2">
      <c r="A684" s="47">
        <v>241</v>
      </c>
      <c r="B684" s="48">
        <v>3</v>
      </c>
    </row>
    <row r="685" spans="1:2" x14ac:dyDescent="0.2">
      <c r="A685" s="47">
        <v>28</v>
      </c>
      <c r="B685" s="48">
        <v>0</v>
      </c>
    </row>
    <row r="686" spans="1:2" x14ac:dyDescent="0.2">
      <c r="A686" s="47">
        <v>140</v>
      </c>
      <c r="B686" s="48">
        <v>1</v>
      </c>
    </row>
    <row r="687" spans="1:2" x14ac:dyDescent="0.2">
      <c r="A687" s="47">
        <v>280</v>
      </c>
      <c r="B687" s="48">
        <v>0</v>
      </c>
    </row>
    <row r="688" spans="1:2" x14ac:dyDescent="0.2">
      <c r="A688" s="47">
        <v>70</v>
      </c>
      <c r="B688" s="48">
        <v>9</v>
      </c>
    </row>
    <row r="689" spans="1:2" x14ac:dyDescent="0.2">
      <c r="A689" s="47">
        <v>160</v>
      </c>
      <c r="B689" s="48">
        <v>2</v>
      </c>
    </row>
    <row r="690" spans="1:2" x14ac:dyDescent="0.2">
      <c r="A690" s="47">
        <v>141</v>
      </c>
      <c r="B690" s="48">
        <v>1</v>
      </c>
    </row>
    <row r="691" spans="1:2" x14ac:dyDescent="0.2">
      <c r="A691" s="47">
        <v>874</v>
      </c>
      <c r="B691" s="48">
        <v>2</v>
      </c>
    </row>
    <row r="692" spans="1:2" x14ac:dyDescent="0.2">
      <c r="A692" s="47">
        <v>73</v>
      </c>
      <c r="B692" s="48">
        <v>11</v>
      </c>
    </row>
    <row r="693" spans="1:2" x14ac:dyDescent="0.2">
      <c r="A693" s="47">
        <v>294</v>
      </c>
      <c r="B693" s="48">
        <v>0</v>
      </c>
    </row>
    <row r="694" spans="1:2" x14ac:dyDescent="0.2">
      <c r="A694" s="47">
        <v>740</v>
      </c>
      <c r="B694" s="48">
        <v>0</v>
      </c>
    </row>
    <row r="695" spans="1:2" x14ac:dyDescent="0.2">
      <c r="A695" s="47">
        <v>369</v>
      </c>
      <c r="B695" s="48">
        <v>9</v>
      </c>
    </row>
    <row r="696" spans="1:2" x14ac:dyDescent="0.2">
      <c r="A696" s="47">
        <v>110</v>
      </c>
      <c r="B696" s="48">
        <v>0</v>
      </c>
    </row>
    <row r="697" spans="1:2" x14ac:dyDescent="0.2">
      <c r="A697" s="47">
        <v>455</v>
      </c>
      <c r="B697" s="48">
        <v>4</v>
      </c>
    </row>
    <row r="698" spans="1:2" x14ac:dyDescent="0.2">
      <c r="A698" s="47">
        <v>224</v>
      </c>
      <c r="B698" s="48">
        <v>1</v>
      </c>
    </row>
    <row r="699" spans="1:2" x14ac:dyDescent="0.2">
      <c r="A699" s="47">
        <v>46</v>
      </c>
      <c r="B699" s="48">
        <v>2</v>
      </c>
    </row>
    <row r="700" spans="1:2" x14ac:dyDescent="0.2">
      <c r="A700" s="47">
        <v>284</v>
      </c>
      <c r="B700" s="48">
        <v>0</v>
      </c>
    </row>
    <row r="701" spans="1:2" x14ac:dyDescent="0.2">
      <c r="A701" s="47">
        <v>98</v>
      </c>
      <c r="B701" s="48">
        <v>1</v>
      </c>
    </row>
    <row r="702" spans="1:2" x14ac:dyDescent="0.2">
      <c r="A702" s="47">
        <v>56</v>
      </c>
      <c r="B702" s="48">
        <v>17</v>
      </c>
    </row>
    <row r="703" spans="1:2" x14ac:dyDescent="0.2">
      <c r="A703" s="47">
        <v>32</v>
      </c>
      <c r="B703" s="48">
        <v>2</v>
      </c>
    </row>
    <row r="704" spans="1:2" x14ac:dyDescent="0.2">
      <c r="A704" s="47">
        <v>30</v>
      </c>
      <c r="B704" s="48">
        <v>3</v>
      </c>
    </row>
    <row r="705" spans="1:2" x14ac:dyDescent="0.2">
      <c r="A705" s="47">
        <v>70</v>
      </c>
      <c r="B705" s="48">
        <v>41</v>
      </c>
    </row>
    <row r="706" spans="1:2" x14ac:dyDescent="0.2">
      <c r="A706" s="47">
        <v>44</v>
      </c>
      <c r="B706" s="48">
        <v>2</v>
      </c>
    </row>
    <row r="707" spans="1:2" x14ac:dyDescent="0.2">
      <c r="A707" s="47">
        <v>92</v>
      </c>
      <c r="B707" s="48">
        <v>3</v>
      </c>
    </row>
    <row r="708" spans="1:2" x14ac:dyDescent="0.2">
      <c r="A708" s="47">
        <v>205</v>
      </c>
      <c r="B708" s="48">
        <v>8</v>
      </c>
    </row>
    <row r="709" spans="1:2" x14ac:dyDescent="0.2">
      <c r="A709" s="47">
        <v>23</v>
      </c>
      <c r="B709" s="48">
        <v>0</v>
      </c>
    </row>
    <row r="710" spans="1:2" x14ac:dyDescent="0.2">
      <c r="A710" s="47">
        <v>4</v>
      </c>
      <c r="B710" s="48">
        <v>1</v>
      </c>
    </row>
    <row r="711" spans="1:2" x14ac:dyDescent="0.2">
      <c r="A711" s="47">
        <v>112</v>
      </c>
      <c r="B711" s="48">
        <v>3</v>
      </c>
    </row>
    <row r="712" spans="1:2" x14ac:dyDescent="0.2">
      <c r="A712" s="47">
        <v>27</v>
      </c>
      <c r="B712" s="48">
        <v>4</v>
      </c>
    </row>
    <row r="713" spans="1:2" x14ac:dyDescent="0.2">
      <c r="A713" s="47">
        <v>11</v>
      </c>
      <c r="B713" s="48">
        <v>9</v>
      </c>
    </row>
    <row r="714" spans="1:2" x14ac:dyDescent="0.2">
      <c r="A714" s="47">
        <v>26</v>
      </c>
      <c r="B714" s="48">
        <v>16</v>
      </c>
    </row>
    <row r="715" spans="1:2" x14ac:dyDescent="0.2">
      <c r="A715" s="47">
        <v>77</v>
      </c>
      <c r="B715" s="48">
        <v>1</v>
      </c>
    </row>
    <row r="716" spans="1:2" x14ac:dyDescent="0.2">
      <c r="A716" s="47">
        <v>136</v>
      </c>
      <c r="B716" s="48">
        <v>7</v>
      </c>
    </row>
    <row r="717" spans="1:2" x14ac:dyDescent="0.2">
      <c r="A717" s="47">
        <v>157</v>
      </c>
      <c r="B717" s="48">
        <v>0</v>
      </c>
    </row>
    <row r="718" spans="1:2" x14ac:dyDescent="0.2">
      <c r="A718" s="47">
        <v>158</v>
      </c>
      <c r="B718" s="48">
        <v>0</v>
      </c>
    </row>
    <row r="719" spans="1:2" x14ac:dyDescent="0.2">
      <c r="A719" s="47">
        <v>27</v>
      </c>
      <c r="B719" s="48">
        <v>0</v>
      </c>
    </row>
    <row r="720" spans="1:2" x14ac:dyDescent="0.2">
      <c r="A720" s="47">
        <v>23</v>
      </c>
      <c r="B720" s="48">
        <v>0</v>
      </c>
    </row>
    <row r="721" spans="1:2" x14ac:dyDescent="0.2">
      <c r="A721" s="47">
        <v>17</v>
      </c>
      <c r="B721" s="48">
        <v>0</v>
      </c>
    </row>
    <row r="722" spans="1:2" x14ac:dyDescent="0.2">
      <c r="A722" s="47">
        <v>37</v>
      </c>
      <c r="B722" s="48">
        <v>1</v>
      </c>
    </row>
    <row r="723" spans="1:2" x14ac:dyDescent="0.2">
      <c r="A723" s="47">
        <v>65</v>
      </c>
      <c r="B723" s="48">
        <v>2</v>
      </c>
    </row>
    <row r="724" spans="1:2" x14ac:dyDescent="0.2">
      <c r="A724" s="47">
        <v>18</v>
      </c>
      <c r="B724" s="48">
        <v>1</v>
      </c>
    </row>
    <row r="725" spans="1:2" x14ac:dyDescent="0.2">
      <c r="A725" s="47">
        <v>25</v>
      </c>
      <c r="B725" s="48">
        <v>15</v>
      </c>
    </row>
    <row r="726" spans="1:2" x14ac:dyDescent="0.2">
      <c r="A726" s="47">
        <v>104</v>
      </c>
      <c r="B726" s="48">
        <v>1</v>
      </c>
    </row>
    <row r="727" spans="1:2" x14ac:dyDescent="0.2">
      <c r="A727" s="47">
        <v>108</v>
      </c>
      <c r="B727" s="48">
        <v>1</v>
      </c>
    </row>
    <row r="728" spans="1:2" x14ac:dyDescent="0.2">
      <c r="A728" s="47">
        <v>38</v>
      </c>
      <c r="B728" s="48">
        <v>0</v>
      </c>
    </row>
    <row r="729" spans="1:2" x14ac:dyDescent="0.2">
      <c r="A729" s="47">
        <v>88</v>
      </c>
      <c r="B729" s="48">
        <v>39</v>
      </c>
    </row>
    <row r="730" spans="1:2" x14ac:dyDescent="0.2">
      <c r="A730" s="47">
        <v>82</v>
      </c>
      <c r="B730" s="48">
        <v>103</v>
      </c>
    </row>
    <row r="731" spans="1:2" x14ac:dyDescent="0.2">
      <c r="A731" s="47">
        <v>126</v>
      </c>
      <c r="B731" s="48">
        <v>0</v>
      </c>
    </row>
    <row r="732" spans="1:2" x14ac:dyDescent="0.2">
      <c r="A732" s="47">
        <v>133</v>
      </c>
      <c r="B732" s="48">
        <v>39</v>
      </c>
    </row>
    <row r="733" spans="1:2" x14ac:dyDescent="0.2">
      <c r="A733" s="47">
        <v>47</v>
      </c>
      <c r="B733" s="48">
        <v>15</v>
      </c>
    </row>
    <row r="734" spans="1:2" x14ac:dyDescent="0.2">
      <c r="A734" s="47">
        <v>58</v>
      </c>
      <c r="B734" s="48">
        <v>22</v>
      </c>
    </row>
    <row r="735" spans="1:2" x14ac:dyDescent="0.2">
      <c r="A735" s="47">
        <v>32</v>
      </c>
      <c r="B735" s="48">
        <v>92</v>
      </c>
    </row>
    <row r="736" spans="1:2" x14ac:dyDescent="0.2">
      <c r="A736" s="47">
        <v>37</v>
      </c>
      <c r="B736" s="48">
        <v>25</v>
      </c>
    </row>
    <row r="737" spans="1:2" x14ac:dyDescent="0.2">
      <c r="A737" s="47">
        <v>87</v>
      </c>
      <c r="B737" s="48">
        <v>19</v>
      </c>
    </row>
    <row r="738" spans="1:2" x14ac:dyDescent="0.2">
      <c r="A738" s="47">
        <v>15</v>
      </c>
      <c r="B738" s="48">
        <v>19</v>
      </c>
    </row>
    <row r="739" spans="1:2" x14ac:dyDescent="0.2">
      <c r="A739" s="47">
        <v>27</v>
      </c>
      <c r="B739" s="48">
        <v>13</v>
      </c>
    </row>
    <row r="740" spans="1:2" x14ac:dyDescent="0.2">
      <c r="A740" s="47">
        <v>19</v>
      </c>
      <c r="B740" s="48">
        <v>124</v>
      </c>
    </row>
    <row r="741" spans="1:2" x14ac:dyDescent="0.2">
      <c r="A741" s="47">
        <v>17</v>
      </c>
      <c r="B741" s="48">
        <v>4</v>
      </c>
    </row>
    <row r="742" spans="1:2" x14ac:dyDescent="0.2">
      <c r="A742" s="47">
        <v>26</v>
      </c>
      <c r="B742" s="48">
        <v>10</v>
      </c>
    </row>
    <row r="743" spans="1:2" x14ac:dyDescent="0.2">
      <c r="A743" s="47">
        <v>28</v>
      </c>
      <c r="B743" s="48">
        <v>15</v>
      </c>
    </row>
    <row r="744" spans="1:2" x14ac:dyDescent="0.2">
      <c r="A744" s="47">
        <v>37</v>
      </c>
      <c r="B744" s="48">
        <v>38</v>
      </c>
    </row>
    <row r="745" spans="1:2" x14ac:dyDescent="0.2">
      <c r="A745" s="47">
        <v>128</v>
      </c>
      <c r="B745" s="48">
        <v>152</v>
      </c>
    </row>
    <row r="746" spans="1:2" x14ac:dyDescent="0.2">
      <c r="A746" s="47">
        <v>10</v>
      </c>
      <c r="B746" s="48">
        <v>24</v>
      </c>
    </row>
    <row r="747" spans="1:2" x14ac:dyDescent="0.2">
      <c r="A747" s="47">
        <v>83</v>
      </c>
      <c r="B747" s="48">
        <v>76</v>
      </c>
    </row>
    <row r="748" spans="1:2" x14ac:dyDescent="0.2">
      <c r="A748" s="47">
        <v>46</v>
      </c>
      <c r="B748" s="48">
        <v>185</v>
      </c>
    </row>
    <row r="749" spans="1:2" x14ac:dyDescent="0.2">
      <c r="A749" s="47">
        <v>90</v>
      </c>
      <c r="B749" s="48">
        <v>33</v>
      </c>
    </row>
    <row r="750" spans="1:2" x14ac:dyDescent="0.2">
      <c r="A750" s="47">
        <v>81</v>
      </c>
      <c r="B750" s="48">
        <v>108</v>
      </c>
    </row>
    <row r="751" spans="1:2" x14ac:dyDescent="0.2">
      <c r="A751" s="47">
        <v>32</v>
      </c>
      <c r="B751" s="48">
        <v>29</v>
      </c>
    </row>
    <row r="752" spans="1:2" x14ac:dyDescent="0.2">
      <c r="A752" s="47">
        <v>20</v>
      </c>
      <c r="B752" s="48">
        <v>24</v>
      </c>
    </row>
    <row r="753" spans="1:2" x14ac:dyDescent="0.2">
      <c r="A753" s="47">
        <v>70</v>
      </c>
      <c r="B753" s="48">
        <v>4</v>
      </c>
    </row>
    <row r="754" spans="1:2" x14ac:dyDescent="0.2">
      <c r="A754" s="47">
        <v>168</v>
      </c>
      <c r="B754" s="48">
        <v>4</v>
      </c>
    </row>
    <row r="755" spans="1:2" x14ac:dyDescent="0.2">
      <c r="A755" s="47">
        <v>34</v>
      </c>
      <c r="B755" s="48">
        <v>15</v>
      </c>
    </row>
    <row r="756" spans="1:2" x14ac:dyDescent="0.2">
      <c r="A756" s="47">
        <v>48</v>
      </c>
      <c r="B756" s="48">
        <v>4</v>
      </c>
    </row>
    <row r="757" spans="1:2" x14ac:dyDescent="0.2">
      <c r="A757" s="47">
        <v>48</v>
      </c>
      <c r="B757" s="48">
        <v>139</v>
      </c>
    </row>
    <row r="758" spans="1:2" x14ac:dyDescent="0.2">
      <c r="A758" s="47">
        <v>221</v>
      </c>
      <c r="B758" s="48">
        <v>2</v>
      </c>
    </row>
    <row r="759" spans="1:2" x14ac:dyDescent="0.2">
      <c r="A759" s="47">
        <v>107</v>
      </c>
      <c r="B759" s="48">
        <v>18</v>
      </c>
    </row>
    <row r="760" spans="1:2" x14ac:dyDescent="0.2">
      <c r="A760" s="47">
        <v>45</v>
      </c>
      <c r="B760" s="48">
        <v>81</v>
      </c>
    </row>
    <row r="761" spans="1:2" x14ac:dyDescent="0.2">
      <c r="A761" s="47">
        <v>36</v>
      </c>
      <c r="B761" s="48">
        <v>86</v>
      </c>
    </row>
    <row r="762" spans="1:2" x14ac:dyDescent="0.2">
      <c r="A762" s="47">
        <v>101</v>
      </c>
      <c r="B762" s="48">
        <v>140</v>
      </c>
    </row>
    <row r="763" spans="1:2" x14ac:dyDescent="0.2">
      <c r="A763" s="47">
        <v>62</v>
      </c>
      <c r="B763" s="48">
        <v>37</v>
      </c>
    </row>
    <row r="764" spans="1:2" x14ac:dyDescent="0.2">
      <c r="A764" s="47">
        <v>32</v>
      </c>
      <c r="B764" s="48">
        <v>6</v>
      </c>
    </row>
    <row r="765" spans="1:2" x14ac:dyDescent="0.2">
      <c r="A765" s="47">
        <v>89</v>
      </c>
      <c r="B765" s="48">
        <v>113</v>
      </c>
    </row>
    <row r="766" spans="1:2" x14ac:dyDescent="0.2">
      <c r="A766" s="47">
        <v>93</v>
      </c>
      <c r="B766" s="48">
        <v>37</v>
      </c>
    </row>
    <row r="767" spans="1:2" x14ac:dyDescent="0.2">
      <c r="A767" s="47">
        <v>98</v>
      </c>
      <c r="B767" s="48">
        <v>18</v>
      </c>
    </row>
    <row r="768" spans="1:2" x14ac:dyDescent="0.2">
      <c r="A768" s="47">
        <v>82</v>
      </c>
      <c r="B768" s="48">
        <v>75</v>
      </c>
    </row>
    <row r="769" spans="1:2" x14ac:dyDescent="0.2">
      <c r="A769" s="47">
        <v>116</v>
      </c>
      <c r="B769" s="48">
        <v>52</v>
      </c>
    </row>
    <row r="770" spans="1:2" x14ac:dyDescent="0.2">
      <c r="A770" s="47">
        <v>52</v>
      </c>
      <c r="B770" s="48">
        <v>122</v>
      </c>
    </row>
    <row r="771" spans="1:2" x14ac:dyDescent="0.2">
      <c r="A771" s="47">
        <v>23</v>
      </c>
      <c r="B771" s="48">
        <v>8</v>
      </c>
    </row>
    <row r="772" spans="1:2" x14ac:dyDescent="0.2">
      <c r="A772" s="47">
        <v>77</v>
      </c>
      <c r="B772" s="48">
        <v>8</v>
      </c>
    </row>
    <row r="773" spans="1:2" x14ac:dyDescent="0.2">
      <c r="A773" s="47">
        <v>49</v>
      </c>
      <c r="B773" s="48">
        <v>96</v>
      </c>
    </row>
    <row r="774" spans="1:2" x14ac:dyDescent="0.2">
      <c r="A774" s="47">
        <v>59</v>
      </c>
      <c r="B774" s="48">
        <v>9</v>
      </c>
    </row>
    <row r="775" spans="1:2" x14ac:dyDescent="0.2">
      <c r="A775" s="47">
        <v>113</v>
      </c>
      <c r="B775" s="48">
        <v>2</v>
      </c>
    </row>
    <row r="776" spans="1:2" x14ac:dyDescent="0.2">
      <c r="A776" s="47">
        <v>34</v>
      </c>
      <c r="B776" s="48">
        <v>26</v>
      </c>
    </row>
    <row r="777" spans="1:2" x14ac:dyDescent="0.2">
      <c r="A777" s="47">
        <v>42</v>
      </c>
      <c r="B777" s="48">
        <v>23</v>
      </c>
    </row>
    <row r="778" spans="1:2" x14ac:dyDescent="0.2">
      <c r="A778" s="47">
        <v>42</v>
      </c>
      <c r="B778" s="48">
        <v>0</v>
      </c>
    </row>
    <row r="779" spans="1:2" x14ac:dyDescent="0.2">
      <c r="A779" s="47">
        <v>49</v>
      </c>
      <c r="B779" s="48">
        <v>140</v>
      </c>
    </row>
    <row r="780" spans="1:2" x14ac:dyDescent="0.2">
      <c r="A780" s="47">
        <v>56</v>
      </c>
      <c r="B780" s="48">
        <v>0</v>
      </c>
    </row>
    <row r="781" spans="1:2" x14ac:dyDescent="0.2">
      <c r="A781" s="47">
        <v>25</v>
      </c>
      <c r="B781" s="48">
        <v>6</v>
      </c>
    </row>
    <row r="782" spans="1:2" x14ac:dyDescent="0.2">
      <c r="A782" s="47">
        <v>52</v>
      </c>
      <c r="B782" s="48">
        <v>100</v>
      </c>
    </row>
    <row r="783" spans="1:2" x14ac:dyDescent="0.2">
      <c r="A783" s="47">
        <v>34</v>
      </c>
      <c r="B783" s="48">
        <v>0</v>
      </c>
    </row>
    <row r="784" spans="1:2" x14ac:dyDescent="0.2">
      <c r="A784" s="47">
        <v>67</v>
      </c>
      <c r="B784" s="48">
        <v>4</v>
      </c>
    </row>
    <row r="785" spans="1:2" x14ac:dyDescent="0.2">
      <c r="A785" s="47">
        <v>70</v>
      </c>
      <c r="B785" s="48">
        <v>8</v>
      </c>
    </row>
    <row r="786" spans="1:2" x14ac:dyDescent="0.2">
      <c r="A786" s="47">
        <v>89</v>
      </c>
      <c r="B786" s="48">
        <v>0</v>
      </c>
    </row>
    <row r="787" spans="1:2" x14ac:dyDescent="0.2">
      <c r="A787" s="47">
        <v>107</v>
      </c>
      <c r="B787" s="48">
        <v>16</v>
      </c>
    </row>
    <row r="788" spans="1:2" x14ac:dyDescent="0.2">
      <c r="A788" s="47">
        <v>159</v>
      </c>
      <c r="B788" s="48">
        <v>2</v>
      </c>
    </row>
    <row r="789" spans="1:2" x14ac:dyDescent="0.2">
      <c r="A789" s="47">
        <v>181</v>
      </c>
      <c r="B789" s="48">
        <v>48</v>
      </c>
    </row>
    <row r="790" spans="1:2" x14ac:dyDescent="0.2">
      <c r="A790" s="47">
        <v>131</v>
      </c>
      <c r="B790" s="48">
        <v>2</v>
      </c>
    </row>
    <row r="791" spans="1:2" x14ac:dyDescent="0.2">
      <c r="A791" s="47">
        <v>125</v>
      </c>
      <c r="B791" s="48">
        <v>2</v>
      </c>
    </row>
    <row r="792" spans="1:2" x14ac:dyDescent="0.2">
      <c r="A792" s="47">
        <v>61</v>
      </c>
      <c r="B792" s="48">
        <v>1</v>
      </c>
    </row>
    <row r="793" spans="1:2" x14ac:dyDescent="0.2">
      <c r="A793" s="47">
        <v>90</v>
      </c>
      <c r="B793" s="48">
        <v>17</v>
      </c>
    </row>
    <row r="794" spans="1:2" x14ac:dyDescent="0.2">
      <c r="A794" s="47">
        <v>35</v>
      </c>
      <c r="B794" s="48">
        <v>0</v>
      </c>
    </row>
    <row r="795" spans="1:2" x14ac:dyDescent="0.2">
      <c r="A795" s="47">
        <v>90</v>
      </c>
      <c r="B795" s="48">
        <v>11</v>
      </c>
    </row>
    <row r="796" spans="1:2" x14ac:dyDescent="0.2">
      <c r="A796" s="47">
        <v>4</v>
      </c>
      <c r="B796" s="48">
        <v>95</v>
      </c>
    </row>
    <row r="797" spans="1:2" x14ac:dyDescent="0.2">
      <c r="A797" s="47">
        <v>120</v>
      </c>
      <c r="B797" s="48">
        <v>13</v>
      </c>
    </row>
    <row r="798" spans="1:2" x14ac:dyDescent="0.2">
      <c r="A798" s="47">
        <v>14</v>
      </c>
      <c r="B798" s="48">
        <v>2</v>
      </c>
    </row>
    <row r="799" spans="1:2" x14ac:dyDescent="0.2">
      <c r="A799" s="47">
        <v>27</v>
      </c>
      <c r="B799" s="48">
        <v>2</v>
      </c>
    </row>
    <row r="800" spans="1:2" x14ac:dyDescent="0.2">
      <c r="A800" s="47">
        <v>49</v>
      </c>
      <c r="B800" s="48">
        <v>3</v>
      </c>
    </row>
    <row r="801" spans="1:2" x14ac:dyDescent="0.2">
      <c r="A801" s="47">
        <v>102</v>
      </c>
      <c r="B801" s="48">
        <v>0</v>
      </c>
    </row>
    <row r="802" spans="1:2" x14ac:dyDescent="0.2">
      <c r="A802" s="47">
        <v>3</v>
      </c>
      <c r="B802" s="48">
        <v>0</v>
      </c>
    </row>
    <row r="803" spans="1:2" x14ac:dyDescent="0.2">
      <c r="A803" s="47">
        <v>25</v>
      </c>
      <c r="B803" s="48">
        <v>0</v>
      </c>
    </row>
    <row r="804" spans="1:2" x14ac:dyDescent="0.2">
      <c r="A804" s="47">
        <v>118</v>
      </c>
      <c r="B804" s="48">
        <v>2</v>
      </c>
    </row>
    <row r="805" spans="1:2" x14ac:dyDescent="0.2">
      <c r="A805" s="47">
        <v>57</v>
      </c>
      <c r="B805" s="48">
        <v>24</v>
      </c>
    </row>
    <row r="806" spans="1:2" x14ac:dyDescent="0.2">
      <c r="A806" s="47">
        <v>11</v>
      </c>
      <c r="B806" s="48">
        <v>25</v>
      </c>
    </row>
    <row r="807" spans="1:2" x14ac:dyDescent="0.2">
      <c r="A807" s="47">
        <v>33</v>
      </c>
      <c r="B807" s="48">
        <v>3</v>
      </c>
    </row>
    <row r="808" spans="1:2" x14ac:dyDescent="0.2">
      <c r="A808" s="47">
        <v>40</v>
      </c>
      <c r="B808" s="48">
        <v>41</v>
      </c>
    </row>
    <row r="809" spans="1:2" x14ac:dyDescent="0.2">
      <c r="A809" s="47">
        <v>50</v>
      </c>
      <c r="B809" s="48">
        <v>2</v>
      </c>
    </row>
    <row r="810" spans="1:2" x14ac:dyDescent="0.2">
      <c r="A810" s="47">
        <v>38</v>
      </c>
      <c r="B810" s="48">
        <v>4</v>
      </c>
    </row>
    <row r="811" spans="1:2" x14ac:dyDescent="0.2">
      <c r="A811" s="47">
        <v>96</v>
      </c>
      <c r="B811" s="48">
        <v>99</v>
      </c>
    </row>
    <row r="812" spans="1:2" x14ac:dyDescent="0.2">
      <c r="A812" s="47">
        <v>48</v>
      </c>
      <c r="B812" s="48">
        <v>4</v>
      </c>
    </row>
    <row r="813" spans="1:2" x14ac:dyDescent="0.2">
      <c r="A813" s="47">
        <v>33</v>
      </c>
      <c r="B813" s="48">
        <v>4</v>
      </c>
    </row>
    <row r="814" spans="1:2" x14ac:dyDescent="0.2">
      <c r="A814" s="47">
        <v>226</v>
      </c>
      <c r="B814" s="48">
        <v>38</v>
      </c>
    </row>
    <row r="815" spans="1:2" x14ac:dyDescent="0.2">
      <c r="A815" s="47">
        <v>14</v>
      </c>
      <c r="B815" s="48">
        <v>285</v>
      </c>
    </row>
    <row r="816" spans="1:2" x14ac:dyDescent="0.2">
      <c r="A816" s="47">
        <v>20</v>
      </c>
      <c r="B816" s="48">
        <v>1</v>
      </c>
    </row>
    <row r="817" spans="1:2" x14ac:dyDescent="0.2">
      <c r="A817" s="47">
        <v>25</v>
      </c>
      <c r="B817" s="48">
        <v>42</v>
      </c>
    </row>
    <row r="818" spans="1:2" x14ac:dyDescent="0.2">
      <c r="A818" s="47">
        <v>90</v>
      </c>
      <c r="B818" s="48">
        <v>26</v>
      </c>
    </row>
    <row r="819" spans="1:2" x14ac:dyDescent="0.2">
      <c r="A819" s="47">
        <v>11</v>
      </c>
      <c r="B819" s="48">
        <v>2</v>
      </c>
    </row>
    <row r="820" spans="1:2" x14ac:dyDescent="0.2">
      <c r="A820" s="47">
        <v>55</v>
      </c>
      <c r="B820" s="48">
        <v>4</v>
      </c>
    </row>
    <row r="821" spans="1:2" x14ac:dyDescent="0.2">
      <c r="A821" s="47">
        <v>30</v>
      </c>
      <c r="B821" s="48">
        <v>6</v>
      </c>
    </row>
    <row r="822" spans="1:2" x14ac:dyDescent="0.2">
      <c r="A822" s="47">
        <v>28</v>
      </c>
      <c r="B822" s="48">
        <v>70</v>
      </c>
    </row>
    <row r="823" spans="1:2" x14ac:dyDescent="0.2">
      <c r="A823" s="47">
        <v>45</v>
      </c>
      <c r="B823" s="48">
        <v>9</v>
      </c>
    </row>
    <row r="824" spans="1:2" x14ac:dyDescent="0.2">
      <c r="A824" s="47">
        <v>13</v>
      </c>
      <c r="B824" s="48">
        <v>8</v>
      </c>
    </row>
    <row r="825" spans="1:2" x14ac:dyDescent="0.2">
      <c r="A825" s="47">
        <v>40</v>
      </c>
      <c r="B825" s="48">
        <v>105</v>
      </c>
    </row>
    <row r="826" spans="1:2" x14ac:dyDescent="0.2">
      <c r="A826" s="47">
        <v>21</v>
      </c>
      <c r="B826" s="48">
        <v>12</v>
      </c>
    </row>
    <row r="827" spans="1:2" x14ac:dyDescent="0.2">
      <c r="A827" s="47">
        <v>134</v>
      </c>
      <c r="B827" s="48">
        <v>0</v>
      </c>
    </row>
    <row r="828" spans="1:2" x14ac:dyDescent="0.2">
      <c r="A828" s="47">
        <v>20</v>
      </c>
      <c r="B828" s="48">
        <v>16</v>
      </c>
    </row>
    <row r="829" spans="1:2" x14ac:dyDescent="0.2">
      <c r="A829" s="47">
        <v>19</v>
      </c>
      <c r="B829" s="48">
        <v>7</v>
      </c>
    </row>
    <row r="830" spans="1:2" x14ac:dyDescent="0.2">
      <c r="A830" s="47">
        <v>209</v>
      </c>
      <c r="B830" s="48">
        <v>4</v>
      </c>
    </row>
    <row r="831" spans="1:2" x14ac:dyDescent="0.2">
      <c r="A831" s="47">
        <v>38</v>
      </c>
      <c r="B831" s="48">
        <v>1</v>
      </c>
    </row>
    <row r="832" spans="1:2" x14ac:dyDescent="0.2">
      <c r="A832" s="47">
        <v>24</v>
      </c>
      <c r="B832" s="48">
        <v>28</v>
      </c>
    </row>
    <row r="833" spans="1:2" x14ac:dyDescent="0.2">
      <c r="A833" s="47">
        <v>8</v>
      </c>
      <c r="B833" s="48">
        <v>1</v>
      </c>
    </row>
    <row r="834" spans="1:2" x14ac:dyDescent="0.2">
      <c r="A834" s="47">
        <v>179</v>
      </c>
      <c r="B834" s="48">
        <v>1</v>
      </c>
    </row>
    <row r="835" spans="1:2" x14ac:dyDescent="0.2">
      <c r="A835" s="47">
        <v>26</v>
      </c>
      <c r="B835" s="48">
        <v>5</v>
      </c>
    </row>
    <row r="836" spans="1:2" x14ac:dyDescent="0.2">
      <c r="A836" s="47">
        <v>131</v>
      </c>
      <c r="B836" s="48">
        <v>3</v>
      </c>
    </row>
    <row r="837" spans="1:2" x14ac:dyDescent="0.2">
      <c r="A837" s="47">
        <v>14</v>
      </c>
      <c r="B837" s="48">
        <v>2</v>
      </c>
    </row>
    <row r="838" spans="1:2" x14ac:dyDescent="0.2">
      <c r="A838" s="47">
        <v>174</v>
      </c>
      <c r="B838" s="48">
        <v>0</v>
      </c>
    </row>
    <row r="839" spans="1:2" x14ac:dyDescent="0.2">
      <c r="A839" s="47">
        <v>191</v>
      </c>
      <c r="B839" s="48">
        <v>0</v>
      </c>
    </row>
    <row r="840" spans="1:2" x14ac:dyDescent="0.2">
      <c r="A840" s="47">
        <v>38</v>
      </c>
      <c r="B840" s="48">
        <v>3</v>
      </c>
    </row>
    <row r="841" spans="1:2" x14ac:dyDescent="0.2">
      <c r="A841" s="47">
        <v>22</v>
      </c>
      <c r="B841" s="48">
        <v>0</v>
      </c>
    </row>
    <row r="842" spans="1:2" x14ac:dyDescent="0.2">
      <c r="A842" s="47">
        <v>149</v>
      </c>
      <c r="B842" s="48">
        <v>0</v>
      </c>
    </row>
    <row r="843" spans="1:2" x14ac:dyDescent="0.2">
      <c r="A843" s="47">
        <v>56</v>
      </c>
      <c r="B843" s="48">
        <v>3</v>
      </c>
    </row>
    <row r="844" spans="1:2" x14ac:dyDescent="0.2">
      <c r="A844" s="47">
        <v>19</v>
      </c>
      <c r="B844" s="48">
        <v>7</v>
      </c>
    </row>
    <row r="845" spans="1:2" x14ac:dyDescent="0.2">
      <c r="A845" s="47">
        <v>70</v>
      </c>
      <c r="B845" s="48">
        <v>25</v>
      </c>
    </row>
    <row r="846" spans="1:2" x14ac:dyDescent="0.2">
      <c r="A846" s="47">
        <v>81</v>
      </c>
      <c r="B846" s="48">
        <v>10</v>
      </c>
    </row>
    <row r="847" spans="1:2" x14ac:dyDescent="0.2">
      <c r="A847" s="47">
        <v>32</v>
      </c>
      <c r="B847" s="48">
        <v>3</v>
      </c>
    </row>
    <row r="848" spans="1:2" x14ac:dyDescent="0.2">
      <c r="A848" s="47">
        <v>26</v>
      </c>
      <c r="B848" s="48">
        <v>5</v>
      </c>
    </row>
    <row r="849" spans="1:2" x14ac:dyDescent="0.2">
      <c r="A849" s="47">
        <v>105</v>
      </c>
      <c r="B849" s="48">
        <v>5</v>
      </c>
    </row>
    <row r="850" spans="1:2" x14ac:dyDescent="0.2">
      <c r="A850" s="47">
        <v>29</v>
      </c>
      <c r="B850" s="48">
        <v>27</v>
      </c>
    </row>
    <row r="851" spans="1:2" x14ac:dyDescent="0.2">
      <c r="A851" s="47">
        <v>8</v>
      </c>
      <c r="B851" s="48">
        <v>2</v>
      </c>
    </row>
    <row r="852" spans="1:2" x14ac:dyDescent="0.2">
      <c r="A852" s="47">
        <v>89</v>
      </c>
      <c r="B852" s="48">
        <v>236</v>
      </c>
    </row>
    <row r="853" spans="1:2" x14ac:dyDescent="0.2">
      <c r="A853" s="47">
        <v>44</v>
      </c>
      <c r="B853" s="48">
        <v>1</v>
      </c>
    </row>
    <row r="854" spans="1:2" x14ac:dyDescent="0.2">
      <c r="A854" s="47">
        <v>246</v>
      </c>
      <c r="B854" s="48">
        <v>12</v>
      </c>
    </row>
    <row r="855" spans="1:2" x14ac:dyDescent="0.2">
      <c r="A855" s="47">
        <v>120</v>
      </c>
      <c r="B855" s="48">
        <v>4</v>
      </c>
    </row>
    <row r="856" spans="1:2" x14ac:dyDescent="0.2">
      <c r="A856" s="47">
        <v>26</v>
      </c>
      <c r="B856" s="48">
        <v>3</v>
      </c>
    </row>
    <row r="857" spans="1:2" x14ac:dyDescent="0.2">
      <c r="A857" s="47">
        <v>45</v>
      </c>
      <c r="B857" s="48">
        <v>99</v>
      </c>
    </row>
    <row r="858" spans="1:2" x14ac:dyDescent="0.2">
      <c r="A858" s="47">
        <v>20</v>
      </c>
      <c r="B858" s="48">
        <v>3</v>
      </c>
    </row>
    <row r="859" spans="1:2" x14ac:dyDescent="0.2">
      <c r="A859" s="47">
        <v>47</v>
      </c>
      <c r="B859" s="48">
        <v>3</v>
      </c>
    </row>
    <row r="860" spans="1:2" x14ac:dyDescent="0.2">
      <c r="A860" s="47">
        <v>13</v>
      </c>
      <c r="B860" s="48">
        <v>22</v>
      </c>
    </row>
    <row r="861" spans="1:2" x14ac:dyDescent="0.2">
      <c r="A861" s="47">
        <v>183</v>
      </c>
      <c r="B861" s="48">
        <v>4</v>
      </c>
    </row>
    <row r="862" spans="1:2" x14ac:dyDescent="0.2">
      <c r="A862" s="47">
        <v>21</v>
      </c>
      <c r="B862" s="48">
        <v>534</v>
      </c>
    </row>
    <row r="863" spans="1:2" x14ac:dyDescent="0.2">
      <c r="A863" s="47">
        <v>42</v>
      </c>
      <c r="B863" s="48">
        <v>12</v>
      </c>
    </row>
    <row r="864" spans="1:2" x14ac:dyDescent="0.2">
      <c r="A864" s="47">
        <v>54</v>
      </c>
      <c r="B864" s="48">
        <v>56</v>
      </c>
    </row>
    <row r="865" spans="1:2" x14ac:dyDescent="0.2">
      <c r="A865" s="47">
        <v>38</v>
      </c>
      <c r="B865" s="48">
        <v>11</v>
      </c>
    </row>
    <row r="866" spans="1:2" x14ac:dyDescent="0.2">
      <c r="A866" s="47">
        <v>64</v>
      </c>
      <c r="B866" s="48">
        <v>0</v>
      </c>
    </row>
    <row r="867" spans="1:2" x14ac:dyDescent="0.2">
      <c r="A867" s="47">
        <v>13</v>
      </c>
      <c r="B867" s="48">
        <v>12</v>
      </c>
    </row>
    <row r="868" spans="1:2" x14ac:dyDescent="0.2">
      <c r="A868" s="47">
        <v>33</v>
      </c>
      <c r="B868" s="48">
        <v>5</v>
      </c>
    </row>
    <row r="869" spans="1:2" x14ac:dyDescent="0.2">
      <c r="A869" s="47">
        <v>52</v>
      </c>
      <c r="B869" s="48">
        <v>24</v>
      </c>
    </row>
    <row r="870" spans="1:2" x14ac:dyDescent="0.2">
      <c r="A870" s="47">
        <v>107</v>
      </c>
      <c r="B870" s="48">
        <v>89</v>
      </c>
    </row>
    <row r="871" spans="1:2" x14ac:dyDescent="0.2">
      <c r="A871" s="47">
        <v>11</v>
      </c>
      <c r="B871" s="48">
        <v>1</v>
      </c>
    </row>
    <row r="872" spans="1:2" x14ac:dyDescent="0.2">
      <c r="A872" s="47">
        <v>34</v>
      </c>
      <c r="B872" s="48">
        <v>55</v>
      </c>
    </row>
    <row r="873" spans="1:2" x14ac:dyDescent="0.2">
      <c r="A873" s="47">
        <v>75</v>
      </c>
      <c r="B873" s="48">
        <v>2</v>
      </c>
    </row>
    <row r="874" spans="1:2" x14ac:dyDescent="0.2">
      <c r="A874" s="47">
        <v>26</v>
      </c>
      <c r="B874" s="48">
        <v>0</v>
      </c>
    </row>
    <row r="875" spans="1:2" x14ac:dyDescent="0.2">
      <c r="A875" s="47">
        <v>50</v>
      </c>
      <c r="B875" s="48">
        <v>4</v>
      </c>
    </row>
    <row r="876" spans="1:2" x14ac:dyDescent="0.2">
      <c r="A876" s="47">
        <v>80</v>
      </c>
      <c r="B876" s="48">
        <v>6</v>
      </c>
    </row>
    <row r="877" spans="1:2" x14ac:dyDescent="0.2">
      <c r="A877" s="47">
        <v>110</v>
      </c>
      <c r="B877" s="48">
        <v>4</v>
      </c>
    </row>
    <row r="878" spans="1:2" x14ac:dyDescent="0.2">
      <c r="A878" s="47">
        <v>77</v>
      </c>
      <c r="B878" s="48">
        <v>4</v>
      </c>
    </row>
    <row r="879" spans="1:2" x14ac:dyDescent="0.2">
      <c r="A879" s="47">
        <v>50</v>
      </c>
      <c r="B879" s="48">
        <v>2</v>
      </c>
    </row>
    <row r="880" spans="1:2" x14ac:dyDescent="0.2">
      <c r="A880" s="47">
        <v>145</v>
      </c>
      <c r="B880" s="48">
        <v>5</v>
      </c>
    </row>
    <row r="881" spans="1:2" x14ac:dyDescent="0.2">
      <c r="A881" s="47">
        <v>29</v>
      </c>
      <c r="B881" s="48">
        <v>83</v>
      </c>
    </row>
    <row r="882" spans="1:2" x14ac:dyDescent="0.2">
      <c r="A882" s="47">
        <v>114</v>
      </c>
      <c r="B882" s="48">
        <v>57</v>
      </c>
    </row>
    <row r="883" spans="1:2" x14ac:dyDescent="0.2">
      <c r="A883" s="47">
        <v>96</v>
      </c>
      <c r="B883" s="48">
        <v>311</v>
      </c>
    </row>
    <row r="884" spans="1:2" x14ac:dyDescent="0.2">
      <c r="A884" s="47">
        <v>31</v>
      </c>
      <c r="B884" s="48">
        <v>2</v>
      </c>
    </row>
    <row r="885" spans="1:2" x14ac:dyDescent="0.2">
      <c r="A885" s="47">
        <v>4883</v>
      </c>
      <c r="B885" s="48">
        <v>16</v>
      </c>
    </row>
    <row r="886" spans="1:2" x14ac:dyDescent="0.2">
      <c r="A886" s="47">
        <v>95</v>
      </c>
      <c r="B886" s="48">
        <v>9</v>
      </c>
    </row>
    <row r="887" spans="1:2" x14ac:dyDescent="0.2">
      <c r="A887" s="47">
        <v>2478</v>
      </c>
      <c r="B887" s="48">
        <v>1</v>
      </c>
    </row>
    <row r="888" spans="1:2" x14ac:dyDescent="0.2">
      <c r="A888" s="47">
        <v>1789</v>
      </c>
      <c r="B888" s="48">
        <v>12</v>
      </c>
    </row>
    <row r="889" spans="1:2" x14ac:dyDescent="0.2">
      <c r="A889" s="47">
        <v>680</v>
      </c>
      <c r="B889" s="48">
        <v>0</v>
      </c>
    </row>
    <row r="890" spans="1:2" x14ac:dyDescent="0.2">
      <c r="A890" s="47">
        <v>70</v>
      </c>
      <c r="B890" s="48">
        <v>20</v>
      </c>
    </row>
    <row r="891" spans="1:2" x14ac:dyDescent="0.2">
      <c r="A891" s="47">
        <v>23</v>
      </c>
      <c r="B891" s="48">
        <v>16</v>
      </c>
    </row>
    <row r="892" spans="1:2" x14ac:dyDescent="0.2">
      <c r="A892" s="47">
        <v>4245</v>
      </c>
      <c r="B892" s="48">
        <v>33</v>
      </c>
    </row>
    <row r="893" spans="1:2" x14ac:dyDescent="0.2">
      <c r="A893" s="47">
        <v>943</v>
      </c>
      <c r="B893" s="48">
        <v>2</v>
      </c>
    </row>
    <row r="894" spans="1:2" x14ac:dyDescent="0.2">
      <c r="A894" s="47">
        <v>1876</v>
      </c>
      <c r="B894" s="48">
        <v>6</v>
      </c>
    </row>
    <row r="895" spans="1:2" x14ac:dyDescent="0.2">
      <c r="A895" s="47">
        <v>834</v>
      </c>
      <c r="B895" s="48">
        <v>0</v>
      </c>
    </row>
    <row r="896" spans="1:2" x14ac:dyDescent="0.2">
      <c r="A896" s="47">
        <v>682</v>
      </c>
      <c r="B896" s="48">
        <v>3</v>
      </c>
    </row>
    <row r="897" spans="1:2" x14ac:dyDescent="0.2">
      <c r="A897" s="47">
        <v>147</v>
      </c>
      <c r="B897" s="48">
        <v>0</v>
      </c>
    </row>
    <row r="898" spans="1:2" x14ac:dyDescent="0.2">
      <c r="A898" s="47">
        <v>415</v>
      </c>
      <c r="B898" s="48">
        <v>3</v>
      </c>
    </row>
    <row r="899" spans="1:2" x14ac:dyDescent="0.2">
      <c r="A899" s="47">
        <v>290</v>
      </c>
      <c r="B899" s="48">
        <v>13</v>
      </c>
    </row>
    <row r="900" spans="1:2" x14ac:dyDescent="0.2">
      <c r="A900" s="47">
        <v>365</v>
      </c>
      <c r="B900" s="48">
        <v>6</v>
      </c>
    </row>
    <row r="901" spans="1:2" x14ac:dyDescent="0.2">
      <c r="A901" s="47">
        <v>660</v>
      </c>
      <c r="B901" s="48">
        <v>1</v>
      </c>
    </row>
    <row r="902" spans="1:2" x14ac:dyDescent="0.2">
      <c r="A902" s="47">
        <v>1356</v>
      </c>
      <c r="B902" s="48">
        <v>0</v>
      </c>
    </row>
    <row r="903" spans="1:2" x14ac:dyDescent="0.2">
      <c r="A903" s="47">
        <v>424</v>
      </c>
      <c r="B903" s="48">
        <v>5</v>
      </c>
    </row>
    <row r="904" spans="1:2" x14ac:dyDescent="0.2">
      <c r="A904" s="47">
        <v>33</v>
      </c>
      <c r="B904" s="48">
        <v>0</v>
      </c>
    </row>
    <row r="905" spans="1:2" x14ac:dyDescent="0.2">
      <c r="A905" s="47">
        <v>1633</v>
      </c>
      <c r="B905" s="48">
        <v>36</v>
      </c>
    </row>
    <row r="906" spans="1:2" x14ac:dyDescent="0.2">
      <c r="A906" s="47">
        <v>306</v>
      </c>
      <c r="B906" s="48">
        <v>1</v>
      </c>
    </row>
    <row r="907" spans="1:2" x14ac:dyDescent="0.2">
      <c r="A907" s="47">
        <v>205</v>
      </c>
      <c r="B907" s="48">
        <v>1</v>
      </c>
    </row>
    <row r="908" spans="1:2" x14ac:dyDescent="0.2">
      <c r="A908" s="47">
        <v>1281</v>
      </c>
      <c r="B908" s="48">
        <v>1</v>
      </c>
    </row>
    <row r="909" spans="1:2" x14ac:dyDescent="0.2">
      <c r="A909" s="47">
        <v>103</v>
      </c>
      <c r="B909" s="48">
        <v>9</v>
      </c>
    </row>
    <row r="910" spans="1:2" x14ac:dyDescent="0.2">
      <c r="A910" s="47">
        <v>1513</v>
      </c>
      <c r="B910" s="48">
        <v>1</v>
      </c>
    </row>
    <row r="911" spans="1:2" x14ac:dyDescent="0.2">
      <c r="A911" s="47">
        <v>405</v>
      </c>
      <c r="B911" s="48">
        <v>0</v>
      </c>
    </row>
    <row r="912" spans="1:2" x14ac:dyDescent="0.2">
      <c r="A912" s="47">
        <v>510</v>
      </c>
      <c r="B912" s="48">
        <v>1</v>
      </c>
    </row>
    <row r="913" spans="1:2" x14ac:dyDescent="0.2">
      <c r="A913" s="47">
        <v>1887</v>
      </c>
      <c r="B913" s="48">
        <v>1</v>
      </c>
    </row>
    <row r="914" spans="1:2" x14ac:dyDescent="0.2">
      <c r="A914" s="47">
        <v>701</v>
      </c>
      <c r="B914" s="48">
        <v>4</v>
      </c>
    </row>
    <row r="915" spans="1:2" x14ac:dyDescent="0.2">
      <c r="A915" s="47">
        <v>3863</v>
      </c>
      <c r="B915" s="48">
        <v>2</v>
      </c>
    </row>
    <row r="916" spans="1:2" x14ac:dyDescent="0.2">
      <c r="A916" s="47">
        <v>238</v>
      </c>
      <c r="B916" s="48">
        <v>2</v>
      </c>
    </row>
    <row r="917" spans="1:2" x14ac:dyDescent="0.2">
      <c r="A917" s="47">
        <v>2051</v>
      </c>
      <c r="B917" s="48">
        <v>2</v>
      </c>
    </row>
    <row r="918" spans="1:2" x14ac:dyDescent="0.2">
      <c r="A918" s="47">
        <v>402</v>
      </c>
      <c r="B918" s="48">
        <v>0</v>
      </c>
    </row>
    <row r="919" spans="1:2" x14ac:dyDescent="0.2">
      <c r="A919" s="47">
        <v>253</v>
      </c>
      <c r="B919" s="48">
        <v>2</v>
      </c>
    </row>
    <row r="920" spans="1:2" x14ac:dyDescent="0.2">
      <c r="A920" s="47">
        <v>473</v>
      </c>
      <c r="B920" s="48">
        <v>4</v>
      </c>
    </row>
    <row r="921" spans="1:2" x14ac:dyDescent="0.2">
      <c r="A921" s="47">
        <v>821</v>
      </c>
      <c r="B921" s="48">
        <v>2</v>
      </c>
    </row>
    <row r="922" spans="1:2" x14ac:dyDescent="0.2">
      <c r="A922" s="47">
        <v>388</v>
      </c>
      <c r="B922" s="48">
        <v>0</v>
      </c>
    </row>
    <row r="923" spans="1:2" x14ac:dyDescent="0.2">
      <c r="A923" s="47">
        <v>813</v>
      </c>
      <c r="B923" s="48">
        <v>1</v>
      </c>
    </row>
    <row r="924" spans="1:2" x14ac:dyDescent="0.2">
      <c r="A924" s="47">
        <v>1945</v>
      </c>
      <c r="B924" s="48">
        <v>0</v>
      </c>
    </row>
    <row r="925" spans="1:2" x14ac:dyDescent="0.2">
      <c r="A925" s="47">
        <v>1637</v>
      </c>
      <c r="B925" s="48">
        <v>2</v>
      </c>
    </row>
    <row r="926" spans="1:2" x14ac:dyDescent="0.2">
      <c r="A926" s="47">
        <v>1375</v>
      </c>
      <c r="B926" s="48">
        <v>7</v>
      </c>
    </row>
    <row r="927" spans="1:2" x14ac:dyDescent="0.2">
      <c r="A927" s="47">
        <v>17</v>
      </c>
      <c r="B927" s="48">
        <v>5</v>
      </c>
    </row>
    <row r="928" spans="1:2" x14ac:dyDescent="0.2">
      <c r="A928" s="47">
        <v>354</v>
      </c>
      <c r="B928" s="48">
        <v>0</v>
      </c>
    </row>
    <row r="929" spans="1:2" x14ac:dyDescent="0.2">
      <c r="A929" s="47">
        <v>191</v>
      </c>
      <c r="B929" s="48">
        <v>0</v>
      </c>
    </row>
    <row r="930" spans="1:2" x14ac:dyDescent="0.2">
      <c r="A930" s="47">
        <v>303</v>
      </c>
      <c r="B930" s="48">
        <v>0</v>
      </c>
    </row>
    <row r="931" spans="1:2" x14ac:dyDescent="0.2">
      <c r="A931" s="47">
        <v>137</v>
      </c>
      <c r="B931" s="48">
        <v>2</v>
      </c>
    </row>
    <row r="932" spans="1:2" x14ac:dyDescent="0.2">
      <c r="A932" s="47">
        <v>41</v>
      </c>
      <c r="B932" s="48">
        <v>0</v>
      </c>
    </row>
    <row r="933" spans="1:2" x14ac:dyDescent="0.2">
      <c r="A933" s="47">
        <v>398</v>
      </c>
      <c r="B933" s="48">
        <v>0</v>
      </c>
    </row>
    <row r="934" spans="1:2" x14ac:dyDescent="0.2">
      <c r="A934" s="47">
        <v>1737</v>
      </c>
      <c r="B934" s="48">
        <v>28</v>
      </c>
    </row>
    <row r="935" spans="1:2" x14ac:dyDescent="0.2">
      <c r="A935" s="47">
        <v>971</v>
      </c>
      <c r="B935" s="48">
        <v>2</v>
      </c>
    </row>
    <row r="936" spans="1:2" x14ac:dyDescent="0.2">
      <c r="A936" s="47">
        <v>183</v>
      </c>
      <c r="B936" s="48">
        <v>0</v>
      </c>
    </row>
    <row r="937" spans="1:2" x14ac:dyDescent="0.2">
      <c r="A937" s="47">
        <v>4562</v>
      </c>
      <c r="B937" s="48">
        <v>0</v>
      </c>
    </row>
    <row r="938" spans="1:2" x14ac:dyDescent="0.2">
      <c r="A938" s="47">
        <v>26457</v>
      </c>
      <c r="B938" s="48">
        <v>0</v>
      </c>
    </row>
    <row r="939" spans="1:2" x14ac:dyDescent="0.2">
      <c r="A939" s="47">
        <v>162</v>
      </c>
      <c r="B939" s="48">
        <v>4</v>
      </c>
    </row>
    <row r="940" spans="1:2" x14ac:dyDescent="0.2">
      <c r="A940" s="47">
        <v>479</v>
      </c>
      <c r="B940" s="48">
        <v>12</v>
      </c>
    </row>
    <row r="941" spans="1:2" x14ac:dyDescent="0.2">
      <c r="A941" s="47">
        <v>426</v>
      </c>
      <c r="B941" s="48">
        <v>0</v>
      </c>
    </row>
    <row r="942" spans="1:2" x14ac:dyDescent="0.2">
      <c r="A942" s="47">
        <v>450</v>
      </c>
      <c r="B942" s="48">
        <v>33</v>
      </c>
    </row>
    <row r="943" spans="1:2" x14ac:dyDescent="0.2">
      <c r="A943" s="47">
        <v>1780</v>
      </c>
      <c r="B943" s="48">
        <v>0</v>
      </c>
    </row>
    <row r="944" spans="1:2" x14ac:dyDescent="0.2">
      <c r="A944" s="47">
        <v>122</v>
      </c>
      <c r="B944" s="48">
        <v>4</v>
      </c>
    </row>
    <row r="945" spans="1:2" x14ac:dyDescent="0.2">
      <c r="A945" s="47">
        <v>95</v>
      </c>
      <c r="B945" s="48">
        <v>0</v>
      </c>
    </row>
    <row r="946" spans="1:2" x14ac:dyDescent="0.2">
      <c r="A946" s="47">
        <v>325</v>
      </c>
      <c r="B946" s="48">
        <v>11</v>
      </c>
    </row>
    <row r="947" spans="1:2" x14ac:dyDescent="0.2">
      <c r="A947" s="47">
        <v>353</v>
      </c>
      <c r="B947" s="48">
        <v>1</v>
      </c>
    </row>
    <row r="948" spans="1:2" x14ac:dyDescent="0.2">
      <c r="A948" s="47">
        <v>105</v>
      </c>
      <c r="B948" s="48">
        <v>5</v>
      </c>
    </row>
    <row r="949" spans="1:2" x14ac:dyDescent="0.2">
      <c r="A949" s="47">
        <v>729</v>
      </c>
      <c r="B949" s="48">
        <v>0</v>
      </c>
    </row>
    <row r="950" spans="1:2" x14ac:dyDescent="0.2">
      <c r="A950" s="47">
        <v>454</v>
      </c>
      <c r="B950" s="48">
        <v>1</v>
      </c>
    </row>
    <row r="951" spans="1:2" x14ac:dyDescent="0.2">
      <c r="A951" s="47">
        <v>539</v>
      </c>
      <c r="B951" s="48">
        <v>1</v>
      </c>
    </row>
    <row r="952" spans="1:2" x14ac:dyDescent="0.2">
      <c r="A952" s="47">
        <v>79</v>
      </c>
      <c r="B952" s="48">
        <v>6</v>
      </c>
    </row>
    <row r="953" spans="1:2" x14ac:dyDescent="0.2">
      <c r="A953" s="47">
        <v>94</v>
      </c>
      <c r="B953" s="48">
        <v>8</v>
      </c>
    </row>
    <row r="954" spans="1:2" x14ac:dyDescent="0.2">
      <c r="A954" s="47">
        <v>625</v>
      </c>
      <c r="B954" s="48">
        <v>1</v>
      </c>
    </row>
    <row r="955" spans="1:2" x14ac:dyDescent="0.2">
      <c r="A955" s="47">
        <v>508</v>
      </c>
      <c r="B955" s="48">
        <v>0</v>
      </c>
    </row>
    <row r="956" spans="1:2" x14ac:dyDescent="0.2">
      <c r="A956" s="47">
        <v>531</v>
      </c>
      <c r="B956" s="48">
        <v>2</v>
      </c>
    </row>
    <row r="957" spans="1:2" x14ac:dyDescent="0.2">
      <c r="A957" s="47">
        <v>158</v>
      </c>
      <c r="B957" s="48">
        <v>1</v>
      </c>
    </row>
    <row r="958" spans="1:2" x14ac:dyDescent="0.2">
      <c r="A958" s="47">
        <v>508</v>
      </c>
      <c r="B958" s="48">
        <v>0</v>
      </c>
    </row>
    <row r="959" spans="1:2" x14ac:dyDescent="0.2">
      <c r="A959" s="47">
        <v>644</v>
      </c>
      <c r="B959" s="48">
        <v>1</v>
      </c>
    </row>
    <row r="960" spans="1:2" x14ac:dyDescent="0.2">
      <c r="A960" s="47">
        <v>848</v>
      </c>
      <c r="B960" s="48">
        <v>19</v>
      </c>
    </row>
    <row r="961" spans="1:2" x14ac:dyDescent="0.2">
      <c r="A961" s="47">
        <v>429</v>
      </c>
      <c r="B961" s="48">
        <v>27</v>
      </c>
    </row>
    <row r="962" spans="1:2" x14ac:dyDescent="0.2">
      <c r="A962" s="47">
        <v>204</v>
      </c>
      <c r="B962" s="48">
        <v>7</v>
      </c>
    </row>
    <row r="963" spans="1:2" x14ac:dyDescent="0.2">
      <c r="A963" s="47">
        <v>379</v>
      </c>
      <c r="B963" s="48">
        <v>14</v>
      </c>
    </row>
    <row r="964" spans="1:2" x14ac:dyDescent="0.2">
      <c r="A964" s="47">
        <v>271</v>
      </c>
      <c r="B964" s="48">
        <v>5</v>
      </c>
    </row>
    <row r="965" spans="1:2" x14ac:dyDescent="0.2">
      <c r="A965" s="47">
        <v>120</v>
      </c>
      <c r="B965" s="48">
        <v>30</v>
      </c>
    </row>
    <row r="966" spans="1:2" x14ac:dyDescent="0.2">
      <c r="A966" s="47">
        <v>140</v>
      </c>
      <c r="B966" s="48">
        <v>1</v>
      </c>
    </row>
    <row r="967" spans="1:2" x14ac:dyDescent="0.2">
      <c r="A967" s="47">
        <v>193</v>
      </c>
      <c r="B967" s="48">
        <v>0</v>
      </c>
    </row>
    <row r="968" spans="1:2" x14ac:dyDescent="0.2">
      <c r="A968" s="47">
        <v>180</v>
      </c>
      <c r="B968" s="48">
        <v>60</v>
      </c>
    </row>
    <row r="969" spans="1:2" x14ac:dyDescent="0.2">
      <c r="A969" s="47">
        <v>263</v>
      </c>
      <c r="B969" s="48">
        <v>84</v>
      </c>
    </row>
    <row r="970" spans="1:2" x14ac:dyDescent="0.2">
      <c r="A970" s="47">
        <v>217</v>
      </c>
      <c r="B970" s="48">
        <v>47</v>
      </c>
    </row>
    <row r="971" spans="1:2" x14ac:dyDescent="0.2">
      <c r="A971" s="47">
        <v>443</v>
      </c>
      <c r="B971" s="48">
        <v>66</v>
      </c>
    </row>
    <row r="972" spans="1:2" x14ac:dyDescent="0.2">
      <c r="A972" s="47">
        <v>1373</v>
      </c>
      <c r="B972" s="48">
        <v>171</v>
      </c>
    </row>
    <row r="973" spans="1:2" x14ac:dyDescent="0.2">
      <c r="A973" s="47">
        <v>742</v>
      </c>
      <c r="B973" s="48">
        <v>29</v>
      </c>
    </row>
    <row r="974" spans="1:2" x14ac:dyDescent="0.2">
      <c r="A974" s="47">
        <v>170</v>
      </c>
      <c r="B974" s="48">
        <v>9</v>
      </c>
    </row>
    <row r="975" spans="1:2" x14ac:dyDescent="0.2">
      <c r="A975" s="47">
        <v>242</v>
      </c>
      <c r="B975" s="48">
        <v>27</v>
      </c>
    </row>
    <row r="976" spans="1:2" x14ac:dyDescent="0.2">
      <c r="A976" s="47">
        <v>541</v>
      </c>
      <c r="B976" s="48">
        <v>2</v>
      </c>
    </row>
    <row r="977" spans="1:2" x14ac:dyDescent="0.2">
      <c r="A977" s="47">
        <v>121</v>
      </c>
      <c r="B977" s="48">
        <v>3</v>
      </c>
    </row>
    <row r="978" spans="1:2" x14ac:dyDescent="0.2">
      <c r="A978" s="47">
        <v>621</v>
      </c>
      <c r="B978" s="48">
        <v>4</v>
      </c>
    </row>
    <row r="979" spans="1:2" x14ac:dyDescent="0.2">
      <c r="A979" s="47">
        <v>101</v>
      </c>
      <c r="B979" s="48">
        <v>2</v>
      </c>
    </row>
    <row r="980" spans="1:2" x14ac:dyDescent="0.2">
      <c r="A980" s="47">
        <v>554</v>
      </c>
      <c r="B980" s="48">
        <v>20</v>
      </c>
    </row>
    <row r="981" spans="1:2" x14ac:dyDescent="0.2">
      <c r="A981" s="47">
        <v>666</v>
      </c>
      <c r="B981" s="48">
        <v>3</v>
      </c>
    </row>
    <row r="982" spans="1:2" x14ac:dyDescent="0.2">
      <c r="A982" s="47">
        <v>410</v>
      </c>
      <c r="B982" s="48">
        <v>4</v>
      </c>
    </row>
    <row r="983" spans="1:2" x14ac:dyDescent="0.2">
      <c r="A983" s="47">
        <v>375</v>
      </c>
      <c r="B983" s="48">
        <v>1</v>
      </c>
    </row>
    <row r="984" spans="1:2" x14ac:dyDescent="0.2">
      <c r="A984" s="47">
        <v>1364</v>
      </c>
      <c r="B984" s="48">
        <v>0</v>
      </c>
    </row>
    <row r="985" spans="1:2" x14ac:dyDescent="0.2">
      <c r="A985" s="47">
        <v>35</v>
      </c>
      <c r="B985" s="48">
        <v>0</v>
      </c>
    </row>
    <row r="986" spans="1:2" x14ac:dyDescent="0.2">
      <c r="A986" s="47">
        <v>203</v>
      </c>
      <c r="B986" s="48">
        <v>14</v>
      </c>
    </row>
    <row r="987" spans="1:2" x14ac:dyDescent="0.2">
      <c r="A987" s="47">
        <v>49</v>
      </c>
      <c r="B987" s="48">
        <v>1</v>
      </c>
    </row>
    <row r="988" spans="1:2" x14ac:dyDescent="0.2">
      <c r="A988" s="47">
        <v>5812</v>
      </c>
      <c r="B988" s="48">
        <v>118</v>
      </c>
    </row>
    <row r="989" spans="1:2" x14ac:dyDescent="0.2">
      <c r="A989" s="47">
        <v>1556</v>
      </c>
      <c r="B989" s="48">
        <v>2</v>
      </c>
    </row>
    <row r="990" spans="1:2" x14ac:dyDescent="0.2">
      <c r="A990" s="47">
        <v>65</v>
      </c>
      <c r="B990" s="48">
        <v>1</v>
      </c>
    </row>
    <row r="991" spans="1:2" x14ac:dyDescent="0.2">
      <c r="A991" s="47">
        <v>10</v>
      </c>
      <c r="B991" s="48">
        <v>3</v>
      </c>
    </row>
    <row r="992" spans="1:2" x14ac:dyDescent="0.2">
      <c r="A992" s="47">
        <v>76</v>
      </c>
      <c r="B992" s="48">
        <v>1</v>
      </c>
    </row>
    <row r="993" spans="1:2" x14ac:dyDescent="0.2">
      <c r="A993" s="47">
        <v>263</v>
      </c>
      <c r="B993" s="48">
        <v>3</v>
      </c>
    </row>
    <row r="994" spans="1:2" x14ac:dyDescent="0.2">
      <c r="A994" s="47">
        <v>1530</v>
      </c>
      <c r="B994" s="48">
        <v>38</v>
      </c>
    </row>
    <row r="995" spans="1:2" x14ac:dyDescent="0.2">
      <c r="A995" s="47">
        <v>278</v>
      </c>
      <c r="B995" s="48">
        <v>52</v>
      </c>
    </row>
    <row r="996" spans="1:2" x14ac:dyDescent="0.2">
      <c r="A996" s="47">
        <v>350</v>
      </c>
      <c r="B996" s="48">
        <v>2</v>
      </c>
    </row>
    <row r="997" spans="1:2" x14ac:dyDescent="0.2">
      <c r="A997" s="47">
        <v>470</v>
      </c>
      <c r="B997" s="48">
        <v>0</v>
      </c>
    </row>
    <row r="998" spans="1:2" x14ac:dyDescent="0.2">
      <c r="A998" s="47">
        <v>3</v>
      </c>
      <c r="B998" s="48">
        <v>4</v>
      </c>
    </row>
    <row r="999" spans="1:2" x14ac:dyDescent="0.2">
      <c r="A999" s="47">
        <v>8200</v>
      </c>
      <c r="B999" s="48">
        <v>4</v>
      </c>
    </row>
    <row r="1000" spans="1:2" x14ac:dyDescent="0.2">
      <c r="A1000" s="47">
        <v>8359</v>
      </c>
      <c r="B1000" s="48">
        <v>18</v>
      </c>
    </row>
    <row r="1001" spans="1:2" x14ac:dyDescent="0.2">
      <c r="A1001" s="47">
        <v>188</v>
      </c>
      <c r="B1001" s="48">
        <v>0</v>
      </c>
    </row>
    <row r="1002" spans="1:2" x14ac:dyDescent="0.2">
      <c r="A1002" s="47">
        <v>48</v>
      </c>
      <c r="B1002" s="48">
        <v>22</v>
      </c>
    </row>
    <row r="1003" spans="1:2" x14ac:dyDescent="0.2">
      <c r="A1003" s="47">
        <v>607</v>
      </c>
      <c r="B1003" s="48">
        <v>49</v>
      </c>
    </row>
    <row r="1004" spans="1:2" x14ac:dyDescent="0.2">
      <c r="A1004" s="47">
        <v>50</v>
      </c>
      <c r="B1004" s="48">
        <v>19</v>
      </c>
    </row>
    <row r="1005" spans="1:2" x14ac:dyDescent="0.2">
      <c r="A1005" s="47">
        <v>55</v>
      </c>
      <c r="B1005" s="48">
        <v>4</v>
      </c>
    </row>
    <row r="1006" spans="1:2" x14ac:dyDescent="0.2">
      <c r="A1006" s="47">
        <v>38</v>
      </c>
      <c r="B1006" s="48">
        <v>4</v>
      </c>
    </row>
    <row r="1007" spans="1:2" x14ac:dyDescent="0.2">
      <c r="A1007" s="47">
        <v>25</v>
      </c>
      <c r="B1007" s="48">
        <v>2</v>
      </c>
    </row>
    <row r="1008" spans="1:2" x14ac:dyDescent="0.2">
      <c r="A1008" s="47">
        <v>46</v>
      </c>
      <c r="B1008" s="48">
        <v>0</v>
      </c>
    </row>
    <row r="1009" spans="1:2" x14ac:dyDescent="0.2">
      <c r="A1009" s="47">
        <v>83</v>
      </c>
      <c r="B1009" s="48">
        <v>0</v>
      </c>
    </row>
    <row r="1010" spans="1:2" x14ac:dyDescent="0.2">
      <c r="A1010" s="47">
        <v>35</v>
      </c>
      <c r="B1010" s="48">
        <v>14</v>
      </c>
    </row>
    <row r="1011" spans="1:2" x14ac:dyDescent="0.2">
      <c r="A1011" s="47">
        <v>25</v>
      </c>
      <c r="B1011" s="48">
        <v>8</v>
      </c>
    </row>
    <row r="1012" spans="1:2" x14ac:dyDescent="0.2">
      <c r="A1012" s="47">
        <v>75</v>
      </c>
      <c r="B1012" s="48">
        <v>0</v>
      </c>
    </row>
    <row r="1013" spans="1:2" x14ac:dyDescent="0.2">
      <c r="A1013" s="47">
        <v>62</v>
      </c>
      <c r="B1013" s="48">
        <v>15</v>
      </c>
    </row>
    <row r="1014" spans="1:2" x14ac:dyDescent="0.2">
      <c r="A1014" s="47">
        <v>160</v>
      </c>
      <c r="B1014" s="48">
        <v>33</v>
      </c>
    </row>
    <row r="1015" spans="1:2" x14ac:dyDescent="0.2">
      <c r="A1015" s="47">
        <v>246</v>
      </c>
      <c r="B1015" s="48">
        <v>2</v>
      </c>
    </row>
    <row r="1016" spans="1:2" x14ac:dyDescent="0.2">
      <c r="A1016" s="47">
        <v>55</v>
      </c>
      <c r="B1016" s="48">
        <v>6</v>
      </c>
    </row>
    <row r="1017" spans="1:2" x14ac:dyDescent="0.2">
      <c r="A1017" s="47">
        <v>23</v>
      </c>
      <c r="B1017" s="48">
        <v>2</v>
      </c>
    </row>
    <row r="1018" spans="1:2" x14ac:dyDescent="0.2">
      <c r="A1018" s="47">
        <v>72</v>
      </c>
      <c r="B1018" s="48">
        <v>0</v>
      </c>
    </row>
    <row r="1019" spans="1:2" x14ac:dyDescent="0.2">
      <c r="A1019" s="47">
        <v>22</v>
      </c>
      <c r="B1019" s="48">
        <v>4</v>
      </c>
    </row>
    <row r="1020" spans="1:2" x14ac:dyDescent="0.2">
      <c r="A1020" s="47">
        <v>14</v>
      </c>
      <c r="B1020" s="48">
        <v>1</v>
      </c>
    </row>
    <row r="1021" spans="1:2" x14ac:dyDescent="0.2">
      <c r="A1021" s="47">
        <v>38</v>
      </c>
      <c r="B1021" s="48">
        <v>3</v>
      </c>
    </row>
    <row r="1022" spans="1:2" x14ac:dyDescent="0.2">
      <c r="A1022" s="47">
        <v>32</v>
      </c>
      <c r="B1022" s="48">
        <v>4</v>
      </c>
    </row>
    <row r="1023" spans="1:2" x14ac:dyDescent="0.2">
      <c r="A1023" s="47">
        <v>63</v>
      </c>
      <c r="B1023" s="48">
        <v>0</v>
      </c>
    </row>
    <row r="1024" spans="1:2" x14ac:dyDescent="0.2">
      <c r="A1024" s="47">
        <v>27</v>
      </c>
      <c r="B1024" s="48">
        <v>4</v>
      </c>
    </row>
    <row r="1025" spans="1:2" x14ac:dyDescent="0.2">
      <c r="A1025" s="47">
        <v>44</v>
      </c>
      <c r="B1025" s="48">
        <v>3</v>
      </c>
    </row>
    <row r="1026" spans="1:2" x14ac:dyDescent="0.2">
      <c r="A1026" s="47">
        <v>38</v>
      </c>
      <c r="B1026" s="48">
        <v>34</v>
      </c>
    </row>
    <row r="1027" spans="1:2" x14ac:dyDescent="0.2">
      <c r="A1027" s="47">
        <v>115</v>
      </c>
      <c r="B1027" s="48">
        <v>2</v>
      </c>
    </row>
    <row r="1028" spans="1:2" x14ac:dyDescent="0.2">
      <c r="A1028" s="47">
        <v>37</v>
      </c>
      <c r="B1028" s="48">
        <v>33</v>
      </c>
    </row>
    <row r="1029" spans="1:2" x14ac:dyDescent="0.2">
      <c r="A1029" s="47">
        <v>99</v>
      </c>
      <c r="B1029" s="48">
        <v>0</v>
      </c>
    </row>
    <row r="1030" spans="1:2" x14ac:dyDescent="0.2">
      <c r="A1030" s="47">
        <v>44</v>
      </c>
      <c r="B1030" s="48">
        <v>0</v>
      </c>
    </row>
    <row r="1031" spans="1:2" x14ac:dyDescent="0.2">
      <c r="A1031" s="47">
        <v>58</v>
      </c>
      <c r="B1031" s="48">
        <v>1</v>
      </c>
    </row>
    <row r="1032" spans="1:2" x14ac:dyDescent="0.2">
      <c r="A1032" s="47">
        <v>191</v>
      </c>
      <c r="B1032" s="48">
        <v>13</v>
      </c>
    </row>
    <row r="1033" spans="1:2" x14ac:dyDescent="0.2">
      <c r="A1033" s="47">
        <v>40</v>
      </c>
      <c r="B1033" s="48">
        <v>2</v>
      </c>
    </row>
    <row r="1034" spans="1:2" x14ac:dyDescent="0.2">
      <c r="A1034" s="47">
        <v>38</v>
      </c>
      <c r="B1034" s="48">
        <v>36</v>
      </c>
    </row>
    <row r="1035" spans="1:2" x14ac:dyDescent="0.2">
      <c r="A1035" s="47">
        <v>39</v>
      </c>
      <c r="B1035" s="48">
        <v>1</v>
      </c>
    </row>
    <row r="1036" spans="1:2" x14ac:dyDescent="0.2">
      <c r="A1036" s="47">
        <v>11</v>
      </c>
      <c r="B1036" s="48">
        <v>15</v>
      </c>
    </row>
    <row r="1037" spans="1:2" x14ac:dyDescent="0.2">
      <c r="A1037" s="47">
        <v>107</v>
      </c>
      <c r="B1037" s="48">
        <v>1</v>
      </c>
    </row>
    <row r="1038" spans="1:2" x14ac:dyDescent="0.2">
      <c r="A1038" s="47">
        <v>147</v>
      </c>
      <c r="B1038" s="48">
        <v>0</v>
      </c>
    </row>
    <row r="1039" spans="1:2" x14ac:dyDescent="0.2">
      <c r="A1039" s="47">
        <v>36</v>
      </c>
      <c r="B1039" s="48">
        <v>1</v>
      </c>
    </row>
    <row r="1040" spans="1:2" x14ac:dyDescent="0.2">
      <c r="A1040" s="47">
        <v>92</v>
      </c>
      <c r="B1040" s="48">
        <v>0</v>
      </c>
    </row>
    <row r="1041" spans="1:2" x14ac:dyDescent="0.2">
      <c r="A1041" s="47">
        <v>35</v>
      </c>
      <c r="B1041" s="48">
        <v>0</v>
      </c>
    </row>
    <row r="1042" spans="1:2" x14ac:dyDescent="0.2">
      <c r="A1042" s="47">
        <v>17</v>
      </c>
      <c r="B1042" s="48">
        <v>1</v>
      </c>
    </row>
    <row r="1043" spans="1:2" x14ac:dyDescent="0.2">
      <c r="A1043" s="47">
        <v>22</v>
      </c>
      <c r="B1043" s="48">
        <v>39</v>
      </c>
    </row>
    <row r="1044" spans="1:2" x14ac:dyDescent="0.2">
      <c r="A1044" s="47">
        <v>69</v>
      </c>
      <c r="B1044" s="48">
        <v>0</v>
      </c>
    </row>
    <row r="1045" spans="1:2" x14ac:dyDescent="0.2">
      <c r="A1045" s="47">
        <v>13</v>
      </c>
      <c r="B1045" s="48">
        <v>0</v>
      </c>
    </row>
    <row r="1046" spans="1:2" x14ac:dyDescent="0.2">
      <c r="A1046" s="47">
        <v>58</v>
      </c>
      <c r="B1046" s="48">
        <v>3</v>
      </c>
    </row>
    <row r="1047" spans="1:2" x14ac:dyDescent="0.2">
      <c r="A1047" s="47">
        <v>44</v>
      </c>
      <c r="B1047" s="48">
        <v>1</v>
      </c>
    </row>
    <row r="1048" spans="1:2" x14ac:dyDescent="0.2">
      <c r="A1048" s="47">
        <v>83</v>
      </c>
      <c r="B1048" s="48">
        <v>13</v>
      </c>
    </row>
    <row r="1049" spans="1:2" x14ac:dyDescent="0.2">
      <c r="A1049" s="47">
        <v>117</v>
      </c>
      <c r="B1049" s="48">
        <v>0</v>
      </c>
    </row>
    <row r="1050" spans="1:2" x14ac:dyDescent="0.2">
      <c r="A1050" s="47">
        <v>32</v>
      </c>
      <c r="B1050" s="48">
        <v>6</v>
      </c>
    </row>
    <row r="1051" spans="1:2" x14ac:dyDescent="0.2">
      <c r="A1051" s="47">
        <v>8</v>
      </c>
      <c r="B1051" s="48">
        <v>0</v>
      </c>
    </row>
    <row r="1052" spans="1:2" x14ac:dyDescent="0.2">
      <c r="A1052" s="47">
        <v>340</v>
      </c>
      <c r="B1052" s="48">
        <v>14</v>
      </c>
    </row>
    <row r="1053" spans="1:2" x14ac:dyDescent="0.2">
      <c r="A1053" s="47">
        <v>7</v>
      </c>
      <c r="B1053" s="48">
        <v>5</v>
      </c>
    </row>
    <row r="1054" spans="1:2" x14ac:dyDescent="0.2">
      <c r="A1054" s="47">
        <v>19</v>
      </c>
      <c r="B1054" s="48">
        <v>6</v>
      </c>
    </row>
    <row r="1055" spans="1:2" x14ac:dyDescent="0.2">
      <c r="A1055" s="47">
        <v>47</v>
      </c>
      <c r="B1055" s="48">
        <v>15</v>
      </c>
    </row>
    <row r="1056" spans="1:2" x14ac:dyDescent="0.2">
      <c r="A1056" s="47">
        <v>13</v>
      </c>
      <c r="B1056" s="48">
        <v>0</v>
      </c>
    </row>
    <row r="1057" spans="1:2" x14ac:dyDescent="0.2">
      <c r="A1057" s="47">
        <v>90</v>
      </c>
      <c r="B1057" s="48">
        <v>1</v>
      </c>
    </row>
    <row r="1058" spans="1:2" x14ac:dyDescent="0.2">
      <c r="A1058" s="47">
        <v>63</v>
      </c>
      <c r="B1058" s="48">
        <v>9</v>
      </c>
    </row>
    <row r="1059" spans="1:2" x14ac:dyDescent="0.2">
      <c r="A1059" s="47">
        <v>26</v>
      </c>
      <c r="B1059" s="48">
        <v>3</v>
      </c>
    </row>
    <row r="1060" spans="1:2" x14ac:dyDescent="0.2">
      <c r="A1060" s="47">
        <v>71</v>
      </c>
      <c r="B1060" s="48">
        <v>3</v>
      </c>
    </row>
    <row r="1061" spans="1:2" x14ac:dyDescent="0.2">
      <c r="A1061" s="47">
        <v>38</v>
      </c>
      <c r="B1061" s="48">
        <v>1</v>
      </c>
    </row>
    <row r="1062" spans="1:2" x14ac:dyDescent="0.2">
      <c r="A1062" s="47">
        <v>859</v>
      </c>
      <c r="B1062" s="48">
        <v>3</v>
      </c>
    </row>
    <row r="1063" spans="1:2" x14ac:dyDescent="0.2">
      <c r="A1063" s="47">
        <v>21</v>
      </c>
      <c r="B1063" s="48">
        <v>0</v>
      </c>
    </row>
    <row r="1064" spans="1:2" x14ac:dyDescent="0.2">
      <c r="A1064" s="47">
        <v>78</v>
      </c>
      <c r="B1064" s="48">
        <v>2</v>
      </c>
    </row>
    <row r="1065" spans="1:2" x14ac:dyDescent="0.2">
      <c r="A1065" s="47">
        <v>53</v>
      </c>
      <c r="B1065" s="48">
        <v>10</v>
      </c>
    </row>
    <row r="1066" spans="1:2" x14ac:dyDescent="0.2">
      <c r="A1066" s="47">
        <v>356</v>
      </c>
      <c r="B1066" s="48">
        <v>60</v>
      </c>
    </row>
    <row r="1067" spans="1:2" x14ac:dyDescent="0.2">
      <c r="A1067" s="47">
        <v>279</v>
      </c>
      <c r="B1067" s="48">
        <v>5</v>
      </c>
    </row>
    <row r="1068" spans="1:2" x14ac:dyDescent="0.2">
      <c r="A1068" s="47">
        <v>266</v>
      </c>
      <c r="B1068" s="48">
        <v>9</v>
      </c>
    </row>
    <row r="1069" spans="1:2" x14ac:dyDescent="0.2">
      <c r="A1069" s="47">
        <v>623</v>
      </c>
      <c r="B1069" s="48">
        <v>13</v>
      </c>
    </row>
    <row r="1070" spans="1:2" x14ac:dyDescent="0.2">
      <c r="A1070" s="47">
        <v>392</v>
      </c>
      <c r="B1070" s="48">
        <v>0</v>
      </c>
    </row>
    <row r="1071" spans="1:2" x14ac:dyDescent="0.2">
      <c r="A1071" s="47">
        <v>3562</v>
      </c>
      <c r="B1071" s="48">
        <v>8</v>
      </c>
    </row>
    <row r="1072" spans="1:2" x14ac:dyDescent="0.2">
      <c r="A1072" s="47">
        <v>514</v>
      </c>
      <c r="B1072" s="48">
        <v>3</v>
      </c>
    </row>
    <row r="1073" spans="1:2" x14ac:dyDescent="0.2">
      <c r="A1073" s="47">
        <v>88</v>
      </c>
      <c r="B1073" s="48">
        <v>3</v>
      </c>
    </row>
    <row r="1074" spans="1:2" x14ac:dyDescent="0.2">
      <c r="A1074" s="47">
        <v>537</v>
      </c>
      <c r="B1074" s="48">
        <v>0</v>
      </c>
    </row>
    <row r="1075" spans="1:2" x14ac:dyDescent="0.2">
      <c r="A1075" s="47">
        <v>25</v>
      </c>
      <c r="B1075" s="48">
        <v>6</v>
      </c>
    </row>
    <row r="1076" spans="1:2" x14ac:dyDescent="0.2">
      <c r="A1076" s="47">
        <v>3238</v>
      </c>
      <c r="B1076" s="48">
        <v>4</v>
      </c>
    </row>
    <row r="1077" spans="1:2" x14ac:dyDescent="0.2">
      <c r="A1077" s="47">
        <v>897</v>
      </c>
      <c r="B1077" s="48">
        <v>1</v>
      </c>
    </row>
    <row r="1078" spans="1:2" x14ac:dyDescent="0.2">
      <c r="A1078" s="47">
        <v>878</v>
      </c>
      <c r="B1078" s="48">
        <v>29</v>
      </c>
    </row>
    <row r="1079" spans="1:2" x14ac:dyDescent="0.2">
      <c r="A1079" s="47">
        <v>115</v>
      </c>
      <c r="B1079" s="48">
        <v>0</v>
      </c>
    </row>
    <row r="1080" spans="1:2" x14ac:dyDescent="0.2">
      <c r="A1080" s="47">
        <v>234</v>
      </c>
      <c r="B1080" s="48">
        <v>4</v>
      </c>
    </row>
    <row r="1081" spans="1:2" x14ac:dyDescent="0.2">
      <c r="A1081" s="47">
        <v>4330</v>
      </c>
      <c r="B1081" s="48">
        <v>5</v>
      </c>
    </row>
    <row r="1082" spans="1:2" x14ac:dyDescent="0.2">
      <c r="A1082" s="47">
        <v>651</v>
      </c>
      <c r="B1082" s="48">
        <v>4</v>
      </c>
    </row>
    <row r="1083" spans="1:2" x14ac:dyDescent="0.2">
      <c r="A1083" s="47">
        <v>251</v>
      </c>
      <c r="B1083" s="48">
        <v>5</v>
      </c>
    </row>
    <row r="1084" spans="1:2" x14ac:dyDescent="0.2">
      <c r="A1084" s="47">
        <v>263</v>
      </c>
      <c r="B1084" s="48">
        <v>1</v>
      </c>
    </row>
    <row r="1085" spans="1:2" x14ac:dyDescent="0.2">
      <c r="A1085" s="47">
        <v>28</v>
      </c>
      <c r="B1085" s="48">
        <v>1</v>
      </c>
    </row>
    <row r="1086" spans="1:2" x14ac:dyDescent="0.2">
      <c r="A1086" s="47">
        <v>721</v>
      </c>
      <c r="B1086" s="48">
        <v>0</v>
      </c>
    </row>
    <row r="1087" spans="1:2" x14ac:dyDescent="0.2">
      <c r="A1087" s="47">
        <v>50</v>
      </c>
      <c r="B1087" s="48">
        <v>14</v>
      </c>
    </row>
    <row r="1088" spans="1:2" x14ac:dyDescent="0.2">
      <c r="A1088" s="47">
        <v>73</v>
      </c>
      <c r="B1088" s="48">
        <v>3</v>
      </c>
    </row>
    <row r="1089" spans="1:2" x14ac:dyDescent="0.2">
      <c r="A1089" s="47">
        <v>27</v>
      </c>
      <c r="B1089" s="48">
        <v>10</v>
      </c>
    </row>
    <row r="1090" spans="1:2" x14ac:dyDescent="0.2">
      <c r="A1090" s="47">
        <v>34</v>
      </c>
      <c r="B1090" s="48">
        <v>17</v>
      </c>
    </row>
    <row r="1091" spans="1:2" x14ac:dyDescent="0.2">
      <c r="A1091" s="47">
        <v>7</v>
      </c>
      <c r="B1091" s="48">
        <v>2</v>
      </c>
    </row>
    <row r="1092" spans="1:2" x14ac:dyDescent="0.2">
      <c r="A1092" s="47">
        <v>24</v>
      </c>
      <c r="B1092" s="48">
        <v>0</v>
      </c>
    </row>
    <row r="1093" spans="1:2" x14ac:dyDescent="0.2">
      <c r="A1093" s="47">
        <v>15</v>
      </c>
      <c r="B1093" s="48">
        <v>4</v>
      </c>
    </row>
    <row r="1094" spans="1:2" x14ac:dyDescent="0.2">
      <c r="A1094" s="47">
        <v>72</v>
      </c>
      <c r="B1094" s="48">
        <v>12</v>
      </c>
    </row>
    <row r="1095" spans="1:2" x14ac:dyDescent="0.2">
      <c r="A1095" s="47">
        <v>120</v>
      </c>
      <c r="B1095" s="48">
        <v>3</v>
      </c>
    </row>
    <row r="1096" spans="1:2" x14ac:dyDescent="0.2">
      <c r="A1096" s="47">
        <v>123</v>
      </c>
      <c r="B1096" s="48">
        <v>12</v>
      </c>
    </row>
    <row r="1097" spans="1:2" x14ac:dyDescent="0.2">
      <c r="A1097" s="47">
        <v>1</v>
      </c>
      <c r="B1097" s="48">
        <v>0</v>
      </c>
    </row>
    <row r="1098" spans="1:2" x14ac:dyDescent="0.2">
      <c r="A1098" s="47">
        <v>24</v>
      </c>
      <c r="B1098" s="48">
        <v>7</v>
      </c>
    </row>
    <row r="1099" spans="1:2" x14ac:dyDescent="0.2">
      <c r="A1099" s="47">
        <v>33</v>
      </c>
      <c r="B1099" s="48">
        <v>2</v>
      </c>
    </row>
    <row r="1100" spans="1:2" x14ac:dyDescent="0.2">
      <c r="A1100" s="47">
        <v>14</v>
      </c>
      <c r="B1100" s="48">
        <v>1</v>
      </c>
    </row>
    <row r="1101" spans="1:2" x14ac:dyDescent="0.2">
      <c r="A1101" s="47">
        <v>9</v>
      </c>
      <c r="B1101" s="48">
        <v>4</v>
      </c>
    </row>
    <row r="1102" spans="1:2" x14ac:dyDescent="0.2">
      <c r="A1102" s="47">
        <v>76</v>
      </c>
      <c r="B1102" s="48">
        <v>4</v>
      </c>
    </row>
    <row r="1103" spans="1:2" x14ac:dyDescent="0.2">
      <c r="A1103" s="47">
        <v>19</v>
      </c>
      <c r="B1103" s="48">
        <v>17</v>
      </c>
    </row>
    <row r="1104" spans="1:2" x14ac:dyDescent="0.2">
      <c r="A1104" s="47">
        <v>69</v>
      </c>
      <c r="B1104" s="48">
        <v>7</v>
      </c>
    </row>
    <row r="1105" spans="1:2" x14ac:dyDescent="0.2">
      <c r="A1105" s="47">
        <v>218</v>
      </c>
      <c r="B1105" s="48">
        <v>2</v>
      </c>
    </row>
    <row r="1106" spans="1:2" x14ac:dyDescent="0.2">
      <c r="A1106" s="47">
        <v>30</v>
      </c>
      <c r="B1106" s="48">
        <v>5</v>
      </c>
    </row>
    <row r="1107" spans="1:2" x14ac:dyDescent="0.2">
      <c r="A1107" s="47">
        <v>100</v>
      </c>
      <c r="B1107" s="48">
        <v>1</v>
      </c>
    </row>
    <row r="1108" spans="1:2" x14ac:dyDescent="0.2">
      <c r="A1108" s="47">
        <v>296</v>
      </c>
      <c r="B1108" s="48">
        <v>1</v>
      </c>
    </row>
    <row r="1109" spans="1:2" x14ac:dyDescent="0.2">
      <c r="A1109" s="47">
        <v>1204</v>
      </c>
      <c r="B1109" s="48">
        <v>14</v>
      </c>
    </row>
    <row r="1110" spans="1:2" x14ac:dyDescent="0.2">
      <c r="A1110" s="47">
        <v>321</v>
      </c>
      <c r="B1110" s="48">
        <v>26</v>
      </c>
    </row>
    <row r="1111" spans="1:2" x14ac:dyDescent="0.2">
      <c r="A1111" s="47">
        <v>301</v>
      </c>
      <c r="B1111" s="48">
        <v>2</v>
      </c>
    </row>
    <row r="1112" spans="1:2" x14ac:dyDescent="0.2">
      <c r="A1112" s="47">
        <v>144</v>
      </c>
      <c r="B1112" s="48">
        <v>1</v>
      </c>
    </row>
    <row r="1113" spans="1:2" x14ac:dyDescent="0.2">
      <c r="A1113" s="47">
        <v>539</v>
      </c>
      <c r="B1113" s="48">
        <v>3</v>
      </c>
    </row>
    <row r="1114" spans="1:2" x14ac:dyDescent="0.2">
      <c r="A1114" s="47">
        <v>498</v>
      </c>
      <c r="B1114" s="48">
        <v>7</v>
      </c>
    </row>
    <row r="1115" spans="1:2" x14ac:dyDescent="0.2">
      <c r="A1115" s="47">
        <v>1113</v>
      </c>
      <c r="B1115" s="48">
        <v>9</v>
      </c>
    </row>
    <row r="1116" spans="1:2" x14ac:dyDescent="0.2">
      <c r="A1116" s="47">
        <v>988</v>
      </c>
      <c r="B1116" s="48">
        <v>20</v>
      </c>
    </row>
    <row r="1117" spans="1:2" x14ac:dyDescent="0.2">
      <c r="A1117" s="47">
        <v>391</v>
      </c>
      <c r="B1117" s="48">
        <v>6</v>
      </c>
    </row>
    <row r="1118" spans="1:2" x14ac:dyDescent="0.2">
      <c r="A1118" s="47">
        <v>28</v>
      </c>
      <c r="B1118" s="48">
        <v>13</v>
      </c>
    </row>
    <row r="1119" spans="1:2" x14ac:dyDescent="0.2">
      <c r="A1119" s="47">
        <v>147</v>
      </c>
      <c r="B1119" s="48">
        <v>1</v>
      </c>
    </row>
    <row r="1120" spans="1:2" x14ac:dyDescent="0.2">
      <c r="A1120" s="47">
        <v>680</v>
      </c>
      <c r="B1120" s="48">
        <v>202</v>
      </c>
    </row>
    <row r="1121" spans="1:2" x14ac:dyDescent="0.2">
      <c r="A1121" s="47">
        <v>983</v>
      </c>
      <c r="B1121" s="48">
        <v>0</v>
      </c>
    </row>
    <row r="1122" spans="1:2" x14ac:dyDescent="0.2">
      <c r="A1122" s="47">
        <v>79</v>
      </c>
      <c r="B1122" s="48">
        <v>1</v>
      </c>
    </row>
    <row r="1123" spans="1:2" x14ac:dyDescent="0.2">
      <c r="A1123" s="47">
        <v>426</v>
      </c>
      <c r="B1123" s="48">
        <v>0</v>
      </c>
    </row>
    <row r="1124" spans="1:2" x14ac:dyDescent="0.2">
      <c r="A1124" s="47">
        <v>96</v>
      </c>
      <c r="B1124" s="48">
        <v>2</v>
      </c>
    </row>
    <row r="1125" spans="1:2" x14ac:dyDescent="0.2">
      <c r="A1125" s="47">
        <v>163</v>
      </c>
      <c r="B1125" s="48">
        <v>13</v>
      </c>
    </row>
    <row r="1126" spans="1:2" x14ac:dyDescent="0.2">
      <c r="A1126" s="47">
        <v>2525</v>
      </c>
      <c r="B1126" s="48">
        <v>9</v>
      </c>
    </row>
    <row r="1127" spans="1:2" x14ac:dyDescent="0.2">
      <c r="A1127" s="47">
        <v>2035</v>
      </c>
      <c r="B1127" s="48">
        <v>2</v>
      </c>
    </row>
    <row r="1128" spans="1:2" x14ac:dyDescent="0.2">
      <c r="A1128" s="47">
        <v>290</v>
      </c>
      <c r="B1128" s="48">
        <v>0</v>
      </c>
    </row>
    <row r="1129" spans="1:2" x14ac:dyDescent="0.2">
      <c r="A1129" s="47">
        <v>1980</v>
      </c>
      <c r="B1129" s="48">
        <v>35</v>
      </c>
    </row>
    <row r="1130" spans="1:2" x14ac:dyDescent="0.2">
      <c r="A1130" s="47">
        <v>57</v>
      </c>
      <c r="B1130" s="48">
        <v>2</v>
      </c>
    </row>
    <row r="1131" spans="1:2" x14ac:dyDescent="0.2">
      <c r="A1131" s="47">
        <v>380</v>
      </c>
      <c r="B1131" s="48">
        <v>3</v>
      </c>
    </row>
    <row r="1132" spans="1:2" x14ac:dyDescent="0.2">
      <c r="A1132" s="47">
        <v>128</v>
      </c>
      <c r="B1132" s="48">
        <v>0</v>
      </c>
    </row>
    <row r="1133" spans="1:2" x14ac:dyDescent="0.2">
      <c r="A1133" s="47">
        <v>180</v>
      </c>
      <c r="B1133" s="48">
        <v>1</v>
      </c>
    </row>
    <row r="1134" spans="1:2" x14ac:dyDescent="0.2">
      <c r="A1134" s="47">
        <v>571</v>
      </c>
      <c r="B1134" s="48">
        <v>0</v>
      </c>
    </row>
    <row r="1135" spans="1:2" x14ac:dyDescent="0.2">
      <c r="A1135" s="47">
        <v>480</v>
      </c>
      <c r="B1135" s="48">
        <v>0</v>
      </c>
    </row>
    <row r="1136" spans="1:2" x14ac:dyDescent="0.2">
      <c r="A1136" s="47">
        <v>249</v>
      </c>
      <c r="B1136" s="48">
        <v>3</v>
      </c>
    </row>
    <row r="1137" spans="1:2" x14ac:dyDescent="0.2">
      <c r="A1137" s="47">
        <v>84</v>
      </c>
      <c r="B1137" s="48">
        <v>11</v>
      </c>
    </row>
    <row r="1138" spans="1:2" x14ac:dyDescent="0.2">
      <c r="A1138" s="47">
        <v>197</v>
      </c>
      <c r="B1138" s="48">
        <v>6</v>
      </c>
    </row>
    <row r="1139" spans="1:2" x14ac:dyDescent="0.2">
      <c r="A1139" s="47">
        <v>271</v>
      </c>
      <c r="B1139" s="48">
        <v>0</v>
      </c>
    </row>
    <row r="1140" spans="1:2" x14ac:dyDescent="0.2">
      <c r="A1140" s="47">
        <v>50</v>
      </c>
      <c r="B1140" s="48">
        <v>67</v>
      </c>
    </row>
    <row r="1141" spans="1:2" x14ac:dyDescent="0.2">
      <c r="A1141" s="47">
        <v>169</v>
      </c>
      <c r="B1141" s="48">
        <v>23</v>
      </c>
    </row>
    <row r="1142" spans="1:2" x14ac:dyDescent="0.2">
      <c r="A1142" s="47">
        <v>205</v>
      </c>
      <c r="B1142" s="48">
        <v>72</v>
      </c>
    </row>
    <row r="1143" spans="1:2" x14ac:dyDescent="0.2">
      <c r="A1143" s="47">
        <v>206</v>
      </c>
      <c r="B1143" s="48">
        <v>2</v>
      </c>
    </row>
    <row r="1144" spans="1:2" x14ac:dyDescent="0.2">
      <c r="A1144" s="47">
        <v>84</v>
      </c>
      <c r="B1144" s="48">
        <v>15</v>
      </c>
    </row>
    <row r="1145" spans="1:2" x14ac:dyDescent="0.2">
      <c r="A1145" s="47">
        <v>210</v>
      </c>
      <c r="B1145" s="48">
        <v>1</v>
      </c>
    </row>
    <row r="1146" spans="1:2" x14ac:dyDescent="0.2">
      <c r="A1146" s="47">
        <v>181</v>
      </c>
      <c r="B1146" s="48">
        <v>2</v>
      </c>
    </row>
    <row r="1147" spans="1:2" x14ac:dyDescent="0.2">
      <c r="A1147" s="47">
        <v>60</v>
      </c>
      <c r="B1147" s="48">
        <v>7</v>
      </c>
    </row>
    <row r="1148" spans="1:2" x14ac:dyDescent="0.2">
      <c r="A1148" s="47">
        <v>445</v>
      </c>
      <c r="B1148" s="48">
        <v>16</v>
      </c>
    </row>
    <row r="1149" spans="1:2" x14ac:dyDescent="0.2">
      <c r="A1149" s="47">
        <v>17</v>
      </c>
      <c r="B1149" s="48">
        <v>117</v>
      </c>
    </row>
    <row r="1150" spans="1:2" x14ac:dyDescent="0.2">
      <c r="A1150" s="47">
        <v>194</v>
      </c>
      <c r="B1150" s="48">
        <v>2</v>
      </c>
    </row>
    <row r="1151" spans="1:2" x14ac:dyDescent="0.2">
      <c r="A1151" s="47">
        <v>404</v>
      </c>
      <c r="B1151" s="48">
        <v>7</v>
      </c>
    </row>
    <row r="1152" spans="1:2" x14ac:dyDescent="0.2">
      <c r="A1152" s="47">
        <v>194</v>
      </c>
      <c r="B1152" s="48">
        <v>3</v>
      </c>
    </row>
    <row r="1153" spans="1:2" x14ac:dyDescent="0.2">
      <c r="A1153" s="47">
        <v>902</v>
      </c>
      <c r="B1153" s="48">
        <v>20</v>
      </c>
    </row>
    <row r="1154" spans="1:2" x14ac:dyDescent="0.2">
      <c r="A1154" s="47">
        <v>1670</v>
      </c>
      <c r="B1154" s="48">
        <v>50</v>
      </c>
    </row>
    <row r="1155" spans="1:2" x14ac:dyDescent="0.2">
      <c r="A1155" s="47">
        <v>1328</v>
      </c>
      <c r="B1155" s="48">
        <v>2</v>
      </c>
    </row>
    <row r="1156" spans="1:2" x14ac:dyDescent="0.2">
      <c r="A1156" s="47">
        <v>944</v>
      </c>
      <c r="B1156" s="48">
        <v>3</v>
      </c>
    </row>
    <row r="1157" spans="1:2" x14ac:dyDescent="0.2">
      <c r="A1157" s="47">
        <v>147</v>
      </c>
      <c r="B1157" s="48">
        <v>27</v>
      </c>
    </row>
    <row r="1158" spans="1:2" x14ac:dyDescent="0.2">
      <c r="A1158" s="47">
        <v>99</v>
      </c>
      <c r="B1158" s="48">
        <v>7</v>
      </c>
    </row>
    <row r="1159" spans="1:2" x14ac:dyDescent="0.2">
      <c r="A1159" s="47">
        <v>79</v>
      </c>
      <c r="B1159" s="48">
        <v>5</v>
      </c>
    </row>
    <row r="1160" spans="1:2" x14ac:dyDescent="0.2">
      <c r="A1160" s="47">
        <v>75</v>
      </c>
      <c r="B1160" s="48">
        <v>0</v>
      </c>
    </row>
    <row r="1161" spans="1:2" x14ac:dyDescent="0.2">
      <c r="A1161" s="47">
        <v>207</v>
      </c>
      <c r="B1161" s="48">
        <v>3</v>
      </c>
    </row>
    <row r="1162" spans="1:2" x14ac:dyDescent="0.2">
      <c r="A1162" s="47">
        <v>102</v>
      </c>
      <c r="B1162" s="48">
        <v>6</v>
      </c>
    </row>
    <row r="1163" spans="1:2" x14ac:dyDescent="0.2">
      <c r="A1163" s="47">
        <v>32</v>
      </c>
      <c r="B1163" s="48">
        <v>9</v>
      </c>
    </row>
    <row r="1164" spans="1:2" x14ac:dyDescent="0.2">
      <c r="A1164" s="47">
        <v>480</v>
      </c>
      <c r="B1164" s="48">
        <v>3</v>
      </c>
    </row>
    <row r="1165" spans="1:2" x14ac:dyDescent="0.2">
      <c r="A1165" s="47">
        <v>11</v>
      </c>
      <c r="B1165" s="48">
        <v>2</v>
      </c>
    </row>
    <row r="1166" spans="1:2" x14ac:dyDescent="0.2">
      <c r="A1166" s="47">
        <v>12</v>
      </c>
      <c r="B1166" s="48">
        <v>3</v>
      </c>
    </row>
    <row r="1167" spans="1:2" x14ac:dyDescent="0.2">
      <c r="A1167" s="47">
        <v>48</v>
      </c>
      <c r="B1167" s="48">
        <v>45</v>
      </c>
    </row>
    <row r="1168" spans="1:2" x14ac:dyDescent="0.2">
      <c r="A1168" s="47">
        <v>59</v>
      </c>
      <c r="B1168" s="48">
        <v>9</v>
      </c>
    </row>
    <row r="1169" spans="1:2" x14ac:dyDescent="0.2">
      <c r="A1169" s="47">
        <v>79</v>
      </c>
      <c r="B1169" s="48">
        <v>9</v>
      </c>
    </row>
    <row r="1170" spans="1:2" x14ac:dyDescent="0.2">
      <c r="A1170" s="47">
        <v>14</v>
      </c>
      <c r="B1170" s="48">
        <v>21</v>
      </c>
    </row>
    <row r="1171" spans="1:2" x14ac:dyDescent="0.2">
      <c r="A1171" s="47">
        <v>106</v>
      </c>
      <c r="B1171" s="48">
        <v>17</v>
      </c>
    </row>
    <row r="1172" spans="1:2" x14ac:dyDescent="0.2">
      <c r="A1172" s="47">
        <v>25</v>
      </c>
      <c r="B1172" s="48">
        <v>1</v>
      </c>
    </row>
    <row r="1173" spans="1:2" x14ac:dyDescent="0.2">
      <c r="A1173" s="47">
        <v>25</v>
      </c>
      <c r="B1173" s="48">
        <v>1</v>
      </c>
    </row>
    <row r="1174" spans="1:2" x14ac:dyDescent="0.2">
      <c r="A1174" s="47">
        <v>29</v>
      </c>
      <c r="B1174" s="48">
        <v>14</v>
      </c>
    </row>
    <row r="1175" spans="1:2" x14ac:dyDescent="0.2">
      <c r="A1175" s="47">
        <v>43</v>
      </c>
      <c r="B1175" s="48">
        <v>42</v>
      </c>
    </row>
    <row r="1176" spans="1:2" x14ac:dyDescent="0.2">
      <c r="A1176" s="47">
        <v>46</v>
      </c>
      <c r="B1176" s="48">
        <v>27</v>
      </c>
    </row>
    <row r="1177" spans="1:2" x14ac:dyDescent="0.2">
      <c r="A1177" s="47">
        <v>27</v>
      </c>
      <c r="B1177" s="48">
        <v>5</v>
      </c>
    </row>
    <row r="1178" spans="1:2" x14ac:dyDescent="0.2">
      <c r="A1178" s="47">
        <v>112</v>
      </c>
      <c r="B1178" s="48">
        <v>13</v>
      </c>
    </row>
    <row r="1179" spans="1:2" x14ac:dyDescent="0.2">
      <c r="A1179" s="47">
        <v>34</v>
      </c>
      <c r="B1179" s="48">
        <v>12</v>
      </c>
    </row>
    <row r="1180" spans="1:2" x14ac:dyDescent="0.2">
      <c r="A1180" s="47">
        <v>145</v>
      </c>
      <c r="B1180" s="48">
        <v>90</v>
      </c>
    </row>
    <row r="1181" spans="1:2" x14ac:dyDescent="0.2">
      <c r="A1181" s="47">
        <v>19</v>
      </c>
      <c r="B1181" s="48">
        <v>2</v>
      </c>
    </row>
    <row r="1182" spans="1:2" x14ac:dyDescent="0.2">
      <c r="A1182" s="47">
        <v>288</v>
      </c>
      <c r="B1182" s="48">
        <v>5</v>
      </c>
    </row>
    <row r="1183" spans="1:2" x14ac:dyDescent="0.2">
      <c r="A1183" s="47">
        <v>14</v>
      </c>
      <c r="B1183" s="48">
        <v>31</v>
      </c>
    </row>
    <row r="1184" spans="1:2" x14ac:dyDescent="0.2">
      <c r="A1184" s="47">
        <v>7</v>
      </c>
      <c r="B1184" s="48">
        <v>4</v>
      </c>
    </row>
    <row r="1185" spans="1:2" x14ac:dyDescent="0.2">
      <c r="A1185" s="47">
        <v>211</v>
      </c>
      <c r="B1185" s="48">
        <v>29</v>
      </c>
    </row>
    <row r="1186" spans="1:2" x14ac:dyDescent="0.2">
      <c r="A1186" s="47">
        <v>85</v>
      </c>
      <c r="B1186" s="48">
        <v>2</v>
      </c>
    </row>
    <row r="1187" spans="1:2" x14ac:dyDescent="0.2">
      <c r="A1187" s="47">
        <v>103</v>
      </c>
      <c r="B1187" s="48">
        <v>114</v>
      </c>
    </row>
    <row r="1188" spans="1:2" x14ac:dyDescent="0.2">
      <c r="A1188" s="47">
        <v>113</v>
      </c>
      <c r="B1188" s="48">
        <v>1</v>
      </c>
    </row>
    <row r="1189" spans="1:2" x14ac:dyDescent="0.2">
      <c r="A1189" s="47">
        <v>167</v>
      </c>
      <c r="B1189" s="48">
        <v>76</v>
      </c>
    </row>
    <row r="1190" spans="1:2" x14ac:dyDescent="0.2">
      <c r="A1190" s="47">
        <v>73</v>
      </c>
      <c r="B1190" s="48">
        <v>9</v>
      </c>
    </row>
    <row r="1191" spans="1:2" x14ac:dyDescent="0.2">
      <c r="A1191" s="47">
        <v>75</v>
      </c>
      <c r="B1191" s="48">
        <v>37</v>
      </c>
    </row>
    <row r="1192" spans="1:2" x14ac:dyDescent="0.2">
      <c r="A1192" s="47">
        <v>614</v>
      </c>
      <c r="B1192" s="48">
        <v>0</v>
      </c>
    </row>
    <row r="1193" spans="1:2" x14ac:dyDescent="0.2">
      <c r="A1193" s="47">
        <v>107</v>
      </c>
      <c r="B1193" s="48">
        <v>1</v>
      </c>
    </row>
    <row r="1194" spans="1:2" x14ac:dyDescent="0.2">
      <c r="A1194" s="47">
        <v>1224</v>
      </c>
      <c r="B1194" s="48">
        <v>10</v>
      </c>
    </row>
    <row r="1195" spans="1:2" x14ac:dyDescent="0.2">
      <c r="A1195" s="47">
        <v>104</v>
      </c>
      <c r="B1195" s="48">
        <v>1</v>
      </c>
    </row>
    <row r="1196" spans="1:2" x14ac:dyDescent="0.2">
      <c r="A1196" s="47">
        <v>79</v>
      </c>
      <c r="B1196" s="48">
        <v>2</v>
      </c>
    </row>
    <row r="1197" spans="1:2" x14ac:dyDescent="0.2">
      <c r="A1197" s="47">
        <v>157</v>
      </c>
      <c r="B1197" s="48">
        <v>1</v>
      </c>
    </row>
    <row r="1198" spans="1:2" x14ac:dyDescent="0.2">
      <c r="A1198" s="47">
        <v>50</v>
      </c>
      <c r="B1198" s="48">
        <v>10</v>
      </c>
    </row>
    <row r="1199" spans="1:2" x14ac:dyDescent="0.2">
      <c r="A1199" s="47">
        <v>64</v>
      </c>
      <c r="B1199" s="48">
        <v>9</v>
      </c>
    </row>
    <row r="1200" spans="1:2" x14ac:dyDescent="0.2">
      <c r="A1200" s="47">
        <v>200</v>
      </c>
      <c r="B1200" s="48">
        <v>19</v>
      </c>
    </row>
    <row r="1201" spans="1:2" x14ac:dyDescent="0.2">
      <c r="A1201" s="47">
        <v>22</v>
      </c>
      <c r="B1201" s="48">
        <v>0</v>
      </c>
    </row>
    <row r="1202" spans="1:2" x14ac:dyDescent="0.2">
      <c r="A1202" s="47">
        <v>163</v>
      </c>
      <c r="B1202" s="48">
        <v>4</v>
      </c>
    </row>
    <row r="1203" spans="1:2" x14ac:dyDescent="0.2">
      <c r="A1203" s="47">
        <v>77</v>
      </c>
      <c r="B1203" s="48">
        <v>8</v>
      </c>
    </row>
    <row r="1204" spans="1:2" x14ac:dyDescent="0.2">
      <c r="A1204" s="47">
        <v>89</v>
      </c>
      <c r="B1204" s="48">
        <v>24</v>
      </c>
    </row>
    <row r="1205" spans="1:2" x14ac:dyDescent="0.2">
      <c r="A1205" s="47">
        <v>3355</v>
      </c>
      <c r="B1205" s="48">
        <v>0</v>
      </c>
    </row>
    <row r="1206" spans="1:2" x14ac:dyDescent="0.2">
      <c r="A1206" s="47">
        <v>537</v>
      </c>
      <c r="B1206" s="48">
        <v>39</v>
      </c>
    </row>
    <row r="1207" spans="1:2" x14ac:dyDescent="0.2">
      <c r="A1207" s="47">
        <v>125</v>
      </c>
      <c r="B1207" s="48">
        <v>6</v>
      </c>
    </row>
    <row r="1208" spans="1:2" x14ac:dyDescent="0.2">
      <c r="A1208" s="47">
        <v>163</v>
      </c>
      <c r="B1208" s="48">
        <v>4</v>
      </c>
    </row>
    <row r="1209" spans="1:2" x14ac:dyDescent="0.2">
      <c r="A1209" s="47">
        <v>283</v>
      </c>
      <c r="B1209" s="48">
        <v>3</v>
      </c>
    </row>
    <row r="1210" spans="1:2" x14ac:dyDescent="0.2">
      <c r="A1210" s="47">
        <v>352</v>
      </c>
      <c r="B1210" s="48">
        <v>53</v>
      </c>
    </row>
    <row r="1211" spans="1:2" x14ac:dyDescent="0.2">
      <c r="A1211" s="47">
        <v>94</v>
      </c>
      <c r="B1211" s="48">
        <v>1</v>
      </c>
    </row>
    <row r="1212" spans="1:2" x14ac:dyDescent="0.2">
      <c r="A1212" s="47">
        <v>67</v>
      </c>
      <c r="B1212" s="48">
        <v>2</v>
      </c>
    </row>
    <row r="1213" spans="1:2" x14ac:dyDescent="0.2">
      <c r="A1213" s="47">
        <v>221</v>
      </c>
      <c r="B1213" s="48">
        <v>25</v>
      </c>
    </row>
    <row r="1214" spans="1:2" x14ac:dyDescent="0.2">
      <c r="A1214" s="47">
        <v>2165</v>
      </c>
      <c r="B1214" s="48">
        <v>6</v>
      </c>
    </row>
    <row r="1215" spans="1:2" x14ac:dyDescent="0.2">
      <c r="A1215" s="47">
        <v>179</v>
      </c>
      <c r="B1215" s="48">
        <v>0</v>
      </c>
    </row>
    <row r="1216" spans="1:2" x14ac:dyDescent="0.2">
      <c r="A1216" s="47">
        <v>123</v>
      </c>
      <c r="B1216" s="48">
        <v>12</v>
      </c>
    </row>
    <row r="1217" spans="1:2" x14ac:dyDescent="0.2">
      <c r="A1217" s="47">
        <v>1104</v>
      </c>
      <c r="B1217" s="48">
        <v>0</v>
      </c>
    </row>
    <row r="1218" spans="1:2" x14ac:dyDescent="0.2">
      <c r="A1218" s="47">
        <v>403</v>
      </c>
      <c r="B1218" s="48">
        <v>36</v>
      </c>
    </row>
    <row r="1219" spans="1:2" x14ac:dyDescent="0.2">
      <c r="A1219" s="47">
        <v>109</v>
      </c>
      <c r="B1219" s="48">
        <v>0</v>
      </c>
    </row>
    <row r="1220" spans="1:2" x14ac:dyDescent="0.2">
      <c r="A1220" s="47">
        <v>372</v>
      </c>
      <c r="B1220" s="48">
        <v>2</v>
      </c>
    </row>
    <row r="1221" spans="1:2" x14ac:dyDescent="0.2">
      <c r="A1221" s="47">
        <v>311</v>
      </c>
      <c r="B1221" s="48">
        <v>1</v>
      </c>
    </row>
    <row r="1222" spans="1:2" x14ac:dyDescent="0.2">
      <c r="A1222" s="47">
        <v>61</v>
      </c>
      <c r="B1222" s="48">
        <v>59</v>
      </c>
    </row>
    <row r="1223" spans="1:2" x14ac:dyDescent="0.2">
      <c r="A1223" s="47">
        <v>115</v>
      </c>
      <c r="B1223" s="48">
        <v>1</v>
      </c>
    </row>
    <row r="1224" spans="1:2" x14ac:dyDescent="0.2">
      <c r="A1224" s="47">
        <v>111</v>
      </c>
      <c r="B1224" s="48">
        <v>31</v>
      </c>
    </row>
    <row r="1225" spans="1:2" x14ac:dyDescent="0.2">
      <c r="A1225" s="47">
        <v>337</v>
      </c>
      <c r="B1225" s="48">
        <v>18</v>
      </c>
    </row>
    <row r="1226" spans="1:2" x14ac:dyDescent="0.2">
      <c r="A1226" s="47">
        <v>9</v>
      </c>
      <c r="B1226" s="48">
        <v>10</v>
      </c>
    </row>
    <row r="1227" spans="1:2" x14ac:dyDescent="0.2">
      <c r="A1227" s="47">
        <v>120</v>
      </c>
      <c r="B1227" s="48">
        <v>0</v>
      </c>
    </row>
    <row r="1228" spans="1:2" x14ac:dyDescent="0.2">
      <c r="A1228" s="47">
        <v>102</v>
      </c>
      <c r="B1228" s="48">
        <v>14</v>
      </c>
    </row>
    <row r="1229" spans="1:2" x14ac:dyDescent="0.2">
      <c r="A1229" s="47">
        <v>186</v>
      </c>
      <c r="B1229" s="48">
        <v>2</v>
      </c>
    </row>
    <row r="1230" spans="1:2" x14ac:dyDescent="0.2">
      <c r="A1230" s="47">
        <v>15</v>
      </c>
      <c r="B1230" s="48">
        <v>1</v>
      </c>
    </row>
    <row r="1231" spans="1:2" x14ac:dyDescent="0.2">
      <c r="A1231" s="47">
        <v>67</v>
      </c>
      <c r="B1231" s="48">
        <v>3</v>
      </c>
    </row>
    <row r="1232" spans="1:2" x14ac:dyDescent="0.2">
      <c r="A1232" s="47">
        <v>130</v>
      </c>
      <c r="B1232" s="48">
        <v>0</v>
      </c>
    </row>
    <row r="1233" spans="1:2" x14ac:dyDescent="0.2">
      <c r="A1233" s="47">
        <v>16</v>
      </c>
      <c r="B1233" s="48">
        <v>2</v>
      </c>
    </row>
    <row r="1234" spans="1:2" x14ac:dyDescent="0.2">
      <c r="A1234" s="47">
        <v>67</v>
      </c>
      <c r="B1234" s="48">
        <v>0</v>
      </c>
    </row>
    <row r="1235" spans="1:2" x14ac:dyDescent="0.2">
      <c r="A1235" s="47">
        <v>124</v>
      </c>
      <c r="B1235" s="48">
        <v>12</v>
      </c>
    </row>
    <row r="1236" spans="1:2" x14ac:dyDescent="0.2">
      <c r="A1236" s="47">
        <v>80</v>
      </c>
      <c r="B1236" s="48">
        <v>1</v>
      </c>
    </row>
    <row r="1237" spans="1:2" x14ac:dyDescent="0.2">
      <c r="A1237" s="47">
        <v>282</v>
      </c>
      <c r="B1237" s="48">
        <v>8</v>
      </c>
    </row>
    <row r="1238" spans="1:2" x14ac:dyDescent="0.2">
      <c r="A1238" s="47">
        <v>68</v>
      </c>
      <c r="B1238" s="48">
        <v>2</v>
      </c>
    </row>
    <row r="1239" spans="1:2" x14ac:dyDescent="0.2">
      <c r="A1239" s="47">
        <v>86</v>
      </c>
      <c r="B1239" s="48">
        <v>31</v>
      </c>
    </row>
    <row r="1240" spans="1:2" x14ac:dyDescent="0.2">
      <c r="A1240" s="47">
        <v>115</v>
      </c>
      <c r="B1240" s="48">
        <v>5</v>
      </c>
    </row>
    <row r="1241" spans="1:2" x14ac:dyDescent="0.2">
      <c r="A1241" s="47">
        <v>75</v>
      </c>
      <c r="B1241" s="48">
        <v>1</v>
      </c>
    </row>
    <row r="1242" spans="1:2" x14ac:dyDescent="0.2">
      <c r="A1242" s="47">
        <v>43</v>
      </c>
      <c r="B1242" s="48">
        <v>12</v>
      </c>
    </row>
    <row r="1243" spans="1:2" x14ac:dyDescent="0.2">
      <c r="A1243" s="47">
        <v>48</v>
      </c>
      <c r="B1243" s="48">
        <v>4</v>
      </c>
    </row>
    <row r="1244" spans="1:2" x14ac:dyDescent="0.2">
      <c r="A1244" s="47">
        <v>52</v>
      </c>
      <c r="B1244" s="48">
        <v>0</v>
      </c>
    </row>
    <row r="1245" spans="1:2" x14ac:dyDescent="0.2">
      <c r="A1245" s="47">
        <v>43</v>
      </c>
      <c r="B1245" s="48">
        <v>7</v>
      </c>
    </row>
    <row r="1246" spans="1:2" x14ac:dyDescent="0.2">
      <c r="A1246" s="47">
        <v>58</v>
      </c>
      <c r="B1246" s="48">
        <v>2</v>
      </c>
    </row>
    <row r="1247" spans="1:2" x14ac:dyDescent="0.2">
      <c r="A1247" s="47">
        <v>47</v>
      </c>
      <c r="B1247" s="48">
        <v>1</v>
      </c>
    </row>
    <row r="1248" spans="1:2" x14ac:dyDescent="0.2">
      <c r="A1248" s="47">
        <v>36</v>
      </c>
      <c r="B1248" s="48">
        <v>4</v>
      </c>
    </row>
    <row r="1249" spans="1:2" x14ac:dyDescent="0.2">
      <c r="A1249" s="47">
        <v>17</v>
      </c>
      <c r="B1249" s="48">
        <v>6</v>
      </c>
    </row>
    <row r="1250" spans="1:2" x14ac:dyDescent="0.2">
      <c r="A1250" s="47">
        <v>104</v>
      </c>
      <c r="B1250" s="48">
        <v>8</v>
      </c>
    </row>
    <row r="1251" spans="1:2" x14ac:dyDescent="0.2">
      <c r="A1251" s="47">
        <v>47</v>
      </c>
      <c r="B1251" s="48">
        <v>14</v>
      </c>
    </row>
    <row r="1252" spans="1:2" x14ac:dyDescent="0.2">
      <c r="A1252" s="47">
        <v>38</v>
      </c>
      <c r="B1252" s="48">
        <v>0</v>
      </c>
    </row>
    <row r="1253" spans="1:2" x14ac:dyDescent="0.2">
      <c r="A1253" s="47">
        <v>81</v>
      </c>
      <c r="B1253" s="48">
        <v>4</v>
      </c>
    </row>
    <row r="1254" spans="1:2" x14ac:dyDescent="0.2">
      <c r="A1254" s="47">
        <v>55</v>
      </c>
      <c r="B1254" s="48">
        <v>0</v>
      </c>
    </row>
    <row r="1255" spans="1:2" x14ac:dyDescent="0.2">
      <c r="A1255" s="47">
        <v>41</v>
      </c>
      <c r="B1255" s="48">
        <v>0</v>
      </c>
    </row>
    <row r="1256" spans="1:2" x14ac:dyDescent="0.2">
      <c r="A1256" s="47">
        <v>79</v>
      </c>
      <c r="B1256" s="48">
        <v>1</v>
      </c>
    </row>
    <row r="1257" spans="1:2" x14ac:dyDescent="0.2">
      <c r="A1257" s="47">
        <v>16</v>
      </c>
      <c r="B1257" s="48">
        <v>1</v>
      </c>
    </row>
    <row r="1258" spans="1:2" x14ac:dyDescent="0.2">
      <c r="A1258" s="47">
        <v>8</v>
      </c>
      <c r="B1258" s="48">
        <v>1</v>
      </c>
    </row>
    <row r="1259" spans="1:2" x14ac:dyDescent="0.2">
      <c r="A1259" s="47">
        <v>95</v>
      </c>
      <c r="B1259" s="48">
        <v>1</v>
      </c>
    </row>
    <row r="1260" spans="1:2" x14ac:dyDescent="0.2">
      <c r="A1260" s="47">
        <v>25</v>
      </c>
      <c r="B1260" s="48">
        <v>4</v>
      </c>
    </row>
    <row r="1261" spans="1:2" x14ac:dyDescent="0.2">
      <c r="A1261" s="47">
        <v>19</v>
      </c>
      <c r="B1261" s="48">
        <v>0</v>
      </c>
    </row>
    <row r="1262" spans="1:2" x14ac:dyDescent="0.2">
      <c r="A1262" s="47">
        <v>90</v>
      </c>
      <c r="B1262" s="48">
        <v>0</v>
      </c>
    </row>
    <row r="1263" spans="1:2" x14ac:dyDescent="0.2">
      <c r="A1263" s="47">
        <v>41</v>
      </c>
      <c r="B1263" s="48">
        <v>2</v>
      </c>
    </row>
    <row r="1264" spans="1:2" x14ac:dyDescent="0.2">
      <c r="A1264" s="47">
        <v>30</v>
      </c>
      <c r="B1264" s="48">
        <v>24</v>
      </c>
    </row>
    <row r="1265" spans="1:2" x14ac:dyDescent="0.2">
      <c r="A1265" s="47">
        <v>38</v>
      </c>
      <c r="B1265" s="48">
        <v>1</v>
      </c>
    </row>
    <row r="1266" spans="1:2" x14ac:dyDescent="0.2">
      <c r="A1266" s="47">
        <v>65</v>
      </c>
      <c r="B1266" s="48">
        <v>2</v>
      </c>
    </row>
    <row r="1267" spans="1:2" x14ac:dyDescent="0.2">
      <c r="A1267" s="47">
        <v>75</v>
      </c>
      <c r="B1267" s="48">
        <v>1</v>
      </c>
    </row>
    <row r="1268" spans="1:2" x14ac:dyDescent="0.2">
      <c r="A1268" s="47">
        <v>16</v>
      </c>
      <c r="B1268" s="48">
        <v>37</v>
      </c>
    </row>
    <row r="1269" spans="1:2" x14ac:dyDescent="0.2">
      <c r="A1269" s="47">
        <v>10</v>
      </c>
      <c r="B1269" s="48">
        <v>5</v>
      </c>
    </row>
    <row r="1270" spans="1:2" x14ac:dyDescent="0.2">
      <c r="A1270" s="47">
        <v>27</v>
      </c>
      <c r="B1270" s="48">
        <v>4</v>
      </c>
    </row>
    <row r="1271" spans="1:2" x14ac:dyDescent="0.2">
      <c r="A1271" s="47">
        <v>259</v>
      </c>
      <c r="B1271" s="48">
        <v>16</v>
      </c>
    </row>
    <row r="1272" spans="1:2" x14ac:dyDescent="0.2">
      <c r="A1272" s="47">
        <v>39</v>
      </c>
      <c r="B1272" s="48">
        <v>9</v>
      </c>
    </row>
    <row r="1273" spans="1:2" x14ac:dyDescent="0.2">
      <c r="A1273" s="47">
        <v>42</v>
      </c>
      <c r="B1273" s="48">
        <v>0</v>
      </c>
    </row>
    <row r="1274" spans="1:2" x14ac:dyDescent="0.2">
      <c r="A1274" s="47">
        <v>10</v>
      </c>
      <c r="B1274" s="48">
        <v>40</v>
      </c>
    </row>
    <row r="1275" spans="1:2" x14ac:dyDescent="0.2">
      <c r="A1275" s="47">
        <v>56</v>
      </c>
      <c r="B1275" s="48">
        <v>0</v>
      </c>
    </row>
    <row r="1276" spans="1:2" x14ac:dyDescent="0.2">
      <c r="A1276" s="47">
        <v>20</v>
      </c>
      <c r="B1276" s="48">
        <v>2</v>
      </c>
    </row>
    <row r="1277" spans="1:2" x14ac:dyDescent="0.2">
      <c r="A1277" s="47">
        <v>170</v>
      </c>
      <c r="B1277" s="48">
        <v>1</v>
      </c>
    </row>
    <row r="1278" spans="1:2" x14ac:dyDescent="0.2">
      <c r="A1278" s="47">
        <v>29</v>
      </c>
      <c r="B1278" s="48">
        <v>9</v>
      </c>
    </row>
    <row r="1279" spans="1:2" x14ac:dyDescent="0.2">
      <c r="A1279" s="47">
        <v>132</v>
      </c>
      <c r="B1279" s="48">
        <v>34</v>
      </c>
    </row>
    <row r="1280" spans="1:2" x14ac:dyDescent="0.2">
      <c r="A1280" s="47">
        <v>27</v>
      </c>
      <c r="B1280" s="48">
        <v>23</v>
      </c>
    </row>
    <row r="1281" spans="1:2" x14ac:dyDescent="0.2">
      <c r="A1281" s="47">
        <v>26</v>
      </c>
      <c r="B1281" s="48">
        <v>19</v>
      </c>
    </row>
    <row r="1282" spans="1:2" x14ac:dyDescent="0.2">
      <c r="A1282" s="47">
        <v>43</v>
      </c>
      <c r="B1282" s="48">
        <v>50</v>
      </c>
    </row>
    <row r="1283" spans="1:2" x14ac:dyDescent="0.2">
      <c r="A1283" s="47">
        <v>80</v>
      </c>
      <c r="B1283" s="48">
        <v>12</v>
      </c>
    </row>
    <row r="1284" spans="1:2" x14ac:dyDescent="0.2">
      <c r="A1284" s="47">
        <v>33</v>
      </c>
      <c r="B1284" s="48">
        <v>8</v>
      </c>
    </row>
    <row r="1285" spans="1:2" x14ac:dyDescent="0.2">
      <c r="A1285" s="47">
        <v>71</v>
      </c>
      <c r="B1285" s="48">
        <v>9</v>
      </c>
    </row>
    <row r="1286" spans="1:2" x14ac:dyDescent="0.2">
      <c r="A1286" s="47">
        <v>81</v>
      </c>
      <c r="B1286" s="48">
        <v>43</v>
      </c>
    </row>
    <row r="1287" spans="1:2" x14ac:dyDescent="0.2">
      <c r="A1287" s="47">
        <v>76</v>
      </c>
      <c r="B1287" s="48">
        <v>28</v>
      </c>
    </row>
    <row r="1288" spans="1:2" x14ac:dyDescent="0.2">
      <c r="A1288" s="47">
        <v>48</v>
      </c>
      <c r="B1288" s="48">
        <v>4</v>
      </c>
    </row>
    <row r="1289" spans="1:2" x14ac:dyDescent="0.2">
      <c r="A1289" s="47">
        <v>61</v>
      </c>
      <c r="B1289" s="48">
        <v>24</v>
      </c>
    </row>
    <row r="1290" spans="1:2" x14ac:dyDescent="0.2">
      <c r="A1290" s="47">
        <v>60</v>
      </c>
      <c r="B1290" s="48">
        <v>2</v>
      </c>
    </row>
    <row r="1291" spans="1:2" x14ac:dyDescent="0.2">
      <c r="A1291" s="47">
        <v>136</v>
      </c>
      <c r="B1291" s="48">
        <v>2</v>
      </c>
    </row>
    <row r="1292" spans="1:2" x14ac:dyDescent="0.2">
      <c r="A1292" s="47">
        <v>14</v>
      </c>
      <c r="B1292" s="48">
        <v>20</v>
      </c>
    </row>
    <row r="1293" spans="1:2" x14ac:dyDescent="0.2">
      <c r="A1293" s="47">
        <v>78</v>
      </c>
      <c r="B1293" s="48">
        <v>1</v>
      </c>
    </row>
    <row r="1294" spans="1:2" x14ac:dyDescent="0.2">
      <c r="A1294" s="47">
        <v>4</v>
      </c>
      <c r="B1294" s="48">
        <v>1</v>
      </c>
    </row>
    <row r="1295" spans="1:2" x14ac:dyDescent="0.2">
      <c r="A1295" s="47">
        <v>11</v>
      </c>
      <c r="B1295" s="48">
        <v>4</v>
      </c>
    </row>
    <row r="1296" spans="1:2" x14ac:dyDescent="0.2">
      <c r="A1296" s="47">
        <v>185</v>
      </c>
      <c r="B1296" s="48">
        <v>1</v>
      </c>
    </row>
    <row r="1297" spans="1:2" x14ac:dyDescent="0.2">
      <c r="A1297" s="47">
        <v>59</v>
      </c>
      <c r="B1297" s="48">
        <v>1</v>
      </c>
    </row>
    <row r="1298" spans="1:2" x14ac:dyDescent="0.2">
      <c r="A1298" s="47">
        <v>27</v>
      </c>
      <c r="B1298" s="48">
        <v>13</v>
      </c>
    </row>
    <row r="1299" spans="1:2" x14ac:dyDescent="0.2">
      <c r="A1299" s="47">
        <v>63</v>
      </c>
      <c r="B1299" s="48">
        <v>1</v>
      </c>
    </row>
    <row r="1300" spans="1:2" x14ac:dyDescent="0.2">
      <c r="A1300" s="47">
        <v>13</v>
      </c>
      <c r="B1300" s="48">
        <v>1</v>
      </c>
    </row>
    <row r="1301" spans="1:2" x14ac:dyDescent="0.2">
      <c r="A1301" s="47">
        <v>13</v>
      </c>
      <c r="B1301" s="48">
        <v>0</v>
      </c>
    </row>
    <row r="1302" spans="1:2" x14ac:dyDescent="0.2">
      <c r="A1302" s="47">
        <v>57</v>
      </c>
      <c r="B1302" s="48">
        <v>3</v>
      </c>
    </row>
    <row r="1303" spans="1:2" x14ac:dyDescent="0.2">
      <c r="A1303" s="47">
        <v>61</v>
      </c>
      <c r="B1303" s="48">
        <v>14</v>
      </c>
    </row>
    <row r="1304" spans="1:2" x14ac:dyDescent="0.2">
      <c r="A1304" s="47">
        <v>65</v>
      </c>
      <c r="B1304" s="48">
        <v>2</v>
      </c>
    </row>
    <row r="1305" spans="1:2" x14ac:dyDescent="0.2">
      <c r="A1305" s="47">
        <v>134</v>
      </c>
      <c r="B1305" s="48">
        <v>5</v>
      </c>
    </row>
    <row r="1306" spans="1:2" x14ac:dyDescent="0.2">
      <c r="A1306" s="47">
        <v>37</v>
      </c>
      <c r="B1306" s="48">
        <v>14</v>
      </c>
    </row>
    <row r="1307" spans="1:2" x14ac:dyDescent="0.2">
      <c r="A1307" s="47">
        <v>37</v>
      </c>
      <c r="B1307" s="48">
        <v>9</v>
      </c>
    </row>
    <row r="1308" spans="1:2" x14ac:dyDescent="0.2">
      <c r="A1308" s="47">
        <v>150</v>
      </c>
      <c r="B1308" s="48">
        <v>8</v>
      </c>
    </row>
    <row r="1309" spans="1:2" x14ac:dyDescent="0.2">
      <c r="A1309" s="47">
        <v>56</v>
      </c>
      <c r="B1309" s="48">
        <v>7</v>
      </c>
    </row>
    <row r="1310" spans="1:2" x14ac:dyDescent="0.2">
      <c r="A1310" s="47">
        <v>18</v>
      </c>
      <c r="B1310" s="48">
        <v>0</v>
      </c>
    </row>
    <row r="1311" spans="1:2" x14ac:dyDescent="0.2">
      <c r="A1311" s="47">
        <v>60</v>
      </c>
      <c r="B1311" s="48">
        <v>84</v>
      </c>
    </row>
    <row r="1312" spans="1:2" x14ac:dyDescent="0.2">
      <c r="A1312" s="47">
        <v>67</v>
      </c>
      <c r="B1312" s="48">
        <v>11</v>
      </c>
    </row>
    <row r="1313" spans="1:2" x14ac:dyDescent="0.2">
      <c r="A1313" s="47">
        <v>35</v>
      </c>
      <c r="B1313" s="48">
        <v>1</v>
      </c>
    </row>
    <row r="1314" spans="1:2" x14ac:dyDescent="0.2">
      <c r="A1314" s="47">
        <v>34</v>
      </c>
      <c r="B1314" s="48">
        <v>4</v>
      </c>
    </row>
    <row r="1315" spans="1:2" x14ac:dyDescent="0.2">
      <c r="A1315" s="47">
        <v>36</v>
      </c>
      <c r="B1315" s="48">
        <v>10</v>
      </c>
    </row>
    <row r="1316" spans="1:2" x14ac:dyDescent="0.2">
      <c r="A1316" s="47">
        <v>18</v>
      </c>
      <c r="B1316" s="48">
        <v>16</v>
      </c>
    </row>
    <row r="1317" spans="1:2" x14ac:dyDescent="0.2">
      <c r="A1317" s="47">
        <v>25</v>
      </c>
      <c r="B1317" s="48">
        <v>2</v>
      </c>
    </row>
    <row r="1318" spans="1:2" x14ac:dyDescent="0.2">
      <c r="A1318" s="47">
        <v>21</v>
      </c>
      <c r="B1318" s="48">
        <v>5</v>
      </c>
    </row>
    <row r="1319" spans="1:2" x14ac:dyDescent="0.2">
      <c r="A1319" s="47">
        <v>151</v>
      </c>
      <c r="B1319" s="48">
        <v>1</v>
      </c>
    </row>
    <row r="1320" spans="1:2" x14ac:dyDescent="0.2">
      <c r="A1320" s="47">
        <v>489</v>
      </c>
      <c r="B1320" s="48">
        <v>31</v>
      </c>
    </row>
    <row r="1321" spans="1:2" x14ac:dyDescent="0.2">
      <c r="A1321" s="47">
        <v>50</v>
      </c>
      <c r="B1321" s="48">
        <v>0</v>
      </c>
    </row>
    <row r="1322" spans="1:2" x14ac:dyDescent="0.2">
      <c r="A1322" s="47">
        <v>321</v>
      </c>
      <c r="B1322" s="48">
        <v>2</v>
      </c>
    </row>
    <row r="1323" spans="1:2" x14ac:dyDescent="0.2">
      <c r="A1323" s="47">
        <v>1762</v>
      </c>
      <c r="B1323" s="48">
        <v>7</v>
      </c>
    </row>
    <row r="1324" spans="1:2" x14ac:dyDescent="0.2">
      <c r="A1324" s="47">
        <v>385</v>
      </c>
      <c r="B1324" s="48">
        <v>16</v>
      </c>
    </row>
    <row r="1325" spans="1:2" x14ac:dyDescent="0.2">
      <c r="A1325" s="47">
        <v>398</v>
      </c>
      <c r="B1325" s="48">
        <v>4</v>
      </c>
    </row>
    <row r="1326" spans="1:2" x14ac:dyDescent="0.2">
      <c r="A1326" s="47">
        <v>304</v>
      </c>
      <c r="B1326" s="48">
        <v>4</v>
      </c>
    </row>
    <row r="1327" spans="1:2" x14ac:dyDescent="0.2">
      <c r="A1327" s="47">
        <v>676</v>
      </c>
      <c r="B1327" s="48">
        <v>4</v>
      </c>
    </row>
    <row r="1328" spans="1:2" x14ac:dyDescent="0.2">
      <c r="A1328" s="47">
        <v>577</v>
      </c>
      <c r="B1328" s="48">
        <v>3</v>
      </c>
    </row>
    <row r="1329" spans="1:2" x14ac:dyDescent="0.2">
      <c r="A1329" s="47">
        <v>3663</v>
      </c>
      <c r="B1329" s="48">
        <v>36</v>
      </c>
    </row>
    <row r="1330" spans="1:2" x14ac:dyDescent="0.2">
      <c r="A1330" s="47">
        <v>294</v>
      </c>
      <c r="B1330" s="48">
        <v>1</v>
      </c>
    </row>
    <row r="1331" spans="1:2" x14ac:dyDescent="0.2">
      <c r="A1331" s="47">
        <v>28</v>
      </c>
      <c r="B1331" s="48">
        <v>7</v>
      </c>
    </row>
    <row r="1332" spans="1:2" x14ac:dyDescent="0.2">
      <c r="A1332" s="47">
        <v>100</v>
      </c>
      <c r="B1332" s="48">
        <v>27</v>
      </c>
    </row>
    <row r="1333" spans="1:2" x14ac:dyDescent="0.2">
      <c r="A1333" s="47">
        <v>72</v>
      </c>
      <c r="B1333" s="48">
        <v>1</v>
      </c>
    </row>
    <row r="1334" spans="1:2" x14ac:dyDescent="0.2">
      <c r="A1334" s="47">
        <v>238</v>
      </c>
      <c r="B1334" s="48">
        <v>0</v>
      </c>
    </row>
    <row r="1335" spans="1:2" x14ac:dyDescent="0.2">
      <c r="A1335" s="47">
        <v>159</v>
      </c>
      <c r="B1335" s="48">
        <v>1</v>
      </c>
    </row>
    <row r="1336" spans="1:2" x14ac:dyDescent="0.2">
      <c r="A1336" s="47">
        <v>77</v>
      </c>
      <c r="B1336" s="48">
        <v>3</v>
      </c>
    </row>
    <row r="1337" spans="1:2" x14ac:dyDescent="0.2">
      <c r="A1337" s="47">
        <v>53</v>
      </c>
      <c r="B1337" s="48">
        <v>3</v>
      </c>
    </row>
    <row r="1338" spans="1:2" x14ac:dyDescent="0.2">
      <c r="A1338" s="47">
        <v>1251</v>
      </c>
      <c r="B1338" s="48">
        <v>3</v>
      </c>
    </row>
    <row r="1339" spans="1:2" x14ac:dyDescent="0.2">
      <c r="A1339" s="47">
        <v>465</v>
      </c>
      <c r="B1339" s="48">
        <v>0</v>
      </c>
    </row>
    <row r="1340" spans="1:2" x14ac:dyDescent="0.2">
      <c r="A1340" s="47">
        <v>74</v>
      </c>
      <c r="B1340" s="48">
        <v>6</v>
      </c>
    </row>
    <row r="1341" spans="1:2" x14ac:dyDescent="0.2">
      <c r="A1341" s="47">
        <v>62</v>
      </c>
      <c r="B1341" s="48">
        <v>17</v>
      </c>
    </row>
    <row r="1342" spans="1:2" x14ac:dyDescent="0.2">
      <c r="A1342" s="47">
        <v>3468</v>
      </c>
      <c r="B1342" s="48">
        <v>40</v>
      </c>
    </row>
    <row r="1343" spans="1:2" x14ac:dyDescent="0.2">
      <c r="A1343" s="47">
        <v>52</v>
      </c>
      <c r="B1343" s="48">
        <v>3</v>
      </c>
    </row>
    <row r="1344" spans="1:2" x14ac:dyDescent="0.2">
      <c r="A1344" s="47">
        <v>50</v>
      </c>
      <c r="B1344" s="48">
        <v>1</v>
      </c>
    </row>
    <row r="1345" spans="1:2" x14ac:dyDescent="0.2">
      <c r="A1345" s="47">
        <v>45</v>
      </c>
      <c r="B1345" s="48">
        <v>2</v>
      </c>
    </row>
    <row r="1346" spans="1:2" x14ac:dyDescent="0.2">
      <c r="A1346" s="47">
        <v>21</v>
      </c>
      <c r="B1346" s="48">
        <v>7</v>
      </c>
    </row>
    <row r="1347" spans="1:2" x14ac:dyDescent="0.2">
      <c r="A1347" s="47">
        <v>100</v>
      </c>
      <c r="B1347" s="48">
        <v>14</v>
      </c>
    </row>
    <row r="1348" spans="1:2" x14ac:dyDescent="0.2">
      <c r="A1348" s="47">
        <v>81</v>
      </c>
      <c r="B1348" s="48">
        <v>0</v>
      </c>
    </row>
    <row r="1349" spans="1:2" x14ac:dyDescent="0.2">
      <c r="A1349" s="47">
        <v>286</v>
      </c>
      <c r="B1349" s="48">
        <v>0</v>
      </c>
    </row>
    <row r="1350" spans="1:2" x14ac:dyDescent="0.2">
      <c r="A1350" s="47">
        <v>42</v>
      </c>
      <c r="B1350" s="48">
        <v>1</v>
      </c>
    </row>
    <row r="1351" spans="1:2" x14ac:dyDescent="0.2">
      <c r="A1351" s="47">
        <v>199</v>
      </c>
      <c r="B1351" s="48">
        <v>12</v>
      </c>
    </row>
    <row r="1352" spans="1:2" x14ac:dyDescent="0.2">
      <c r="A1352" s="47">
        <v>25</v>
      </c>
      <c r="B1352" s="48">
        <v>12</v>
      </c>
    </row>
    <row r="1353" spans="1:2" x14ac:dyDescent="0.2">
      <c r="A1353" s="47">
        <v>84</v>
      </c>
      <c r="B1353" s="48">
        <v>23</v>
      </c>
    </row>
    <row r="1354" spans="1:2" x14ac:dyDescent="0.2">
      <c r="A1354" s="47">
        <v>50</v>
      </c>
      <c r="B1354" s="48">
        <v>0</v>
      </c>
    </row>
    <row r="1355" spans="1:2" x14ac:dyDescent="0.2">
      <c r="A1355" s="47">
        <v>26</v>
      </c>
      <c r="B1355" s="48">
        <v>10</v>
      </c>
    </row>
    <row r="1356" spans="1:2" x14ac:dyDescent="0.2">
      <c r="A1356" s="47">
        <v>14</v>
      </c>
      <c r="B1356" s="48">
        <v>5</v>
      </c>
    </row>
    <row r="1357" spans="1:2" x14ac:dyDescent="0.2">
      <c r="A1357" s="47">
        <v>49</v>
      </c>
      <c r="B1357" s="48">
        <v>1</v>
      </c>
    </row>
    <row r="1358" spans="1:2" x14ac:dyDescent="0.2">
      <c r="A1358" s="47">
        <v>69</v>
      </c>
      <c r="B1358" s="48">
        <v>2</v>
      </c>
    </row>
    <row r="1359" spans="1:2" x14ac:dyDescent="0.2">
      <c r="A1359" s="47">
        <v>60</v>
      </c>
      <c r="B1359" s="48">
        <v>2</v>
      </c>
    </row>
    <row r="1360" spans="1:2" x14ac:dyDescent="0.2">
      <c r="A1360" s="47">
        <v>80</v>
      </c>
      <c r="B1360" s="48">
        <v>0</v>
      </c>
    </row>
    <row r="1361" spans="1:2" x14ac:dyDescent="0.2">
      <c r="A1361" s="47">
        <v>56</v>
      </c>
      <c r="B1361" s="48">
        <v>13</v>
      </c>
    </row>
    <row r="1362" spans="1:2" x14ac:dyDescent="0.2">
      <c r="A1362" s="47">
        <v>104</v>
      </c>
      <c r="B1362" s="48">
        <v>0</v>
      </c>
    </row>
    <row r="1363" spans="1:2" x14ac:dyDescent="0.2">
      <c r="A1363" s="47">
        <v>46</v>
      </c>
      <c r="B1363" s="48">
        <v>1</v>
      </c>
    </row>
    <row r="1364" spans="1:2" x14ac:dyDescent="0.2">
      <c r="A1364" s="47">
        <v>206</v>
      </c>
      <c r="B1364" s="48">
        <v>5</v>
      </c>
    </row>
    <row r="1365" spans="1:2" x14ac:dyDescent="0.2">
      <c r="A1365" s="47">
        <v>18</v>
      </c>
      <c r="B1365" s="48">
        <v>2</v>
      </c>
    </row>
    <row r="1366" spans="1:2" x14ac:dyDescent="0.2">
      <c r="A1366" s="47">
        <v>28</v>
      </c>
      <c r="B1366" s="48">
        <v>0</v>
      </c>
    </row>
    <row r="1367" spans="1:2" x14ac:dyDescent="0.2">
      <c r="A1367" s="47">
        <v>11</v>
      </c>
      <c r="B1367" s="48">
        <v>32</v>
      </c>
    </row>
    <row r="1368" spans="1:2" x14ac:dyDescent="0.2">
      <c r="A1368" s="47">
        <v>263</v>
      </c>
      <c r="B1368" s="48">
        <v>1</v>
      </c>
    </row>
    <row r="1369" spans="1:2" x14ac:dyDescent="0.2">
      <c r="A1369" s="47">
        <v>394</v>
      </c>
      <c r="B1369" s="48">
        <v>1</v>
      </c>
    </row>
    <row r="1370" spans="1:2" x14ac:dyDescent="0.2">
      <c r="A1370" s="47">
        <v>1049</v>
      </c>
      <c r="B1370" s="48">
        <v>1</v>
      </c>
    </row>
    <row r="1371" spans="1:2" x14ac:dyDescent="0.2">
      <c r="A1371" s="47">
        <v>308</v>
      </c>
      <c r="B1371" s="48">
        <v>0</v>
      </c>
    </row>
    <row r="1372" spans="1:2" x14ac:dyDescent="0.2">
      <c r="A1372" s="47">
        <v>1088</v>
      </c>
      <c r="B1372" s="48">
        <v>0</v>
      </c>
    </row>
    <row r="1373" spans="1:2" x14ac:dyDescent="0.2">
      <c r="A1373" s="47">
        <v>73</v>
      </c>
      <c r="B1373" s="48">
        <v>8</v>
      </c>
    </row>
    <row r="1374" spans="1:2" x14ac:dyDescent="0.2">
      <c r="A1374" s="47">
        <v>143</v>
      </c>
      <c r="B1374" s="48">
        <v>0</v>
      </c>
    </row>
    <row r="1375" spans="1:2" x14ac:dyDescent="0.2">
      <c r="A1375" s="47">
        <v>1420</v>
      </c>
      <c r="B1375" s="48">
        <v>1</v>
      </c>
    </row>
    <row r="1376" spans="1:2" x14ac:dyDescent="0.2">
      <c r="A1376" s="47">
        <v>305</v>
      </c>
      <c r="B1376" s="48">
        <v>16</v>
      </c>
    </row>
    <row r="1377" spans="1:2" x14ac:dyDescent="0.2">
      <c r="A1377" s="47">
        <v>551</v>
      </c>
      <c r="B1377" s="48">
        <v>12</v>
      </c>
    </row>
    <row r="1378" spans="1:2" x14ac:dyDescent="0.2">
      <c r="A1378" s="47">
        <v>187</v>
      </c>
      <c r="B1378" s="48">
        <v>4</v>
      </c>
    </row>
    <row r="1379" spans="1:2" x14ac:dyDescent="0.2">
      <c r="A1379" s="47">
        <v>325</v>
      </c>
      <c r="B1379" s="48">
        <v>2</v>
      </c>
    </row>
    <row r="1380" spans="1:2" x14ac:dyDescent="0.2">
      <c r="A1380" s="47">
        <v>148</v>
      </c>
      <c r="B1380" s="48">
        <v>3</v>
      </c>
    </row>
    <row r="1381" spans="1:2" x14ac:dyDescent="0.2">
      <c r="A1381" s="47">
        <v>69</v>
      </c>
      <c r="B1381" s="48">
        <v>0</v>
      </c>
    </row>
    <row r="1382" spans="1:2" x14ac:dyDescent="0.2">
      <c r="A1382" s="47">
        <v>173</v>
      </c>
      <c r="B1382" s="48">
        <v>3</v>
      </c>
    </row>
    <row r="1383" spans="1:2" x14ac:dyDescent="0.2">
      <c r="A1383" s="47">
        <v>269</v>
      </c>
      <c r="B1383" s="48">
        <v>4</v>
      </c>
    </row>
    <row r="1384" spans="1:2" x14ac:dyDescent="0.2">
      <c r="A1384" s="47">
        <v>185</v>
      </c>
      <c r="B1384" s="48">
        <v>2</v>
      </c>
    </row>
    <row r="1385" spans="1:2" x14ac:dyDescent="0.2">
      <c r="A1385" s="47">
        <v>176</v>
      </c>
      <c r="B1385" s="48">
        <v>10</v>
      </c>
    </row>
    <row r="1386" spans="1:2" x14ac:dyDescent="0.2">
      <c r="A1386" s="47">
        <v>1019</v>
      </c>
      <c r="B1386" s="48">
        <v>11</v>
      </c>
    </row>
    <row r="1387" spans="1:2" x14ac:dyDescent="0.2">
      <c r="A1387" s="47">
        <v>113</v>
      </c>
      <c r="B1387" s="48">
        <v>6</v>
      </c>
    </row>
    <row r="1388" spans="1:2" x14ac:dyDescent="0.2">
      <c r="A1388" s="47">
        <v>404</v>
      </c>
      <c r="B1388" s="48">
        <v>2</v>
      </c>
    </row>
    <row r="1389" spans="1:2" x14ac:dyDescent="0.2">
      <c r="A1389" s="47">
        <v>707</v>
      </c>
      <c r="B1389" s="48">
        <v>6</v>
      </c>
    </row>
    <row r="1390" spans="1:2" x14ac:dyDescent="0.2">
      <c r="A1390" s="47">
        <v>392</v>
      </c>
      <c r="B1390" s="48">
        <v>8</v>
      </c>
    </row>
    <row r="1391" spans="1:2" x14ac:dyDescent="0.2">
      <c r="A1391" s="47">
        <v>23</v>
      </c>
      <c r="B1391" s="48">
        <v>37</v>
      </c>
    </row>
    <row r="1392" spans="1:2" x14ac:dyDescent="0.2">
      <c r="A1392" s="47">
        <v>682</v>
      </c>
      <c r="B1392" s="48">
        <v>11</v>
      </c>
    </row>
    <row r="1393" spans="1:2" x14ac:dyDescent="0.2">
      <c r="A1393" s="47">
        <v>37</v>
      </c>
      <c r="B1393" s="48">
        <v>0</v>
      </c>
    </row>
    <row r="1394" spans="1:2" x14ac:dyDescent="0.2">
      <c r="A1394" s="47">
        <v>146</v>
      </c>
      <c r="B1394" s="48">
        <v>10</v>
      </c>
    </row>
    <row r="1395" spans="1:2" x14ac:dyDescent="0.2">
      <c r="A1395" s="47">
        <v>119</v>
      </c>
      <c r="B1395" s="48">
        <v>6</v>
      </c>
    </row>
    <row r="1396" spans="1:2" x14ac:dyDescent="0.2">
      <c r="A1396" s="47">
        <v>163</v>
      </c>
      <c r="B1396" s="48">
        <v>8</v>
      </c>
    </row>
    <row r="1397" spans="1:2" x14ac:dyDescent="0.2">
      <c r="A1397" s="47">
        <v>339</v>
      </c>
      <c r="B1397" s="48">
        <v>6</v>
      </c>
    </row>
    <row r="1398" spans="1:2" x14ac:dyDescent="0.2">
      <c r="A1398" s="47">
        <v>58</v>
      </c>
      <c r="B1398" s="48">
        <v>7</v>
      </c>
    </row>
    <row r="1399" spans="1:2" x14ac:dyDescent="0.2">
      <c r="A1399" s="47">
        <v>456</v>
      </c>
      <c r="B1399" s="48">
        <v>7</v>
      </c>
    </row>
    <row r="1400" spans="1:2" x14ac:dyDescent="0.2">
      <c r="A1400" s="47">
        <v>15</v>
      </c>
      <c r="B1400" s="48">
        <v>5</v>
      </c>
    </row>
    <row r="1401" spans="1:2" x14ac:dyDescent="0.2">
      <c r="A1401" s="47">
        <v>191</v>
      </c>
      <c r="B1401" s="48">
        <v>46</v>
      </c>
    </row>
    <row r="1402" spans="1:2" x14ac:dyDescent="0.2">
      <c r="A1402" s="47">
        <v>17</v>
      </c>
      <c r="B1402" s="48">
        <v>10</v>
      </c>
    </row>
    <row r="1403" spans="1:2" x14ac:dyDescent="0.2">
      <c r="A1403" s="47">
        <v>28</v>
      </c>
      <c r="B1403" s="48">
        <v>19</v>
      </c>
    </row>
    <row r="1404" spans="1:2" x14ac:dyDescent="0.2">
      <c r="A1404" s="47">
        <v>18</v>
      </c>
      <c r="B1404" s="48">
        <v>13</v>
      </c>
    </row>
    <row r="1405" spans="1:2" x14ac:dyDescent="0.2">
      <c r="A1405" s="47">
        <v>61</v>
      </c>
      <c r="B1405" s="48">
        <v>13</v>
      </c>
    </row>
    <row r="1406" spans="1:2" x14ac:dyDescent="0.2">
      <c r="A1406" s="47">
        <v>108</v>
      </c>
      <c r="B1406" s="48">
        <v>4</v>
      </c>
    </row>
    <row r="1407" spans="1:2" x14ac:dyDescent="0.2">
      <c r="A1407" s="47">
        <v>142</v>
      </c>
      <c r="B1407" s="48">
        <v>0</v>
      </c>
    </row>
    <row r="1408" spans="1:2" x14ac:dyDescent="0.2">
      <c r="A1408" s="47">
        <v>74</v>
      </c>
      <c r="B1408" s="48">
        <v>3</v>
      </c>
    </row>
    <row r="1409" spans="1:2" x14ac:dyDescent="0.2">
      <c r="A1409" s="47">
        <v>38</v>
      </c>
      <c r="B1409" s="48">
        <v>1</v>
      </c>
    </row>
    <row r="1410" spans="1:2" x14ac:dyDescent="0.2">
      <c r="A1410" s="47">
        <v>20</v>
      </c>
      <c r="B1410" s="48">
        <v>9</v>
      </c>
    </row>
    <row r="1411" spans="1:2" x14ac:dyDescent="0.2">
      <c r="A1411" s="47">
        <v>24</v>
      </c>
      <c r="B1411" s="48">
        <v>1</v>
      </c>
    </row>
    <row r="1412" spans="1:2" x14ac:dyDescent="0.2">
      <c r="A1412" s="47">
        <v>66</v>
      </c>
      <c r="B1412" s="48">
        <v>1</v>
      </c>
    </row>
    <row r="1413" spans="1:2" x14ac:dyDescent="0.2">
      <c r="A1413" s="47">
        <v>28</v>
      </c>
      <c r="B1413" s="48">
        <v>4</v>
      </c>
    </row>
    <row r="1414" spans="1:2" x14ac:dyDescent="0.2">
      <c r="A1414" s="47">
        <v>24</v>
      </c>
      <c r="B1414" s="48">
        <v>17</v>
      </c>
    </row>
    <row r="1415" spans="1:2" x14ac:dyDescent="0.2">
      <c r="A1415" s="47">
        <v>73</v>
      </c>
      <c r="B1415" s="48">
        <v>0</v>
      </c>
    </row>
    <row r="1416" spans="1:2" x14ac:dyDescent="0.2">
      <c r="A1416" s="47">
        <v>3</v>
      </c>
      <c r="B1416" s="48">
        <v>12</v>
      </c>
    </row>
    <row r="1417" spans="1:2" x14ac:dyDescent="0.2">
      <c r="A1417" s="47">
        <v>20</v>
      </c>
      <c r="B1417" s="48">
        <v>14</v>
      </c>
    </row>
    <row r="1418" spans="1:2" x14ac:dyDescent="0.2">
      <c r="A1418" s="47">
        <v>21</v>
      </c>
      <c r="B1418" s="48">
        <v>1</v>
      </c>
    </row>
    <row r="1419" spans="1:2" x14ac:dyDescent="0.2">
      <c r="A1419" s="47">
        <v>94</v>
      </c>
      <c r="B1419" s="48">
        <v>14</v>
      </c>
    </row>
    <row r="1420" spans="1:2" x14ac:dyDescent="0.2">
      <c r="A1420" s="47">
        <v>139</v>
      </c>
      <c r="B1420" s="48">
        <v>4</v>
      </c>
    </row>
    <row r="1421" spans="1:2" x14ac:dyDescent="0.2">
      <c r="A1421" s="47">
        <v>130</v>
      </c>
      <c r="B1421" s="48">
        <v>2</v>
      </c>
    </row>
    <row r="1422" spans="1:2" x14ac:dyDescent="0.2">
      <c r="A1422" s="47">
        <v>31</v>
      </c>
      <c r="B1422" s="48">
        <v>1</v>
      </c>
    </row>
    <row r="1423" spans="1:2" x14ac:dyDescent="0.2">
      <c r="A1423" s="47">
        <v>13</v>
      </c>
      <c r="B1423" s="48">
        <v>2</v>
      </c>
    </row>
    <row r="1424" spans="1:2" x14ac:dyDescent="0.2">
      <c r="A1424" s="47">
        <v>90</v>
      </c>
      <c r="B1424" s="48">
        <v>1</v>
      </c>
    </row>
    <row r="1425" spans="1:2" x14ac:dyDescent="0.2">
      <c r="A1425" s="47">
        <v>141</v>
      </c>
      <c r="B1425" s="48">
        <v>1</v>
      </c>
    </row>
    <row r="1426" spans="1:2" x14ac:dyDescent="0.2">
      <c r="A1426" s="47">
        <v>23</v>
      </c>
      <c r="B1426" s="48">
        <v>4</v>
      </c>
    </row>
    <row r="1427" spans="1:2" x14ac:dyDescent="0.2">
      <c r="A1427" s="47">
        <v>18</v>
      </c>
      <c r="B1427" s="48">
        <v>3</v>
      </c>
    </row>
    <row r="1428" spans="1:2" x14ac:dyDescent="0.2">
      <c r="A1428" s="47">
        <v>76</v>
      </c>
      <c r="B1428" s="48">
        <v>38</v>
      </c>
    </row>
    <row r="1429" spans="1:2" x14ac:dyDescent="0.2">
      <c r="A1429" s="47">
        <v>93</v>
      </c>
      <c r="B1429" s="48">
        <v>4</v>
      </c>
    </row>
    <row r="1430" spans="1:2" x14ac:dyDescent="0.2">
      <c r="A1430" s="47">
        <v>69</v>
      </c>
      <c r="B1430" s="48">
        <v>0</v>
      </c>
    </row>
    <row r="1431" spans="1:2" x14ac:dyDescent="0.2">
      <c r="A1431" s="47">
        <v>21</v>
      </c>
      <c r="B1431" s="48">
        <v>2</v>
      </c>
    </row>
    <row r="1432" spans="1:2" x14ac:dyDescent="0.2">
      <c r="A1432" s="47">
        <v>57</v>
      </c>
      <c r="B1432" s="48">
        <v>0</v>
      </c>
    </row>
    <row r="1433" spans="1:2" x14ac:dyDescent="0.2">
      <c r="A1433" s="47">
        <v>108</v>
      </c>
      <c r="B1433" s="48">
        <v>1</v>
      </c>
    </row>
    <row r="1434" spans="1:2" x14ac:dyDescent="0.2">
      <c r="A1434" s="47">
        <v>83</v>
      </c>
      <c r="B1434" s="48">
        <v>7</v>
      </c>
    </row>
    <row r="1435" spans="1:2" x14ac:dyDescent="0.2">
      <c r="A1435" s="47">
        <v>96</v>
      </c>
      <c r="B1435" s="48">
        <v>2</v>
      </c>
    </row>
    <row r="1436" spans="1:2" x14ac:dyDescent="0.2">
      <c r="A1436" s="47">
        <v>64</v>
      </c>
      <c r="B1436" s="48">
        <v>4</v>
      </c>
    </row>
    <row r="1437" spans="1:2" x14ac:dyDescent="0.2">
      <c r="A1437" s="47">
        <v>14</v>
      </c>
      <c r="B1437" s="48">
        <v>4</v>
      </c>
    </row>
    <row r="1438" spans="1:2" x14ac:dyDescent="0.2">
      <c r="A1438" s="47">
        <v>169</v>
      </c>
      <c r="B1438" s="48">
        <v>3</v>
      </c>
    </row>
    <row r="1439" spans="1:2" x14ac:dyDescent="0.2">
      <c r="A1439" s="47">
        <v>33</v>
      </c>
      <c r="B1439" s="48">
        <v>2</v>
      </c>
    </row>
    <row r="1440" spans="1:2" x14ac:dyDescent="0.2">
      <c r="A1440" s="47">
        <v>102</v>
      </c>
      <c r="B1440" s="48">
        <v>197</v>
      </c>
    </row>
    <row r="1441" spans="1:2" x14ac:dyDescent="0.2">
      <c r="A1441" s="47">
        <v>104</v>
      </c>
      <c r="B1441" s="48">
        <v>0</v>
      </c>
    </row>
    <row r="1442" spans="1:2" x14ac:dyDescent="0.2">
      <c r="A1442" s="47">
        <v>20</v>
      </c>
      <c r="B1442" s="48">
        <v>1</v>
      </c>
    </row>
    <row r="1443" spans="1:2" x14ac:dyDescent="0.2">
      <c r="A1443" s="47">
        <v>35</v>
      </c>
      <c r="B1443" s="48">
        <v>4</v>
      </c>
    </row>
    <row r="1444" spans="1:2" x14ac:dyDescent="0.2">
      <c r="A1444" s="47">
        <v>94</v>
      </c>
      <c r="B1444" s="48">
        <v>0</v>
      </c>
    </row>
    <row r="1445" spans="1:2" x14ac:dyDescent="0.2">
      <c r="A1445" s="47">
        <v>14</v>
      </c>
      <c r="B1445" s="48">
        <v>7</v>
      </c>
    </row>
    <row r="1446" spans="1:2" x14ac:dyDescent="0.2">
      <c r="A1446" s="47">
        <v>15</v>
      </c>
      <c r="B1446" s="48">
        <v>11</v>
      </c>
    </row>
    <row r="1447" spans="1:2" x14ac:dyDescent="0.2">
      <c r="A1447" s="47">
        <v>51</v>
      </c>
      <c r="B1447" s="48">
        <v>0</v>
      </c>
    </row>
    <row r="1448" spans="1:2" x14ac:dyDescent="0.2">
      <c r="A1448" s="47">
        <v>19</v>
      </c>
      <c r="B1448" s="48">
        <v>6</v>
      </c>
    </row>
    <row r="1449" spans="1:2" x14ac:dyDescent="0.2">
      <c r="A1449" s="47">
        <v>23</v>
      </c>
      <c r="B1449" s="48">
        <v>0</v>
      </c>
    </row>
    <row r="1450" spans="1:2" x14ac:dyDescent="0.2">
      <c r="A1450" s="47">
        <v>97</v>
      </c>
      <c r="B1450" s="48">
        <v>7</v>
      </c>
    </row>
    <row r="1451" spans="1:2" x14ac:dyDescent="0.2">
      <c r="A1451" s="47">
        <v>76</v>
      </c>
      <c r="B1451" s="48">
        <v>94</v>
      </c>
    </row>
    <row r="1452" spans="1:2" x14ac:dyDescent="0.2">
      <c r="A1452" s="47">
        <v>11</v>
      </c>
      <c r="B1452" s="48">
        <v>2</v>
      </c>
    </row>
    <row r="1453" spans="1:2" x14ac:dyDescent="0.2">
      <c r="A1453" s="47">
        <v>52</v>
      </c>
      <c r="B1453" s="48">
        <v>25</v>
      </c>
    </row>
    <row r="1454" spans="1:2" x14ac:dyDescent="0.2">
      <c r="A1454" s="47">
        <v>95</v>
      </c>
      <c r="B1454" s="48">
        <v>17</v>
      </c>
    </row>
    <row r="1455" spans="1:2" x14ac:dyDescent="0.2">
      <c r="A1455" s="47">
        <v>35</v>
      </c>
      <c r="B1455" s="48">
        <v>2</v>
      </c>
    </row>
    <row r="1456" spans="1:2" x14ac:dyDescent="0.2">
      <c r="A1456" s="47">
        <v>21</v>
      </c>
      <c r="B1456" s="48">
        <v>4</v>
      </c>
    </row>
    <row r="1457" spans="1:2" x14ac:dyDescent="0.2">
      <c r="A1457" s="47">
        <v>93</v>
      </c>
      <c r="B1457" s="48">
        <v>5</v>
      </c>
    </row>
    <row r="1458" spans="1:2" x14ac:dyDescent="0.2">
      <c r="A1458" s="47">
        <v>11</v>
      </c>
      <c r="B1458" s="48">
        <v>2</v>
      </c>
    </row>
    <row r="1459" spans="1:2" x14ac:dyDescent="0.2">
      <c r="A1459" s="47">
        <v>21</v>
      </c>
      <c r="B1459" s="48">
        <v>2</v>
      </c>
    </row>
    <row r="1460" spans="1:2" x14ac:dyDescent="0.2">
      <c r="A1460" s="47">
        <v>54</v>
      </c>
      <c r="B1460" s="48">
        <v>3</v>
      </c>
    </row>
    <row r="1461" spans="1:2" x14ac:dyDescent="0.2">
      <c r="A1461" s="47">
        <v>31</v>
      </c>
      <c r="B1461" s="48">
        <v>0</v>
      </c>
    </row>
    <row r="1462" spans="1:2" x14ac:dyDescent="0.2">
      <c r="A1462" s="47">
        <v>132</v>
      </c>
      <c r="B1462" s="48">
        <v>4</v>
      </c>
    </row>
    <row r="1463" spans="1:2" x14ac:dyDescent="0.2">
      <c r="A1463" s="47">
        <v>3</v>
      </c>
      <c r="B1463" s="48">
        <v>1</v>
      </c>
    </row>
    <row r="1464" spans="1:2" x14ac:dyDescent="0.2">
      <c r="A1464" s="47">
        <v>6</v>
      </c>
      <c r="B1464" s="48">
        <v>12</v>
      </c>
    </row>
    <row r="1465" spans="1:2" x14ac:dyDescent="0.2">
      <c r="A1465" s="47">
        <v>10</v>
      </c>
      <c r="B1465" s="48">
        <v>4</v>
      </c>
    </row>
    <row r="1466" spans="1:2" x14ac:dyDescent="0.2">
      <c r="A1466" s="47">
        <v>147</v>
      </c>
      <c r="B1466" s="48">
        <v>91</v>
      </c>
    </row>
    <row r="1467" spans="1:2" x14ac:dyDescent="0.2">
      <c r="A1467" s="47">
        <v>199</v>
      </c>
      <c r="B1467" s="48">
        <v>1</v>
      </c>
    </row>
    <row r="1468" spans="1:2" x14ac:dyDescent="0.2">
      <c r="A1468" s="47">
        <v>50</v>
      </c>
      <c r="B1468" s="48">
        <v>1</v>
      </c>
    </row>
    <row r="1469" spans="1:2" x14ac:dyDescent="0.2">
      <c r="A1469" s="47">
        <v>21</v>
      </c>
      <c r="B1469" s="48">
        <v>0</v>
      </c>
    </row>
    <row r="1470" spans="1:2" x14ac:dyDescent="0.2">
      <c r="A1470" s="47">
        <v>24</v>
      </c>
      <c r="B1470" s="48">
        <v>13</v>
      </c>
    </row>
    <row r="1471" spans="1:2" x14ac:dyDescent="0.2">
      <c r="A1471" s="47">
        <v>32</v>
      </c>
      <c r="B1471" s="48">
        <v>2</v>
      </c>
    </row>
    <row r="1472" spans="1:2" x14ac:dyDescent="0.2">
      <c r="A1472" s="47">
        <v>62</v>
      </c>
      <c r="B1472" s="48">
        <v>0</v>
      </c>
    </row>
    <row r="1473" spans="1:2" x14ac:dyDescent="0.2">
      <c r="A1473" s="47">
        <v>9</v>
      </c>
      <c r="B1473" s="48">
        <v>21</v>
      </c>
    </row>
    <row r="1474" spans="1:2" x14ac:dyDescent="0.2">
      <c r="A1474" s="47">
        <v>38</v>
      </c>
      <c r="B1474" s="48">
        <v>9</v>
      </c>
    </row>
    <row r="1475" spans="1:2" x14ac:dyDescent="0.2">
      <c r="A1475" s="47">
        <v>54</v>
      </c>
      <c r="B1475" s="48">
        <v>6</v>
      </c>
    </row>
    <row r="1476" spans="1:2" x14ac:dyDescent="0.2">
      <c r="A1476" s="47">
        <v>37</v>
      </c>
      <c r="B1476" s="48">
        <v>4</v>
      </c>
    </row>
    <row r="1477" spans="1:2" x14ac:dyDescent="0.2">
      <c r="A1477" s="47">
        <v>39</v>
      </c>
      <c r="B1477" s="48">
        <v>7</v>
      </c>
    </row>
    <row r="1478" spans="1:2" x14ac:dyDescent="0.2">
      <c r="A1478" s="47">
        <v>34</v>
      </c>
      <c r="B1478" s="48">
        <v>5</v>
      </c>
    </row>
    <row r="1479" spans="1:2" x14ac:dyDescent="0.2">
      <c r="A1479" s="47">
        <v>55</v>
      </c>
      <c r="B1479" s="48">
        <v>0</v>
      </c>
    </row>
    <row r="1480" spans="1:2" x14ac:dyDescent="0.2">
      <c r="A1480" s="47">
        <v>32</v>
      </c>
      <c r="B1480" s="48">
        <v>3</v>
      </c>
    </row>
    <row r="1481" spans="1:2" x14ac:dyDescent="0.2">
      <c r="A1481" s="47">
        <v>25</v>
      </c>
      <c r="B1481" s="48">
        <v>9</v>
      </c>
    </row>
    <row r="1482" spans="1:2" x14ac:dyDescent="0.2">
      <c r="A1482" s="47">
        <v>33</v>
      </c>
      <c r="B1482" s="48">
        <v>6</v>
      </c>
    </row>
    <row r="1483" spans="1:2" x14ac:dyDescent="0.2">
      <c r="A1483" s="47">
        <v>108</v>
      </c>
      <c r="B1483" s="48">
        <v>4</v>
      </c>
    </row>
    <row r="1484" spans="1:2" x14ac:dyDescent="0.2">
      <c r="A1484" s="47">
        <v>20</v>
      </c>
      <c r="B1484" s="48">
        <v>1</v>
      </c>
    </row>
    <row r="1485" spans="1:2" x14ac:dyDescent="0.2">
      <c r="A1485" s="47">
        <v>98</v>
      </c>
      <c r="B1485" s="48">
        <v>17</v>
      </c>
    </row>
    <row r="1486" spans="1:2" x14ac:dyDescent="0.2">
      <c r="A1486" s="47">
        <v>196</v>
      </c>
      <c r="B1486" s="48">
        <v>1</v>
      </c>
    </row>
    <row r="1487" spans="1:2" x14ac:dyDescent="0.2">
      <c r="A1487" s="47">
        <v>39</v>
      </c>
      <c r="B1487" s="48">
        <v>13</v>
      </c>
    </row>
    <row r="1488" spans="1:2" x14ac:dyDescent="0.2">
      <c r="A1488" s="47">
        <v>128</v>
      </c>
      <c r="B1488" s="48">
        <v>6</v>
      </c>
    </row>
    <row r="1489" spans="1:2" x14ac:dyDescent="0.2">
      <c r="A1489" s="47">
        <v>71</v>
      </c>
      <c r="B1489" s="48">
        <v>0</v>
      </c>
    </row>
    <row r="1490" spans="1:2" x14ac:dyDescent="0.2">
      <c r="A1490" s="47">
        <v>47</v>
      </c>
      <c r="B1490" s="48">
        <v>2</v>
      </c>
    </row>
    <row r="1491" spans="1:2" x14ac:dyDescent="0.2">
      <c r="A1491" s="47">
        <v>17</v>
      </c>
      <c r="B1491" s="48">
        <v>2</v>
      </c>
    </row>
    <row r="1492" spans="1:2" x14ac:dyDescent="0.2">
      <c r="A1492" s="47">
        <v>91</v>
      </c>
      <c r="B1492" s="48">
        <v>21</v>
      </c>
    </row>
    <row r="1493" spans="1:2" x14ac:dyDescent="0.2">
      <c r="A1493" s="47">
        <v>43</v>
      </c>
      <c r="B1493" s="48">
        <v>13</v>
      </c>
    </row>
    <row r="1494" spans="1:2" x14ac:dyDescent="0.2">
      <c r="A1494" s="47">
        <v>17</v>
      </c>
      <c r="B1494" s="48">
        <v>0</v>
      </c>
    </row>
    <row r="1495" spans="1:2" x14ac:dyDescent="0.2">
      <c r="A1495" s="47">
        <v>33</v>
      </c>
      <c r="B1495" s="48">
        <v>6</v>
      </c>
    </row>
    <row r="1496" spans="1:2" x14ac:dyDescent="0.2">
      <c r="A1496" s="47">
        <v>87</v>
      </c>
      <c r="B1496" s="48">
        <v>0</v>
      </c>
    </row>
    <row r="1497" spans="1:2" x14ac:dyDescent="0.2">
      <c r="A1497" s="47">
        <v>113</v>
      </c>
      <c r="B1497" s="48">
        <v>1</v>
      </c>
    </row>
    <row r="1498" spans="1:2" x14ac:dyDescent="0.2">
      <c r="A1498" s="47">
        <v>14</v>
      </c>
      <c r="B1498" s="48">
        <v>0</v>
      </c>
    </row>
    <row r="1499" spans="1:2" x14ac:dyDescent="0.2">
      <c r="A1499" s="47">
        <v>30</v>
      </c>
      <c r="B1499" s="48">
        <v>12</v>
      </c>
    </row>
    <row r="1500" spans="1:2" x14ac:dyDescent="0.2">
      <c r="A1500" s="47">
        <v>16</v>
      </c>
      <c r="B1500" s="48">
        <v>2</v>
      </c>
    </row>
    <row r="1501" spans="1:2" x14ac:dyDescent="0.2">
      <c r="A1501" s="47">
        <v>46</v>
      </c>
      <c r="B1501" s="48">
        <v>6</v>
      </c>
    </row>
    <row r="1502" spans="1:2" x14ac:dyDescent="0.2">
      <c r="A1502" s="47">
        <v>24</v>
      </c>
      <c r="B1502" s="48">
        <v>1</v>
      </c>
    </row>
    <row r="1503" spans="1:2" x14ac:dyDescent="0.2">
      <c r="A1503" s="47">
        <v>97</v>
      </c>
      <c r="B1503" s="48">
        <v>1</v>
      </c>
    </row>
    <row r="1504" spans="1:2" x14ac:dyDescent="0.2">
      <c r="A1504" s="47">
        <v>59</v>
      </c>
      <c r="B1504" s="48">
        <v>5</v>
      </c>
    </row>
    <row r="1505" spans="1:2" x14ac:dyDescent="0.2">
      <c r="A1505" s="47">
        <v>1095</v>
      </c>
      <c r="B1505" s="48">
        <v>0</v>
      </c>
    </row>
    <row r="1506" spans="1:2" x14ac:dyDescent="0.2">
      <c r="A1506" s="47">
        <v>218</v>
      </c>
      <c r="B1506" s="48">
        <v>3</v>
      </c>
    </row>
    <row r="1507" spans="1:2" x14ac:dyDescent="0.2">
      <c r="A1507" s="47">
        <v>111</v>
      </c>
      <c r="B1507" s="48">
        <v>8</v>
      </c>
    </row>
    <row r="1508" spans="1:2" x14ac:dyDescent="0.2">
      <c r="A1508" s="47">
        <v>56</v>
      </c>
      <c r="B1508" s="48">
        <v>3</v>
      </c>
    </row>
    <row r="1509" spans="1:2" x14ac:dyDescent="0.2">
      <c r="A1509" s="47">
        <v>265</v>
      </c>
      <c r="B1509" s="48">
        <v>8</v>
      </c>
    </row>
    <row r="1510" spans="1:2" x14ac:dyDescent="0.2">
      <c r="A1510" s="47">
        <v>28</v>
      </c>
      <c r="B1510" s="48">
        <v>1</v>
      </c>
    </row>
    <row r="1511" spans="1:2" x14ac:dyDescent="0.2">
      <c r="A1511" s="47">
        <v>364</v>
      </c>
      <c r="B1511" s="48">
        <v>4</v>
      </c>
    </row>
    <row r="1512" spans="1:2" x14ac:dyDescent="0.2">
      <c r="A1512" s="47">
        <v>27</v>
      </c>
      <c r="B1512" s="48">
        <v>8</v>
      </c>
    </row>
    <row r="1513" spans="1:2" x14ac:dyDescent="0.2">
      <c r="A1513" s="47">
        <v>93</v>
      </c>
      <c r="B1513" s="48">
        <v>1</v>
      </c>
    </row>
    <row r="1514" spans="1:2" x14ac:dyDescent="0.2">
      <c r="A1514" s="47">
        <v>64</v>
      </c>
      <c r="B1514" s="48">
        <v>5</v>
      </c>
    </row>
    <row r="1515" spans="1:2" x14ac:dyDescent="0.2">
      <c r="A1515" s="47">
        <v>22</v>
      </c>
      <c r="B1515" s="48">
        <v>0</v>
      </c>
    </row>
    <row r="1516" spans="1:2" x14ac:dyDescent="0.2">
      <c r="A1516" s="47">
        <v>59</v>
      </c>
      <c r="B1516" s="48">
        <v>0</v>
      </c>
    </row>
    <row r="1517" spans="1:2" x14ac:dyDescent="0.2">
      <c r="A1517" s="47">
        <v>249</v>
      </c>
      <c r="B1517" s="48">
        <v>1</v>
      </c>
    </row>
    <row r="1518" spans="1:2" x14ac:dyDescent="0.2">
      <c r="A1518" s="47">
        <v>392</v>
      </c>
      <c r="B1518" s="48">
        <v>0</v>
      </c>
    </row>
    <row r="1519" spans="1:2" x14ac:dyDescent="0.2">
      <c r="A1519" s="47">
        <v>115</v>
      </c>
      <c r="B1519" s="48">
        <v>0</v>
      </c>
    </row>
    <row r="1520" spans="1:2" x14ac:dyDescent="0.2">
      <c r="A1520" s="47">
        <v>433</v>
      </c>
      <c r="B1520" s="48">
        <v>6</v>
      </c>
    </row>
    <row r="1521" spans="1:2" x14ac:dyDescent="0.2">
      <c r="A1521" s="47">
        <v>20</v>
      </c>
      <c r="B1521" s="48">
        <v>6</v>
      </c>
    </row>
    <row r="1522" spans="1:2" x14ac:dyDescent="0.2">
      <c r="A1522" s="47">
        <v>8</v>
      </c>
      <c r="B1522" s="48">
        <v>14</v>
      </c>
    </row>
    <row r="1523" spans="1:2" x14ac:dyDescent="0.2">
      <c r="A1523" s="47">
        <v>175</v>
      </c>
      <c r="B1523" s="48">
        <v>6</v>
      </c>
    </row>
    <row r="1524" spans="1:2" x14ac:dyDescent="0.2">
      <c r="A1524" s="47">
        <v>104</v>
      </c>
      <c r="B1524" s="48">
        <v>33</v>
      </c>
    </row>
    <row r="1525" spans="1:2" x14ac:dyDescent="0.2">
      <c r="A1525" s="47">
        <v>17</v>
      </c>
      <c r="B1525" s="48">
        <v>4</v>
      </c>
    </row>
    <row r="1526" spans="1:2" x14ac:dyDescent="0.2">
      <c r="A1526" s="47">
        <v>277</v>
      </c>
      <c r="B1526" s="48">
        <v>1</v>
      </c>
    </row>
    <row r="1527" spans="1:2" x14ac:dyDescent="0.2">
      <c r="A1527" s="47">
        <v>118</v>
      </c>
      <c r="B1527" s="48">
        <v>0</v>
      </c>
    </row>
    <row r="1528" spans="1:2" x14ac:dyDescent="0.2">
      <c r="A1528" s="47">
        <v>97</v>
      </c>
      <c r="B1528" s="48">
        <v>6</v>
      </c>
    </row>
    <row r="1529" spans="1:2" x14ac:dyDescent="0.2">
      <c r="A1529" s="47">
        <v>20</v>
      </c>
      <c r="B1529" s="48">
        <v>6</v>
      </c>
    </row>
    <row r="1530" spans="1:2" x14ac:dyDescent="0.2">
      <c r="A1530" s="47">
        <v>26</v>
      </c>
      <c r="B1530" s="48">
        <v>1</v>
      </c>
    </row>
    <row r="1531" spans="1:2" x14ac:dyDescent="0.2">
      <c r="A1531" s="47">
        <v>128</v>
      </c>
      <c r="B1531" s="48">
        <v>3</v>
      </c>
    </row>
    <row r="1532" spans="1:2" x14ac:dyDescent="0.2">
      <c r="A1532" s="47">
        <v>15</v>
      </c>
    </row>
    <row r="1533" spans="1:2" x14ac:dyDescent="0.2">
      <c r="A1533" s="47">
        <v>25</v>
      </c>
    </row>
    <row r="1534" spans="1:2" x14ac:dyDescent="0.2">
      <c r="A1534" s="47">
        <v>55</v>
      </c>
    </row>
    <row r="1535" spans="1:2" x14ac:dyDescent="0.2">
      <c r="A1535" s="47">
        <v>107</v>
      </c>
    </row>
    <row r="1536" spans="1:2" x14ac:dyDescent="0.2">
      <c r="A1536" s="47">
        <v>557</v>
      </c>
    </row>
    <row r="1537" spans="1:1" x14ac:dyDescent="0.2">
      <c r="A1537" s="47">
        <v>40</v>
      </c>
    </row>
    <row r="1538" spans="1:1" x14ac:dyDescent="0.2">
      <c r="A1538" s="47">
        <v>36</v>
      </c>
    </row>
    <row r="1539" spans="1:1" x14ac:dyDescent="0.2">
      <c r="A1539" s="47">
        <v>159</v>
      </c>
    </row>
    <row r="1540" spans="1:1" x14ac:dyDescent="0.2">
      <c r="A1540" s="47">
        <v>41</v>
      </c>
    </row>
    <row r="1541" spans="1:1" x14ac:dyDescent="0.2">
      <c r="A1541" s="47">
        <v>226</v>
      </c>
    </row>
    <row r="1542" spans="1:1" x14ac:dyDescent="0.2">
      <c r="A1542" s="47">
        <v>30</v>
      </c>
    </row>
    <row r="1543" spans="1:1" x14ac:dyDescent="0.2">
      <c r="A1543" s="47">
        <v>103</v>
      </c>
    </row>
    <row r="1544" spans="1:1" x14ac:dyDescent="0.2">
      <c r="A1544" s="47">
        <v>62</v>
      </c>
    </row>
    <row r="1545" spans="1:1" x14ac:dyDescent="0.2">
      <c r="A1545" s="47">
        <v>6</v>
      </c>
    </row>
    <row r="1546" spans="1:1" x14ac:dyDescent="0.2">
      <c r="A1546" s="47">
        <v>182</v>
      </c>
    </row>
    <row r="1547" spans="1:1" x14ac:dyDescent="0.2">
      <c r="A1547" s="47">
        <v>145</v>
      </c>
    </row>
    <row r="1548" spans="1:1" x14ac:dyDescent="0.2">
      <c r="A1548" s="47">
        <v>25</v>
      </c>
    </row>
    <row r="1549" spans="1:1" x14ac:dyDescent="0.2">
      <c r="A1549" s="47">
        <v>320</v>
      </c>
    </row>
    <row r="1550" spans="1:1" x14ac:dyDescent="0.2">
      <c r="A1550" s="47">
        <v>99</v>
      </c>
    </row>
    <row r="1551" spans="1:1" x14ac:dyDescent="0.2">
      <c r="A1551" s="47">
        <v>348</v>
      </c>
    </row>
    <row r="1552" spans="1:1" x14ac:dyDescent="0.2">
      <c r="A1552" s="47">
        <v>41</v>
      </c>
    </row>
    <row r="1553" spans="1:1" x14ac:dyDescent="0.2">
      <c r="A1553" s="47">
        <v>29</v>
      </c>
    </row>
    <row r="1554" spans="1:1" x14ac:dyDescent="0.2">
      <c r="A1554" s="47">
        <v>25</v>
      </c>
    </row>
    <row r="1555" spans="1:1" x14ac:dyDescent="0.2">
      <c r="A1555" s="47">
        <v>23</v>
      </c>
    </row>
    <row r="1556" spans="1:1" x14ac:dyDescent="0.2">
      <c r="A1556" s="47">
        <v>1260</v>
      </c>
    </row>
    <row r="1557" spans="1:1" x14ac:dyDescent="0.2">
      <c r="A1557" s="47">
        <v>307</v>
      </c>
    </row>
    <row r="1558" spans="1:1" x14ac:dyDescent="0.2">
      <c r="A1558" s="47">
        <v>329</v>
      </c>
    </row>
    <row r="1559" spans="1:1" x14ac:dyDescent="0.2">
      <c r="A1559" s="47">
        <v>32</v>
      </c>
    </row>
    <row r="1560" spans="1:1" x14ac:dyDescent="0.2">
      <c r="A1560" s="47">
        <v>27</v>
      </c>
    </row>
    <row r="1561" spans="1:1" x14ac:dyDescent="0.2">
      <c r="A1561" s="47">
        <v>236</v>
      </c>
    </row>
    <row r="1562" spans="1:1" x14ac:dyDescent="0.2">
      <c r="A1562" s="47">
        <v>42</v>
      </c>
    </row>
    <row r="1563" spans="1:1" x14ac:dyDescent="0.2">
      <c r="A1563" s="47">
        <v>95</v>
      </c>
    </row>
    <row r="1564" spans="1:1" x14ac:dyDescent="0.2">
      <c r="A1564" s="47">
        <v>37</v>
      </c>
    </row>
    <row r="1565" spans="1:1" x14ac:dyDescent="0.2">
      <c r="A1565" s="47">
        <v>128</v>
      </c>
    </row>
    <row r="1566" spans="1:1" x14ac:dyDescent="0.2">
      <c r="A1566" s="47">
        <v>156</v>
      </c>
    </row>
    <row r="1567" spans="1:1" x14ac:dyDescent="0.2">
      <c r="A1567" s="47">
        <v>64</v>
      </c>
    </row>
    <row r="1568" spans="1:1" x14ac:dyDescent="0.2">
      <c r="A1568" s="47">
        <v>58</v>
      </c>
    </row>
    <row r="1569" spans="1:1" x14ac:dyDescent="0.2">
      <c r="A1569" s="47">
        <v>20</v>
      </c>
    </row>
    <row r="1570" spans="1:1" x14ac:dyDescent="0.2">
      <c r="A1570" s="47">
        <v>47</v>
      </c>
    </row>
    <row r="1571" spans="1:1" x14ac:dyDescent="0.2">
      <c r="A1571" s="47">
        <v>54</v>
      </c>
    </row>
    <row r="1572" spans="1:1" x14ac:dyDescent="0.2">
      <c r="A1572" s="47">
        <v>9</v>
      </c>
    </row>
    <row r="1573" spans="1:1" x14ac:dyDescent="0.2">
      <c r="A1573" s="47">
        <v>213</v>
      </c>
    </row>
    <row r="1574" spans="1:1" x14ac:dyDescent="0.2">
      <c r="A1574" s="47">
        <v>57</v>
      </c>
    </row>
    <row r="1575" spans="1:1" x14ac:dyDescent="0.2">
      <c r="A1575" s="47">
        <v>25</v>
      </c>
    </row>
    <row r="1576" spans="1:1" x14ac:dyDescent="0.2">
      <c r="A1576" s="47">
        <v>104</v>
      </c>
    </row>
    <row r="1577" spans="1:1" x14ac:dyDescent="0.2">
      <c r="A1577" s="47">
        <v>34</v>
      </c>
    </row>
    <row r="1578" spans="1:1" x14ac:dyDescent="0.2">
      <c r="A1578" s="47">
        <v>67</v>
      </c>
    </row>
    <row r="1579" spans="1:1" x14ac:dyDescent="0.2">
      <c r="A1579" s="47">
        <v>241</v>
      </c>
    </row>
    <row r="1580" spans="1:1" x14ac:dyDescent="0.2">
      <c r="A1580" s="47">
        <v>123</v>
      </c>
    </row>
    <row r="1581" spans="1:1" x14ac:dyDescent="0.2">
      <c r="A1581" s="47">
        <v>302</v>
      </c>
    </row>
    <row r="1582" spans="1:1" x14ac:dyDescent="0.2">
      <c r="A1582" s="47">
        <v>89</v>
      </c>
    </row>
    <row r="1583" spans="1:1" x14ac:dyDescent="0.2">
      <c r="A1583" s="47">
        <v>41</v>
      </c>
    </row>
    <row r="1584" spans="1:1" x14ac:dyDescent="0.2">
      <c r="A1584" s="47">
        <v>69</v>
      </c>
    </row>
    <row r="1585" spans="1:1" x14ac:dyDescent="0.2">
      <c r="A1585" s="47">
        <v>52</v>
      </c>
    </row>
    <row r="1586" spans="1:1" x14ac:dyDescent="0.2">
      <c r="A1586" s="47">
        <v>57</v>
      </c>
    </row>
    <row r="1587" spans="1:1" x14ac:dyDescent="0.2">
      <c r="A1587" s="47">
        <v>74</v>
      </c>
    </row>
    <row r="1588" spans="1:1" x14ac:dyDescent="0.2">
      <c r="A1588" s="47">
        <v>63</v>
      </c>
    </row>
    <row r="1589" spans="1:1" x14ac:dyDescent="0.2">
      <c r="A1589" s="47">
        <v>72</v>
      </c>
    </row>
    <row r="1590" spans="1:1" x14ac:dyDescent="0.2">
      <c r="A1590" s="47">
        <v>71</v>
      </c>
    </row>
    <row r="1591" spans="1:1" x14ac:dyDescent="0.2">
      <c r="A1591" s="47">
        <v>21</v>
      </c>
    </row>
    <row r="1592" spans="1:1" x14ac:dyDescent="0.2">
      <c r="A1592" s="47">
        <v>930</v>
      </c>
    </row>
    <row r="1593" spans="1:1" x14ac:dyDescent="0.2">
      <c r="A1593" s="47">
        <v>55</v>
      </c>
    </row>
    <row r="1594" spans="1:1" x14ac:dyDescent="0.2">
      <c r="A1594" s="47">
        <v>61</v>
      </c>
    </row>
    <row r="1595" spans="1:1" x14ac:dyDescent="0.2">
      <c r="A1595" s="47">
        <v>82</v>
      </c>
    </row>
    <row r="1596" spans="1:1" x14ac:dyDescent="0.2">
      <c r="A1596" s="47">
        <v>71</v>
      </c>
    </row>
    <row r="1597" spans="1:1" x14ac:dyDescent="0.2">
      <c r="A1597" s="47">
        <v>117</v>
      </c>
    </row>
    <row r="1598" spans="1:1" x14ac:dyDescent="0.2">
      <c r="A1598" s="47">
        <v>29</v>
      </c>
    </row>
    <row r="1599" spans="1:1" x14ac:dyDescent="0.2">
      <c r="A1599" s="47">
        <v>74</v>
      </c>
    </row>
    <row r="1600" spans="1:1" x14ac:dyDescent="0.2">
      <c r="A1600" s="47">
        <v>23</v>
      </c>
    </row>
    <row r="1601" spans="1:1" x14ac:dyDescent="0.2">
      <c r="A1601" s="47">
        <v>60</v>
      </c>
    </row>
    <row r="1602" spans="1:1" x14ac:dyDescent="0.2">
      <c r="A1602" s="47">
        <v>55</v>
      </c>
    </row>
    <row r="1603" spans="1:1" x14ac:dyDescent="0.2">
      <c r="A1603" s="47">
        <v>51</v>
      </c>
    </row>
    <row r="1604" spans="1:1" x14ac:dyDescent="0.2">
      <c r="A1604" s="47">
        <v>78</v>
      </c>
    </row>
    <row r="1605" spans="1:1" x14ac:dyDescent="0.2">
      <c r="A1605" s="47">
        <v>62</v>
      </c>
    </row>
    <row r="1606" spans="1:1" x14ac:dyDescent="0.2">
      <c r="A1606" s="47">
        <v>45</v>
      </c>
    </row>
    <row r="1607" spans="1:1" x14ac:dyDescent="0.2">
      <c r="A1607" s="47">
        <v>15</v>
      </c>
    </row>
    <row r="1608" spans="1:1" x14ac:dyDescent="0.2">
      <c r="A1608" s="47">
        <v>151</v>
      </c>
    </row>
    <row r="1609" spans="1:1" x14ac:dyDescent="0.2">
      <c r="A1609" s="47">
        <v>68</v>
      </c>
    </row>
    <row r="1610" spans="1:1" x14ac:dyDescent="0.2">
      <c r="A1610" s="47">
        <v>46</v>
      </c>
    </row>
    <row r="1611" spans="1:1" x14ac:dyDescent="0.2">
      <c r="A1611" s="47">
        <v>24</v>
      </c>
    </row>
    <row r="1612" spans="1:1" x14ac:dyDescent="0.2">
      <c r="A1612" s="47">
        <v>70</v>
      </c>
    </row>
    <row r="1613" spans="1:1" x14ac:dyDescent="0.2">
      <c r="A1613" s="47">
        <v>244</v>
      </c>
    </row>
    <row r="1614" spans="1:1" x14ac:dyDescent="0.2">
      <c r="A1614" s="47">
        <v>82</v>
      </c>
    </row>
    <row r="1615" spans="1:1" x14ac:dyDescent="0.2">
      <c r="A1615" s="47">
        <v>226</v>
      </c>
    </row>
    <row r="1616" spans="1:1" x14ac:dyDescent="0.2">
      <c r="A1616" s="47">
        <v>60</v>
      </c>
    </row>
    <row r="1617" spans="1:1" x14ac:dyDescent="0.2">
      <c r="A1617" s="47">
        <v>322</v>
      </c>
    </row>
    <row r="1618" spans="1:1" x14ac:dyDescent="0.2">
      <c r="A1618" s="47">
        <v>94</v>
      </c>
    </row>
    <row r="1619" spans="1:1" x14ac:dyDescent="0.2">
      <c r="A1619" s="47">
        <v>47</v>
      </c>
    </row>
    <row r="1620" spans="1:1" x14ac:dyDescent="0.2">
      <c r="A1620" s="47">
        <v>115</v>
      </c>
    </row>
    <row r="1621" spans="1:1" x14ac:dyDescent="0.2">
      <c r="A1621" s="47">
        <v>134</v>
      </c>
    </row>
    <row r="1622" spans="1:1" x14ac:dyDescent="0.2">
      <c r="A1622" s="47">
        <v>35</v>
      </c>
    </row>
    <row r="1623" spans="1:1" x14ac:dyDescent="0.2">
      <c r="A1623" s="47">
        <v>104</v>
      </c>
    </row>
    <row r="1624" spans="1:1" x14ac:dyDescent="0.2">
      <c r="A1624" s="47">
        <v>184</v>
      </c>
    </row>
    <row r="1625" spans="1:1" x14ac:dyDescent="0.2">
      <c r="A1625" s="47">
        <v>119</v>
      </c>
    </row>
    <row r="1626" spans="1:1" x14ac:dyDescent="0.2">
      <c r="A1626" s="47">
        <v>59</v>
      </c>
    </row>
    <row r="1627" spans="1:1" x14ac:dyDescent="0.2">
      <c r="A1627" s="47">
        <v>113</v>
      </c>
    </row>
    <row r="1628" spans="1:1" x14ac:dyDescent="0.2">
      <c r="A1628" s="47">
        <v>84</v>
      </c>
    </row>
    <row r="1629" spans="1:1" x14ac:dyDescent="0.2">
      <c r="A1629" s="47">
        <v>74</v>
      </c>
    </row>
    <row r="1630" spans="1:1" x14ac:dyDescent="0.2">
      <c r="A1630" s="47">
        <v>216</v>
      </c>
    </row>
    <row r="1631" spans="1:1" x14ac:dyDescent="0.2">
      <c r="A1631" s="47">
        <v>39</v>
      </c>
    </row>
    <row r="1632" spans="1:1" x14ac:dyDescent="0.2">
      <c r="A1632" s="47">
        <v>21</v>
      </c>
    </row>
    <row r="1633" spans="1:1" x14ac:dyDescent="0.2">
      <c r="A1633" s="47">
        <v>30</v>
      </c>
    </row>
    <row r="1634" spans="1:1" x14ac:dyDescent="0.2">
      <c r="A1634" s="47">
        <v>37</v>
      </c>
    </row>
    <row r="1635" spans="1:1" x14ac:dyDescent="0.2">
      <c r="A1635" s="47">
        <v>202</v>
      </c>
    </row>
    <row r="1636" spans="1:1" x14ac:dyDescent="0.2">
      <c r="A1636" s="47">
        <v>37</v>
      </c>
    </row>
    <row r="1637" spans="1:1" x14ac:dyDescent="0.2">
      <c r="A1637" s="47">
        <v>28</v>
      </c>
    </row>
    <row r="1638" spans="1:1" x14ac:dyDescent="0.2">
      <c r="A1638" s="47">
        <v>26</v>
      </c>
    </row>
    <row r="1639" spans="1:1" x14ac:dyDescent="0.2">
      <c r="A1639" s="47">
        <v>61</v>
      </c>
    </row>
    <row r="1640" spans="1:1" x14ac:dyDescent="0.2">
      <c r="A1640" s="47">
        <v>115</v>
      </c>
    </row>
    <row r="1641" spans="1:1" x14ac:dyDescent="0.2">
      <c r="A1641" s="47">
        <v>181</v>
      </c>
    </row>
    <row r="1642" spans="1:1" x14ac:dyDescent="0.2">
      <c r="A1642" s="47">
        <v>110</v>
      </c>
    </row>
    <row r="1643" spans="1:1" x14ac:dyDescent="0.2">
      <c r="A1643" s="47">
        <v>269</v>
      </c>
    </row>
    <row r="1644" spans="1:1" x14ac:dyDescent="0.2">
      <c r="A1644" s="47">
        <v>79</v>
      </c>
    </row>
    <row r="1645" spans="1:1" x14ac:dyDescent="0.2">
      <c r="A1645" s="47">
        <v>104</v>
      </c>
    </row>
    <row r="1646" spans="1:1" x14ac:dyDescent="0.2">
      <c r="A1646" s="47">
        <v>34</v>
      </c>
    </row>
    <row r="1647" spans="1:1" x14ac:dyDescent="0.2">
      <c r="A1647" s="47">
        <v>167</v>
      </c>
    </row>
    <row r="1648" spans="1:1" x14ac:dyDescent="0.2">
      <c r="A1648" s="47">
        <v>183</v>
      </c>
    </row>
    <row r="1649" spans="1:1" x14ac:dyDescent="0.2">
      <c r="A1649" s="47">
        <v>71</v>
      </c>
    </row>
    <row r="1650" spans="1:1" x14ac:dyDescent="0.2">
      <c r="A1650" s="47">
        <v>69</v>
      </c>
    </row>
    <row r="1651" spans="1:1" x14ac:dyDescent="0.2">
      <c r="A1651" s="47">
        <v>270</v>
      </c>
    </row>
    <row r="1652" spans="1:1" x14ac:dyDescent="0.2">
      <c r="A1652" s="47">
        <v>193</v>
      </c>
    </row>
    <row r="1653" spans="1:1" x14ac:dyDescent="0.2">
      <c r="A1653" s="47">
        <v>57</v>
      </c>
    </row>
    <row r="1654" spans="1:1" x14ac:dyDescent="0.2">
      <c r="A1654" s="47">
        <v>200</v>
      </c>
    </row>
    <row r="1655" spans="1:1" x14ac:dyDescent="0.2">
      <c r="A1655" s="47">
        <v>88</v>
      </c>
    </row>
    <row r="1656" spans="1:1" x14ac:dyDescent="0.2">
      <c r="A1656" s="47">
        <v>213</v>
      </c>
    </row>
    <row r="1657" spans="1:1" x14ac:dyDescent="0.2">
      <c r="A1657" s="47">
        <v>20</v>
      </c>
    </row>
    <row r="1658" spans="1:1" x14ac:dyDescent="0.2">
      <c r="A1658" s="47">
        <v>50</v>
      </c>
    </row>
    <row r="1659" spans="1:1" x14ac:dyDescent="0.2">
      <c r="A1659" s="47">
        <v>115</v>
      </c>
    </row>
    <row r="1660" spans="1:1" x14ac:dyDescent="0.2">
      <c r="A1660" s="47">
        <v>186</v>
      </c>
    </row>
    <row r="1661" spans="1:1" x14ac:dyDescent="0.2">
      <c r="A1661" s="47">
        <v>18</v>
      </c>
    </row>
    <row r="1662" spans="1:1" x14ac:dyDescent="0.2">
      <c r="A1662" s="47">
        <v>176</v>
      </c>
    </row>
    <row r="1663" spans="1:1" x14ac:dyDescent="0.2">
      <c r="A1663" s="47">
        <v>41</v>
      </c>
    </row>
    <row r="1664" spans="1:1" x14ac:dyDescent="0.2">
      <c r="A1664" s="47">
        <v>75</v>
      </c>
    </row>
    <row r="1665" spans="1:1" x14ac:dyDescent="0.2">
      <c r="A1665" s="47">
        <v>97</v>
      </c>
    </row>
    <row r="1666" spans="1:1" x14ac:dyDescent="0.2">
      <c r="A1666" s="47">
        <v>73</v>
      </c>
    </row>
    <row r="1667" spans="1:1" x14ac:dyDescent="0.2">
      <c r="A1667" s="47">
        <v>49</v>
      </c>
    </row>
    <row r="1668" spans="1:1" x14ac:dyDescent="0.2">
      <c r="A1668" s="47">
        <v>134</v>
      </c>
    </row>
    <row r="1669" spans="1:1" x14ac:dyDescent="0.2">
      <c r="A1669" s="47">
        <v>68</v>
      </c>
    </row>
    <row r="1670" spans="1:1" x14ac:dyDescent="0.2">
      <c r="A1670" s="47">
        <v>49</v>
      </c>
    </row>
    <row r="1671" spans="1:1" x14ac:dyDescent="0.2">
      <c r="A1671" s="47">
        <v>63</v>
      </c>
    </row>
    <row r="1672" spans="1:1" x14ac:dyDescent="0.2">
      <c r="A1672" s="47">
        <v>163</v>
      </c>
    </row>
    <row r="1673" spans="1:1" x14ac:dyDescent="0.2">
      <c r="A1673" s="47">
        <v>288</v>
      </c>
    </row>
    <row r="1674" spans="1:1" x14ac:dyDescent="0.2">
      <c r="A1674" s="47">
        <v>42</v>
      </c>
    </row>
    <row r="1675" spans="1:1" x14ac:dyDescent="0.2">
      <c r="A1675" s="47">
        <v>70</v>
      </c>
    </row>
    <row r="1676" spans="1:1" x14ac:dyDescent="0.2">
      <c r="A1676" s="47">
        <v>30</v>
      </c>
    </row>
    <row r="1677" spans="1:1" x14ac:dyDescent="0.2">
      <c r="A1677" s="47">
        <v>51</v>
      </c>
    </row>
    <row r="1678" spans="1:1" x14ac:dyDescent="0.2">
      <c r="A1678" s="47">
        <v>145</v>
      </c>
    </row>
    <row r="1679" spans="1:1" x14ac:dyDescent="0.2">
      <c r="A1679" s="47">
        <v>21</v>
      </c>
    </row>
    <row r="1680" spans="1:1" x14ac:dyDescent="0.2">
      <c r="A1680" s="47">
        <v>286</v>
      </c>
    </row>
    <row r="1681" spans="1:1" x14ac:dyDescent="0.2">
      <c r="A1681" s="47">
        <v>12</v>
      </c>
    </row>
    <row r="1682" spans="1:1" x14ac:dyDescent="0.2">
      <c r="A1682" s="47">
        <v>100</v>
      </c>
    </row>
    <row r="1683" spans="1:1" x14ac:dyDescent="0.2">
      <c r="A1683" s="47">
        <v>100</v>
      </c>
    </row>
    <row r="1684" spans="1:1" x14ac:dyDescent="0.2">
      <c r="A1684" s="47">
        <v>34</v>
      </c>
    </row>
    <row r="1685" spans="1:1" x14ac:dyDescent="0.2">
      <c r="A1685" s="47">
        <v>63</v>
      </c>
    </row>
    <row r="1686" spans="1:1" x14ac:dyDescent="0.2">
      <c r="A1686" s="47">
        <v>30</v>
      </c>
    </row>
    <row r="1687" spans="1:1" x14ac:dyDescent="0.2">
      <c r="A1687" s="47">
        <v>47</v>
      </c>
    </row>
    <row r="1688" spans="1:1" x14ac:dyDescent="0.2">
      <c r="A1688" s="47">
        <v>237</v>
      </c>
    </row>
    <row r="1689" spans="1:1" x14ac:dyDescent="0.2">
      <c r="A1689" s="47">
        <v>47</v>
      </c>
    </row>
    <row r="1690" spans="1:1" x14ac:dyDescent="0.2">
      <c r="A1690" s="47">
        <v>15</v>
      </c>
    </row>
    <row r="1691" spans="1:1" x14ac:dyDescent="0.2">
      <c r="A1691" s="47">
        <v>81</v>
      </c>
    </row>
    <row r="1692" spans="1:1" x14ac:dyDescent="0.2">
      <c r="A1692" s="47">
        <v>122</v>
      </c>
    </row>
    <row r="1693" spans="1:1" x14ac:dyDescent="0.2">
      <c r="A1693" s="47">
        <v>34</v>
      </c>
    </row>
    <row r="1694" spans="1:1" x14ac:dyDescent="0.2">
      <c r="A1694" s="47">
        <v>207</v>
      </c>
    </row>
    <row r="1695" spans="1:1" x14ac:dyDescent="0.2">
      <c r="A1695" s="47">
        <v>25</v>
      </c>
    </row>
    <row r="1696" spans="1:1" x14ac:dyDescent="0.2">
      <c r="A1696" s="47">
        <v>72</v>
      </c>
    </row>
    <row r="1697" spans="1:1" x14ac:dyDescent="0.2">
      <c r="A1697" s="47">
        <v>14</v>
      </c>
    </row>
    <row r="1698" spans="1:1" x14ac:dyDescent="0.2">
      <c r="A1698" s="47">
        <v>15</v>
      </c>
    </row>
    <row r="1699" spans="1:1" x14ac:dyDescent="0.2">
      <c r="A1699" s="47">
        <v>91</v>
      </c>
    </row>
    <row r="1700" spans="1:1" x14ac:dyDescent="0.2">
      <c r="A1700" s="47">
        <v>24</v>
      </c>
    </row>
    <row r="1701" spans="1:1" x14ac:dyDescent="0.2">
      <c r="A1701" s="47">
        <v>27</v>
      </c>
    </row>
    <row r="1702" spans="1:1" x14ac:dyDescent="0.2">
      <c r="A1702" s="47">
        <v>47</v>
      </c>
    </row>
    <row r="1703" spans="1:1" x14ac:dyDescent="0.2">
      <c r="A1703" s="47">
        <v>44</v>
      </c>
    </row>
    <row r="1704" spans="1:1" x14ac:dyDescent="0.2">
      <c r="A1704" s="47">
        <v>72</v>
      </c>
    </row>
    <row r="1705" spans="1:1" x14ac:dyDescent="0.2">
      <c r="A1705" s="47">
        <v>63</v>
      </c>
    </row>
    <row r="1706" spans="1:1" x14ac:dyDescent="0.2">
      <c r="A1706" s="47">
        <v>88</v>
      </c>
    </row>
    <row r="1707" spans="1:1" x14ac:dyDescent="0.2">
      <c r="A1707" s="47">
        <v>70</v>
      </c>
    </row>
    <row r="1708" spans="1:1" x14ac:dyDescent="0.2">
      <c r="A1708" s="47">
        <v>50</v>
      </c>
    </row>
    <row r="1709" spans="1:1" x14ac:dyDescent="0.2">
      <c r="A1709" s="47">
        <v>35</v>
      </c>
    </row>
    <row r="1710" spans="1:1" x14ac:dyDescent="0.2">
      <c r="A1710" s="47">
        <v>175</v>
      </c>
    </row>
    <row r="1711" spans="1:1" x14ac:dyDescent="0.2">
      <c r="A1711" s="47">
        <v>20</v>
      </c>
    </row>
    <row r="1712" spans="1:1" x14ac:dyDescent="0.2">
      <c r="A1712" s="47">
        <v>54</v>
      </c>
    </row>
    <row r="1713" spans="1:1" x14ac:dyDescent="0.2">
      <c r="A1713" s="47">
        <v>20</v>
      </c>
    </row>
    <row r="1714" spans="1:1" x14ac:dyDescent="0.2">
      <c r="A1714" s="47">
        <v>57</v>
      </c>
    </row>
    <row r="1715" spans="1:1" x14ac:dyDescent="0.2">
      <c r="A1715" s="47">
        <v>31</v>
      </c>
    </row>
    <row r="1716" spans="1:1" x14ac:dyDescent="0.2">
      <c r="A1716" s="47">
        <v>31</v>
      </c>
    </row>
    <row r="1717" spans="1:1" x14ac:dyDescent="0.2">
      <c r="A1717" s="47">
        <v>45</v>
      </c>
    </row>
    <row r="1718" spans="1:1" x14ac:dyDescent="0.2">
      <c r="A1718" s="47">
        <v>41</v>
      </c>
    </row>
    <row r="1719" spans="1:1" x14ac:dyDescent="0.2">
      <c r="A1719" s="47">
        <v>29</v>
      </c>
    </row>
    <row r="1720" spans="1:1" x14ac:dyDescent="0.2">
      <c r="A1720" s="47">
        <v>58</v>
      </c>
    </row>
    <row r="1721" spans="1:1" x14ac:dyDescent="0.2">
      <c r="A1721" s="47">
        <v>89</v>
      </c>
    </row>
    <row r="1722" spans="1:1" x14ac:dyDescent="0.2">
      <c r="A1722" s="47">
        <v>125</v>
      </c>
    </row>
    <row r="1723" spans="1:1" x14ac:dyDescent="0.2">
      <c r="A1723" s="47">
        <v>18</v>
      </c>
    </row>
    <row r="1724" spans="1:1" x14ac:dyDescent="0.2">
      <c r="A1724" s="47">
        <v>32</v>
      </c>
    </row>
    <row r="1725" spans="1:1" x14ac:dyDescent="0.2">
      <c r="A1725" s="47">
        <v>16</v>
      </c>
    </row>
    <row r="1726" spans="1:1" x14ac:dyDescent="0.2">
      <c r="A1726" s="47">
        <v>38</v>
      </c>
    </row>
    <row r="1727" spans="1:1" x14ac:dyDescent="0.2">
      <c r="A1727" s="47">
        <v>15</v>
      </c>
    </row>
    <row r="1728" spans="1:1" x14ac:dyDescent="0.2">
      <c r="A1728" s="47">
        <v>23</v>
      </c>
    </row>
    <row r="1729" spans="1:1" x14ac:dyDescent="0.2">
      <c r="A1729" s="47">
        <v>49</v>
      </c>
    </row>
    <row r="1730" spans="1:1" x14ac:dyDescent="0.2">
      <c r="A1730" s="47">
        <v>10</v>
      </c>
    </row>
    <row r="1731" spans="1:1" x14ac:dyDescent="0.2">
      <c r="A1731" s="47">
        <v>15</v>
      </c>
    </row>
    <row r="1732" spans="1:1" x14ac:dyDescent="0.2">
      <c r="A1732" s="47">
        <v>57</v>
      </c>
    </row>
    <row r="1733" spans="1:1" x14ac:dyDescent="0.2">
      <c r="A1733" s="47">
        <v>33</v>
      </c>
    </row>
    <row r="1734" spans="1:1" x14ac:dyDescent="0.2">
      <c r="A1734" s="47">
        <v>9</v>
      </c>
    </row>
    <row r="1735" spans="1:1" x14ac:dyDescent="0.2">
      <c r="A1735" s="47">
        <v>26</v>
      </c>
    </row>
    <row r="1736" spans="1:1" x14ac:dyDescent="0.2">
      <c r="A1736" s="47">
        <v>69</v>
      </c>
    </row>
    <row r="1737" spans="1:1" x14ac:dyDescent="0.2">
      <c r="A1737" s="47">
        <v>65</v>
      </c>
    </row>
    <row r="1738" spans="1:1" x14ac:dyDescent="0.2">
      <c r="A1738" s="47">
        <v>83</v>
      </c>
    </row>
    <row r="1739" spans="1:1" x14ac:dyDescent="0.2">
      <c r="A1739" s="47">
        <v>111</v>
      </c>
    </row>
    <row r="1740" spans="1:1" x14ac:dyDescent="0.2">
      <c r="A1740" s="47">
        <v>46</v>
      </c>
    </row>
    <row r="1741" spans="1:1" x14ac:dyDescent="0.2">
      <c r="A1741" s="47">
        <v>63</v>
      </c>
    </row>
    <row r="1742" spans="1:1" x14ac:dyDescent="0.2">
      <c r="A1742" s="47">
        <v>9</v>
      </c>
    </row>
    <row r="1743" spans="1:1" x14ac:dyDescent="0.2">
      <c r="A1743" s="47">
        <v>34</v>
      </c>
    </row>
    <row r="1744" spans="1:1" x14ac:dyDescent="0.2">
      <c r="A1744" s="47">
        <v>112</v>
      </c>
    </row>
    <row r="1745" spans="1:1" x14ac:dyDescent="0.2">
      <c r="A1745" s="47">
        <v>47</v>
      </c>
    </row>
    <row r="1746" spans="1:1" x14ac:dyDescent="0.2">
      <c r="A1746" s="47">
        <v>38</v>
      </c>
    </row>
    <row r="1747" spans="1:1" x14ac:dyDescent="0.2">
      <c r="A1747" s="47">
        <v>28</v>
      </c>
    </row>
    <row r="1748" spans="1:1" x14ac:dyDescent="0.2">
      <c r="A1748" s="47">
        <v>78</v>
      </c>
    </row>
    <row r="1749" spans="1:1" x14ac:dyDescent="0.2">
      <c r="A1749" s="47">
        <v>23</v>
      </c>
    </row>
    <row r="1750" spans="1:1" x14ac:dyDescent="0.2">
      <c r="A1750" s="47">
        <v>40</v>
      </c>
    </row>
    <row r="1751" spans="1:1" x14ac:dyDescent="0.2">
      <c r="A1751" s="47">
        <v>13</v>
      </c>
    </row>
    <row r="1752" spans="1:1" x14ac:dyDescent="0.2">
      <c r="A1752" s="47">
        <v>18</v>
      </c>
    </row>
    <row r="1753" spans="1:1" x14ac:dyDescent="0.2">
      <c r="A1753" s="47">
        <v>22</v>
      </c>
    </row>
    <row r="1754" spans="1:1" x14ac:dyDescent="0.2">
      <c r="A1754" s="47">
        <v>79</v>
      </c>
    </row>
    <row r="1755" spans="1:1" x14ac:dyDescent="0.2">
      <c r="A1755" s="47">
        <v>14</v>
      </c>
    </row>
    <row r="1756" spans="1:1" x14ac:dyDescent="0.2">
      <c r="A1756" s="47">
        <v>51</v>
      </c>
    </row>
    <row r="1757" spans="1:1" x14ac:dyDescent="0.2">
      <c r="A1757" s="47">
        <v>54</v>
      </c>
    </row>
    <row r="1758" spans="1:1" x14ac:dyDescent="0.2">
      <c r="A1758" s="47">
        <v>70</v>
      </c>
    </row>
    <row r="1759" spans="1:1" x14ac:dyDescent="0.2">
      <c r="A1759" s="47">
        <v>44</v>
      </c>
    </row>
    <row r="1760" spans="1:1" x14ac:dyDescent="0.2">
      <c r="A1760" s="47">
        <v>55</v>
      </c>
    </row>
    <row r="1761" spans="1:1" x14ac:dyDescent="0.2">
      <c r="A1761" s="47">
        <v>15</v>
      </c>
    </row>
    <row r="1762" spans="1:1" x14ac:dyDescent="0.2">
      <c r="A1762" s="47">
        <v>27</v>
      </c>
    </row>
    <row r="1763" spans="1:1" x14ac:dyDescent="0.2">
      <c r="A1763" s="47">
        <v>21</v>
      </c>
    </row>
    <row r="1764" spans="1:1" x14ac:dyDescent="0.2">
      <c r="A1764" s="47">
        <v>162</v>
      </c>
    </row>
    <row r="1765" spans="1:1" x14ac:dyDescent="0.2">
      <c r="A1765" s="47">
        <v>23</v>
      </c>
    </row>
    <row r="1766" spans="1:1" x14ac:dyDescent="0.2">
      <c r="A1766" s="47">
        <v>72</v>
      </c>
    </row>
    <row r="1767" spans="1:1" x14ac:dyDescent="0.2">
      <c r="A1767" s="47">
        <v>68</v>
      </c>
    </row>
    <row r="1768" spans="1:1" x14ac:dyDescent="0.2">
      <c r="A1768" s="47">
        <v>20</v>
      </c>
    </row>
    <row r="1769" spans="1:1" x14ac:dyDescent="0.2">
      <c r="A1769" s="47">
        <v>26</v>
      </c>
    </row>
    <row r="1770" spans="1:1" x14ac:dyDescent="0.2">
      <c r="A1770" s="47">
        <v>72</v>
      </c>
    </row>
    <row r="1771" spans="1:1" x14ac:dyDescent="0.2">
      <c r="A1771" s="47">
        <v>3</v>
      </c>
    </row>
    <row r="1772" spans="1:1" x14ac:dyDescent="0.2">
      <c r="A1772" s="47">
        <v>18</v>
      </c>
    </row>
    <row r="1773" spans="1:1" x14ac:dyDescent="0.2">
      <c r="A1773" s="47">
        <v>30</v>
      </c>
    </row>
    <row r="1774" spans="1:1" x14ac:dyDescent="0.2">
      <c r="A1774" s="47">
        <v>23</v>
      </c>
    </row>
    <row r="1775" spans="1:1" x14ac:dyDescent="0.2">
      <c r="A1775" s="47">
        <v>54</v>
      </c>
    </row>
    <row r="1776" spans="1:1" x14ac:dyDescent="0.2">
      <c r="A1776" s="47">
        <v>26</v>
      </c>
    </row>
    <row r="1777" spans="1:1" x14ac:dyDescent="0.2">
      <c r="A1777" s="47">
        <v>9</v>
      </c>
    </row>
    <row r="1778" spans="1:1" x14ac:dyDescent="0.2">
      <c r="A1778" s="47">
        <v>27</v>
      </c>
    </row>
    <row r="1779" spans="1:1" x14ac:dyDescent="0.2">
      <c r="A1779" s="47">
        <v>30</v>
      </c>
    </row>
    <row r="1780" spans="1:1" x14ac:dyDescent="0.2">
      <c r="A1780" s="47">
        <v>52</v>
      </c>
    </row>
    <row r="1781" spans="1:1" x14ac:dyDescent="0.2">
      <c r="A1781" s="47">
        <v>17</v>
      </c>
    </row>
    <row r="1782" spans="1:1" x14ac:dyDescent="0.2">
      <c r="A1782" s="47">
        <v>19</v>
      </c>
    </row>
    <row r="1783" spans="1:1" x14ac:dyDescent="0.2">
      <c r="A1783" s="47">
        <v>77</v>
      </c>
    </row>
    <row r="1784" spans="1:1" x14ac:dyDescent="0.2">
      <c r="A1784" s="47">
        <v>21</v>
      </c>
    </row>
    <row r="1785" spans="1:1" x14ac:dyDescent="0.2">
      <c r="A1785" s="47">
        <v>38</v>
      </c>
    </row>
    <row r="1786" spans="1:1" x14ac:dyDescent="0.2">
      <c r="A1786" s="47">
        <v>28</v>
      </c>
    </row>
    <row r="1787" spans="1:1" x14ac:dyDescent="0.2">
      <c r="A1787" s="47">
        <v>48</v>
      </c>
    </row>
    <row r="1788" spans="1:1" x14ac:dyDescent="0.2">
      <c r="A1788" s="47">
        <v>46</v>
      </c>
    </row>
    <row r="1789" spans="1:1" x14ac:dyDescent="0.2">
      <c r="A1789" s="47">
        <v>30</v>
      </c>
    </row>
    <row r="1790" spans="1:1" x14ac:dyDescent="0.2">
      <c r="A1790" s="47">
        <v>64</v>
      </c>
    </row>
    <row r="1791" spans="1:1" x14ac:dyDescent="0.2">
      <c r="A1791" s="47">
        <v>15</v>
      </c>
    </row>
    <row r="1792" spans="1:1" x14ac:dyDescent="0.2">
      <c r="A1792" s="47">
        <v>41</v>
      </c>
    </row>
    <row r="1793" spans="1:1" x14ac:dyDescent="0.2">
      <c r="A1793" s="47">
        <v>35</v>
      </c>
    </row>
    <row r="1794" spans="1:1" x14ac:dyDescent="0.2">
      <c r="A1794" s="47">
        <v>45</v>
      </c>
    </row>
    <row r="1795" spans="1:1" x14ac:dyDescent="0.2">
      <c r="A1795" s="47">
        <v>62</v>
      </c>
    </row>
    <row r="1796" spans="1:1" x14ac:dyDescent="0.2">
      <c r="A1796" s="47">
        <v>22</v>
      </c>
    </row>
    <row r="1797" spans="1:1" x14ac:dyDescent="0.2">
      <c r="A1797" s="47">
        <v>18</v>
      </c>
    </row>
    <row r="1798" spans="1:1" x14ac:dyDescent="0.2">
      <c r="A1798" s="47">
        <v>12</v>
      </c>
    </row>
    <row r="1799" spans="1:1" x14ac:dyDescent="0.2">
      <c r="A1799" s="47">
        <v>44</v>
      </c>
    </row>
    <row r="1800" spans="1:1" x14ac:dyDescent="0.2">
      <c r="A1800" s="47">
        <v>27</v>
      </c>
    </row>
    <row r="1801" spans="1:1" x14ac:dyDescent="0.2">
      <c r="A1801" s="47">
        <v>38</v>
      </c>
    </row>
    <row r="1802" spans="1:1" x14ac:dyDescent="0.2">
      <c r="A1802" s="47">
        <v>28</v>
      </c>
    </row>
    <row r="1803" spans="1:1" x14ac:dyDescent="0.2">
      <c r="A1803" s="47">
        <v>24</v>
      </c>
    </row>
    <row r="1804" spans="1:1" x14ac:dyDescent="0.2">
      <c r="A1804" s="47">
        <v>65</v>
      </c>
    </row>
    <row r="1805" spans="1:1" x14ac:dyDescent="0.2">
      <c r="A1805" s="47">
        <v>46</v>
      </c>
    </row>
    <row r="1806" spans="1:1" x14ac:dyDescent="0.2">
      <c r="A1806" s="47">
        <v>85</v>
      </c>
    </row>
    <row r="1807" spans="1:1" x14ac:dyDescent="0.2">
      <c r="A1807" s="47">
        <v>66</v>
      </c>
    </row>
    <row r="1808" spans="1:1" x14ac:dyDescent="0.2">
      <c r="A1808" s="47">
        <v>165</v>
      </c>
    </row>
    <row r="1809" spans="1:1" x14ac:dyDescent="0.2">
      <c r="A1809" s="47">
        <v>17</v>
      </c>
    </row>
    <row r="1810" spans="1:1" x14ac:dyDescent="0.2">
      <c r="A1810" s="47">
        <v>3</v>
      </c>
    </row>
    <row r="1811" spans="1:1" x14ac:dyDescent="0.2">
      <c r="A1811" s="47">
        <v>17</v>
      </c>
    </row>
    <row r="1812" spans="1:1" x14ac:dyDescent="0.2">
      <c r="A1812" s="47">
        <v>91</v>
      </c>
    </row>
    <row r="1813" spans="1:1" x14ac:dyDescent="0.2">
      <c r="A1813" s="47">
        <v>67</v>
      </c>
    </row>
    <row r="1814" spans="1:1" x14ac:dyDescent="0.2">
      <c r="A1814" s="47">
        <v>18</v>
      </c>
    </row>
    <row r="1815" spans="1:1" x14ac:dyDescent="0.2">
      <c r="A1815" s="47">
        <v>21</v>
      </c>
    </row>
    <row r="1816" spans="1:1" x14ac:dyDescent="0.2">
      <c r="A1816" s="47">
        <v>40</v>
      </c>
    </row>
    <row r="1817" spans="1:1" x14ac:dyDescent="0.2">
      <c r="A1817" s="47">
        <v>78</v>
      </c>
    </row>
    <row r="1818" spans="1:1" x14ac:dyDescent="0.2">
      <c r="A1818" s="47">
        <v>26</v>
      </c>
    </row>
    <row r="1819" spans="1:1" x14ac:dyDescent="0.2">
      <c r="A1819" s="47">
        <v>14</v>
      </c>
    </row>
    <row r="1820" spans="1:1" x14ac:dyDescent="0.2">
      <c r="A1820" s="47">
        <v>44</v>
      </c>
    </row>
    <row r="1821" spans="1:1" x14ac:dyDescent="0.2">
      <c r="A1821" s="47">
        <v>9</v>
      </c>
    </row>
    <row r="1822" spans="1:1" x14ac:dyDescent="0.2">
      <c r="A1822" s="47">
        <v>30</v>
      </c>
    </row>
    <row r="1823" spans="1:1" x14ac:dyDescent="0.2">
      <c r="A1823" s="47">
        <v>45</v>
      </c>
    </row>
    <row r="1824" spans="1:1" x14ac:dyDescent="0.2">
      <c r="A1824" s="47">
        <v>56</v>
      </c>
    </row>
    <row r="1825" spans="1:1" x14ac:dyDescent="0.2">
      <c r="A1825" s="47">
        <v>46</v>
      </c>
    </row>
    <row r="1826" spans="1:1" x14ac:dyDescent="0.2">
      <c r="A1826" s="47">
        <v>34</v>
      </c>
    </row>
    <row r="1827" spans="1:1" x14ac:dyDescent="0.2">
      <c r="A1827" s="47">
        <v>98</v>
      </c>
    </row>
    <row r="1828" spans="1:1" x14ac:dyDescent="0.2">
      <c r="A1828" s="47">
        <v>46</v>
      </c>
    </row>
    <row r="1829" spans="1:1" x14ac:dyDescent="0.2">
      <c r="A1829" s="47">
        <v>10</v>
      </c>
    </row>
    <row r="1830" spans="1:1" x14ac:dyDescent="0.2">
      <c r="A1830" s="47">
        <v>76</v>
      </c>
    </row>
    <row r="1831" spans="1:1" x14ac:dyDescent="0.2">
      <c r="A1831" s="47">
        <v>104</v>
      </c>
    </row>
    <row r="1832" spans="1:1" x14ac:dyDescent="0.2">
      <c r="A1832" s="47">
        <v>87</v>
      </c>
    </row>
    <row r="1833" spans="1:1" x14ac:dyDescent="0.2">
      <c r="A1833" s="47">
        <v>29</v>
      </c>
    </row>
    <row r="1834" spans="1:1" x14ac:dyDescent="0.2">
      <c r="A1834" s="47">
        <v>51</v>
      </c>
    </row>
    <row r="1835" spans="1:1" x14ac:dyDescent="0.2">
      <c r="A1835" s="47">
        <v>12</v>
      </c>
    </row>
    <row r="1836" spans="1:1" x14ac:dyDescent="0.2">
      <c r="A1836" s="47">
        <v>72</v>
      </c>
    </row>
    <row r="1837" spans="1:1" x14ac:dyDescent="0.2">
      <c r="A1837" s="47">
        <v>21</v>
      </c>
    </row>
    <row r="1838" spans="1:1" x14ac:dyDescent="0.2">
      <c r="A1838" s="47">
        <v>42</v>
      </c>
    </row>
    <row r="1839" spans="1:1" x14ac:dyDescent="0.2">
      <c r="A1839" s="47">
        <v>71</v>
      </c>
    </row>
    <row r="1840" spans="1:1" x14ac:dyDescent="0.2">
      <c r="A1840" s="47">
        <v>168</v>
      </c>
    </row>
    <row r="1841" spans="1:1" x14ac:dyDescent="0.2">
      <c r="A1841" s="47">
        <v>19</v>
      </c>
    </row>
    <row r="1842" spans="1:1" x14ac:dyDescent="0.2">
      <c r="A1842" s="47">
        <v>37</v>
      </c>
    </row>
    <row r="1843" spans="1:1" x14ac:dyDescent="0.2">
      <c r="A1843" s="47">
        <v>36</v>
      </c>
    </row>
    <row r="1844" spans="1:1" x14ac:dyDescent="0.2">
      <c r="A1844" s="47">
        <v>14</v>
      </c>
    </row>
    <row r="1845" spans="1:1" x14ac:dyDescent="0.2">
      <c r="A1845" s="47">
        <v>18</v>
      </c>
    </row>
    <row r="1846" spans="1:1" x14ac:dyDescent="0.2">
      <c r="A1846" s="47">
        <v>82</v>
      </c>
    </row>
    <row r="1847" spans="1:1" x14ac:dyDescent="0.2">
      <c r="A1847" s="47">
        <v>43</v>
      </c>
    </row>
    <row r="1848" spans="1:1" x14ac:dyDescent="0.2">
      <c r="A1848" s="47">
        <v>8</v>
      </c>
    </row>
    <row r="1849" spans="1:1" x14ac:dyDescent="0.2">
      <c r="A1849" s="47">
        <v>45</v>
      </c>
    </row>
    <row r="1850" spans="1:1" x14ac:dyDescent="0.2">
      <c r="A1850" s="47">
        <v>20</v>
      </c>
    </row>
    <row r="1851" spans="1:1" x14ac:dyDescent="0.2">
      <c r="A1851" s="47">
        <v>31</v>
      </c>
    </row>
    <row r="1852" spans="1:1" x14ac:dyDescent="0.2">
      <c r="A1852" s="47">
        <v>25</v>
      </c>
    </row>
    <row r="1853" spans="1:1" x14ac:dyDescent="0.2">
      <c r="A1853" s="47">
        <v>14</v>
      </c>
    </row>
    <row r="1854" spans="1:1" x14ac:dyDescent="0.2">
      <c r="A1854" s="47">
        <v>45</v>
      </c>
    </row>
    <row r="1855" spans="1:1" x14ac:dyDescent="0.2">
      <c r="A1855" s="47">
        <v>20</v>
      </c>
    </row>
    <row r="1856" spans="1:1" x14ac:dyDescent="0.2">
      <c r="A1856" s="47">
        <v>39</v>
      </c>
    </row>
    <row r="1857" spans="1:1" x14ac:dyDescent="0.2">
      <c r="A1857" s="47">
        <v>16</v>
      </c>
    </row>
    <row r="1858" spans="1:1" x14ac:dyDescent="0.2">
      <c r="A1858" s="47">
        <v>37</v>
      </c>
    </row>
    <row r="1859" spans="1:1" x14ac:dyDescent="0.2">
      <c r="A1859" s="47">
        <v>14</v>
      </c>
    </row>
    <row r="1860" spans="1:1" x14ac:dyDescent="0.2">
      <c r="A1860" s="47">
        <v>21</v>
      </c>
    </row>
    <row r="1861" spans="1:1" x14ac:dyDescent="0.2">
      <c r="A1861" s="47">
        <v>69</v>
      </c>
    </row>
    <row r="1862" spans="1:1" x14ac:dyDescent="0.2">
      <c r="A1862" s="47">
        <v>16</v>
      </c>
    </row>
    <row r="1863" spans="1:1" x14ac:dyDescent="0.2">
      <c r="A1863" s="47">
        <v>55</v>
      </c>
    </row>
    <row r="1864" spans="1:1" x14ac:dyDescent="0.2">
      <c r="A1864" s="47">
        <v>27</v>
      </c>
    </row>
    <row r="1865" spans="1:1" x14ac:dyDescent="0.2">
      <c r="A1865" s="47">
        <v>36</v>
      </c>
    </row>
    <row r="1866" spans="1:1" x14ac:dyDescent="0.2">
      <c r="A1866" s="47">
        <v>19</v>
      </c>
    </row>
    <row r="1867" spans="1:1" x14ac:dyDescent="0.2">
      <c r="A1867" s="47">
        <v>12</v>
      </c>
    </row>
    <row r="1868" spans="1:1" x14ac:dyDescent="0.2">
      <c r="A1868" s="47">
        <v>17</v>
      </c>
    </row>
    <row r="1869" spans="1:1" x14ac:dyDescent="0.2">
      <c r="A1869" s="47">
        <v>114</v>
      </c>
    </row>
    <row r="1870" spans="1:1" x14ac:dyDescent="0.2">
      <c r="A1870" s="47">
        <v>93</v>
      </c>
    </row>
    <row r="1871" spans="1:1" x14ac:dyDescent="0.2">
      <c r="A1871" s="47">
        <v>36</v>
      </c>
    </row>
    <row r="1872" spans="1:1" x14ac:dyDescent="0.2">
      <c r="A1872" s="47">
        <v>61</v>
      </c>
    </row>
    <row r="1873" spans="1:1" x14ac:dyDescent="0.2">
      <c r="A1873" s="47">
        <v>47</v>
      </c>
    </row>
    <row r="1874" spans="1:1" x14ac:dyDescent="0.2">
      <c r="A1874" s="47">
        <v>17</v>
      </c>
    </row>
    <row r="1875" spans="1:1" x14ac:dyDescent="0.2">
      <c r="A1875" s="47">
        <v>63</v>
      </c>
    </row>
    <row r="1876" spans="1:1" x14ac:dyDescent="0.2">
      <c r="A1876" s="47">
        <v>9</v>
      </c>
    </row>
    <row r="1877" spans="1:1" x14ac:dyDescent="0.2">
      <c r="A1877" s="47">
        <v>30</v>
      </c>
    </row>
    <row r="1878" spans="1:1" x14ac:dyDescent="0.2">
      <c r="A1878" s="47">
        <v>23</v>
      </c>
    </row>
    <row r="1879" spans="1:1" x14ac:dyDescent="0.2">
      <c r="A1879" s="47">
        <v>33</v>
      </c>
    </row>
    <row r="1880" spans="1:1" x14ac:dyDescent="0.2">
      <c r="A1880" s="47">
        <v>39</v>
      </c>
    </row>
    <row r="1881" spans="1:1" x14ac:dyDescent="0.2">
      <c r="A1881" s="47">
        <v>17</v>
      </c>
    </row>
    <row r="1882" spans="1:1" x14ac:dyDescent="0.2">
      <c r="A1882" s="47">
        <v>6</v>
      </c>
    </row>
    <row r="1883" spans="1:1" x14ac:dyDescent="0.2">
      <c r="A1883" s="47">
        <v>39</v>
      </c>
    </row>
    <row r="1884" spans="1:1" x14ac:dyDescent="0.2">
      <c r="A1884" s="47">
        <v>57</v>
      </c>
    </row>
    <row r="1885" spans="1:1" x14ac:dyDescent="0.2">
      <c r="A1885" s="47">
        <v>56</v>
      </c>
    </row>
    <row r="1886" spans="1:1" x14ac:dyDescent="0.2">
      <c r="A1886" s="47">
        <v>13</v>
      </c>
    </row>
    <row r="1887" spans="1:1" x14ac:dyDescent="0.2">
      <c r="A1887" s="47">
        <v>95</v>
      </c>
    </row>
    <row r="1888" spans="1:1" x14ac:dyDescent="0.2">
      <c r="A1888" s="47">
        <v>80</v>
      </c>
    </row>
    <row r="1889" spans="1:1" x14ac:dyDescent="0.2">
      <c r="A1889" s="47">
        <v>133</v>
      </c>
    </row>
    <row r="1890" spans="1:1" x14ac:dyDescent="0.2">
      <c r="A1890" s="47">
        <v>44</v>
      </c>
    </row>
    <row r="1891" spans="1:1" x14ac:dyDescent="0.2">
      <c r="A1891" s="47">
        <v>30</v>
      </c>
    </row>
    <row r="1892" spans="1:1" x14ac:dyDescent="0.2">
      <c r="A1892" s="47">
        <v>56</v>
      </c>
    </row>
    <row r="1893" spans="1:1" x14ac:dyDescent="0.2">
      <c r="A1893" s="47">
        <v>66</v>
      </c>
    </row>
    <row r="1894" spans="1:1" x14ac:dyDescent="0.2">
      <c r="A1894" s="47">
        <v>29</v>
      </c>
    </row>
    <row r="1895" spans="1:1" x14ac:dyDescent="0.2">
      <c r="A1895" s="47">
        <v>72</v>
      </c>
    </row>
    <row r="1896" spans="1:1" x14ac:dyDescent="0.2">
      <c r="A1896" s="47">
        <v>27</v>
      </c>
    </row>
    <row r="1897" spans="1:1" x14ac:dyDescent="0.2">
      <c r="A1897" s="47">
        <v>10</v>
      </c>
    </row>
    <row r="1898" spans="1:1" x14ac:dyDescent="0.2">
      <c r="A1898" s="47">
        <v>35</v>
      </c>
    </row>
    <row r="1899" spans="1:1" x14ac:dyDescent="0.2">
      <c r="A1899" s="47">
        <v>29</v>
      </c>
    </row>
    <row r="1900" spans="1:1" x14ac:dyDescent="0.2">
      <c r="A1900" s="47">
        <v>13</v>
      </c>
    </row>
    <row r="1901" spans="1:1" x14ac:dyDescent="0.2">
      <c r="A1901" s="47">
        <v>72</v>
      </c>
    </row>
    <row r="1902" spans="1:1" x14ac:dyDescent="0.2">
      <c r="A1902" s="47">
        <v>78</v>
      </c>
    </row>
    <row r="1903" spans="1:1" x14ac:dyDescent="0.2">
      <c r="A1903" s="47">
        <v>49</v>
      </c>
    </row>
    <row r="1904" spans="1:1" x14ac:dyDescent="0.2">
      <c r="A1904" s="47">
        <v>42</v>
      </c>
    </row>
    <row r="1905" spans="1:1" x14ac:dyDescent="0.2">
      <c r="A1905" s="47">
        <v>35</v>
      </c>
    </row>
    <row r="1906" spans="1:1" x14ac:dyDescent="0.2">
      <c r="A1906" s="47">
        <v>42</v>
      </c>
    </row>
    <row r="1907" spans="1:1" x14ac:dyDescent="0.2">
      <c r="A1907" s="47">
        <v>42</v>
      </c>
    </row>
    <row r="1908" spans="1:1" x14ac:dyDescent="0.2">
      <c r="A1908" s="47">
        <v>31</v>
      </c>
    </row>
    <row r="1909" spans="1:1" x14ac:dyDescent="0.2">
      <c r="A1909" s="47">
        <v>38</v>
      </c>
    </row>
    <row r="1910" spans="1:1" x14ac:dyDescent="0.2">
      <c r="A1910" s="47">
        <v>8</v>
      </c>
    </row>
    <row r="1911" spans="1:1" x14ac:dyDescent="0.2">
      <c r="A1911" s="47">
        <v>39</v>
      </c>
    </row>
    <row r="1912" spans="1:1" x14ac:dyDescent="0.2">
      <c r="A1912" s="47">
        <v>29</v>
      </c>
    </row>
    <row r="1913" spans="1:1" x14ac:dyDescent="0.2">
      <c r="A1913" s="47">
        <v>72</v>
      </c>
    </row>
    <row r="1914" spans="1:1" x14ac:dyDescent="0.2">
      <c r="A1914" s="47">
        <v>15</v>
      </c>
    </row>
    <row r="1915" spans="1:1" x14ac:dyDescent="0.2">
      <c r="A1915" s="47">
        <v>33</v>
      </c>
    </row>
    <row r="1916" spans="1:1" x14ac:dyDescent="0.2">
      <c r="A1916" s="47">
        <v>15</v>
      </c>
    </row>
    <row r="1917" spans="1:1" x14ac:dyDescent="0.2">
      <c r="A1917" s="47">
        <v>19</v>
      </c>
    </row>
    <row r="1918" spans="1:1" x14ac:dyDescent="0.2">
      <c r="A1918" s="47">
        <v>17</v>
      </c>
    </row>
    <row r="1919" spans="1:1" x14ac:dyDescent="0.2">
      <c r="A1919" s="47">
        <v>44</v>
      </c>
    </row>
    <row r="1920" spans="1:1" x14ac:dyDescent="0.2">
      <c r="A1920" s="47">
        <v>10</v>
      </c>
    </row>
    <row r="1921" spans="1:1" x14ac:dyDescent="0.2">
      <c r="A1921" s="47">
        <v>46</v>
      </c>
    </row>
    <row r="1922" spans="1:1" x14ac:dyDescent="0.2">
      <c r="A1922" s="47">
        <v>11</v>
      </c>
    </row>
    <row r="1923" spans="1:1" x14ac:dyDescent="0.2">
      <c r="A1923" s="47">
        <v>13</v>
      </c>
    </row>
    <row r="1924" spans="1:1" x14ac:dyDescent="0.2">
      <c r="A1924" s="47">
        <v>33</v>
      </c>
    </row>
    <row r="1925" spans="1:1" x14ac:dyDescent="0.2">
      <c r="A1925" s="47">
        <v>28</v>
      </c>
    </row>
    <row r="1926" spans="1:1" x14ac:dyDescent="0.2">
      <c r="A1926" s="47">
        <v>21</v>
      </c>
    </row>
    <row r="1927" spans="1:1" x14ac:dyDescent="0.2">
      <c r="A1927" s="47">
        <v>13</v>
      </c>
    </row>
    <row r="1928" spans="1:1" x14ac:dyDescent="0.2">
      <c r="A1928" s="47">
        <v>34</v>
      </c>
    </row>
    <row r="1929" spans="1:1" x14ac:dyDescent="0.2">
      <c r="A1929" s="47">
        <v>80</v>
      </c>
    </row>
    <row r="1930" spans="1:1" x14ac:dyDescent="0.2">
      <c r="A1930" s="47">
        <v>74</v>
      </c>
    </row>
    <row r="1931" spans="1:1" x14ac:dyDescent="0.2">
      <c r="A1931" s="47">
        <v>7</v>
      </c>
    </row>
    <row r="1932" spans="1:1" x14ac:dyDescent="0.2">
      <c r="A1932" s="47">
        <v>34</v>
      </c>
    </row>
    <row r="1933" spans="1:1" x14ac:dyDescent="0.2">
      <c r="A1933" s="47">
        <v>86</v>
      </c>
    </row>
    <row r="1934" spans="1:1" x14ac:dyDescent="0.2">
      <c r="A1934" s="47">
        <v>37</v>
      </c>
    </row>
    <row r="1935" spans="1:1" x14ac:dyDescent="0.2">
      <c r="A1935" s="47">
        <v>18</v>
      </c>
    </row>
    <row r="1936" spans="1:1" x14ac:dyDescent="0.2">
      <c r="A1936" s="47">
        <v>22</v>
      </c>
    </row>
    <row r="1937" spans="1:1" x14ac:dyDescent="0.2">
      <c r="A1937" s="47">
        <v>26</v>
      </c>
    </row>
    <row r="1938" spans="1:1" x14ac:dyDescent="0.2">
      <c r="A1938" s="47">
        <v>27</v>
      </c>
    </row>
    <row r="1939" spans="1:1" x14ac:dyDescent="0.2">
      <c r="A1939" s="47">
        <v>8</v>
      </c>
    </row>
    <row r="1940" spans="1:1" x14ac:dyDescent="0.2">
      <c r="A1940" s="47">
        <v>204</v>
      </c>
    </row>
    <row r="1941" spans="1:1" x14ac:dyDescent="0.2">
      <c r="A1941" s="47">
        <v>46</v>
      </c>
    </row>
    <row r="1942" spans="1:1" x14ac:dyDescent="0.2">
      <c r="A1942" s="47">
        <v>17</v>
      </c>
    </row>
    <row r="1943" spans="1:1" x14ac:dyDescent="0.2">
      <c r="A1943" s="47">
        <v>28</v>
      </c>
    </row>
    <row r="1944" spans="1:1" x14ac:dyDescent="0.2">
      <c r="A1944" s="47">
        <v>83</v>
      </c>
    </row>
    <row r="1945" spans="1:1" x14ac:dyDescent="0.2">
      <c r="A1945" s="47">
        <v>13</v>
      </c>
    </row>
    <row r="1946" spans="1:1" x14ac:dyDescent="0.2">
      <c r="A1946" s="47">
        <v>8</v>
      </c>
    </row>
    <row r="1947" spans="1:1" x14ac:dyDescent="0.2">
      <c r="A1947" s="47">
        <v>32</v>
      </c>
    </row>
    <row r="1948" spans="1:1" x14ac:dyDescent="0.2">
      <c r="A1948" s="47">
        <v>85</v>
      </c>
    </row>
    <row r="1949" spans="1:1" x14ac:dyDescent="0.2">
      <c r="A1949" s="47">
        <v>29</v>
      </c>
    </row>
    <row r="1950" spans="1:1" x14ac:dyDescent="0.2">
      <c r="A1950" s="47">
        <v>24</v>
      </c>
    </row>
    <row r="1951" spans="1:1" x14ac:dyDescent="0.2">
      <c r="A1951" s="47">
        <v>8</v>
      </c>
    </row>
    <row r="1952" spans="1:1" x14ac:dyDescent="0.2">
      <c r="A1952" s="47">
        <v>19</v>
      </c>
    </row>
    <row r="1953" spans="1:1" x14ac:dyDescent="0.2">
      <c r="A1953" s="47">
        <v>336</v>
      </c>
    </row>
    <row r="1954" spans="1:1" x14ac:dyDescent="0.2">
      <c r="A1954" s="47">
        <v>13</v>
      </c>
    </row>
    <row r="1955" spans="1:1" x14ac:dyDescent="0.2">
      <c r="A1955" s="47">
        <v>42</v>
      </c>
    </row>
    <row r="1956" spans="1:1" x14ac:dyDescent="0.2">
      <c r="A1956" s="47">
        <v>64</v>
      </c>
    </row>
    <row r="1957" spans="1:1" x14ac:dyDescent="0.2">
      <c r="A1957" s="47">
        <v>25</v>
      </c>
    </row>
    <row r="1958" spans="1:1" x14ac:dyDescent="0.2">
      <c r="A1958" s="47">
        <v>20</v>
      </c>
    </row>
    <row r="1959" spans="1:1" x14ac:dyDescent="0.2">
      <c r="A1959" s="47">
        <v>104</v>
      </c>
    </row>
    <row r="1960" spans="1:1" x14ac:dyDescent="0.2">
      <c r="A1960" s="47">
        <v>53</v>
      </c>
    </row>
    <row r="1961" spans="1:1" x14ac:dyDescent="0.2">
      <c r="A1961" s="47">
        <v>14</v>
      </c>
    </row>
    <row r="1962" spans="1:1" x14ac:dyDescent="0.2">
      <c r="A1962" s="47">
        <v>20</v>
      </c>
    </row>
    <row r="1963" spans="1:1" x14ac:dyDescent="0.2">
      <c r="A1963" s="47">
        <v>558</v>
      </c>
    </row>
    <row r="1964" spans="1:1" x14ac:dyDescent="0.2">
      <c r="A1964" s="47">
        <v>22</v>
      </c>
    </row>
    <row r="1965" spans="1:1" x14ac:dyDescent="0.2">
      <c r="A1965" s="47">
        <v>24</v>
      </c>
    </row>
    <row r="1966" spans="1:1" x14ac:dyDescent="0.2">
      <c r="A1966" s="47">
        <v>74</v>
      </c>
    </row>
    <row r="1967" spans="1:1" x14ac:dyDescent="0.2">
      <c r="A1967" s="47">
        <v>54</v>
      </c>
    </row>
    <row r="1968" spans="1:1" x14ac:dyDescent="0.2">
      <c r="A1968" s="47">
        <v>31</v>
      </c>
    </row>
    <row r="1969" spans="1:1" x14ac:dyDescent="0.2">
      <c r="A1969" s="47">
        <v>25</v>
      </c>
    </row>
    <row r="1970" spans="1:1" x14ac:dyDescent="0.2">
      <c r="A1970" s="47">
        <v>17</v>
      </c>
    </row>
    <row r="1971" spans="1:1" x14ac:dyDescent="0.2">
      <c r="A1971" s="47">
        <v>12</v>
      </c>
    </row>
    <row r="1972" spans="1:1" x14ac:dyDescent="0.2">
      <c r="A1972" s="47">
        <v>38</v>
      </c>
    </row>
    <row r="1973" spans="1:1" x14ac:dyDescent="0.2">
      <c r="A1973" s="47">
        <v>41</v>
      </c>
    </row>
    <row r="1974" spans="1:1" x14ac:dyDescent="0.2">
      <c r="A1974" s="47">
        <v>19</v>
      </c>
    </row>
    <row r="1975" spans="1:1" x14ac:dyDescent="0.2">
      <c r="A1975" s="47">
        <v>41</v>
      </c>
    </row>
    <row r="1976" spans="1:1" x14ac:dyDescent="0.2">
      <c r="A1976" s="47">
        <v>26</v>
      </c>
    </row>
    <row r="1977" spans="1:1" x14ac:dyDescent="0.2">
      <c r="A1977" s="47">
        <v>25</v>
      </c>
    </row>
    <row r="1978" spans="1:1" x14ac:dyDescent="0.2">
      <c r="A1978" s="47">
        <v>9</v>
      </c>
    </row>
    <row r="1979" spans="1:1" x14ac:dyDescent="0.2">
      <c r="A1979" s="47">
        <v>78</v>
      </c>
    </row>
    <row r="1980" spans="1:1" x14ac:dyDescent="0.2">
      <c r="A1980" s="47">
        <v>45</v>
      </c>
    </row>
    <row r="1981" spans="1:1" x14ac:dyDescent="0.2">
      <c r="A1981" s="47">
        <v>102</v>
      </c>
    </row>
    <row r="1982" spans="1:1" x14ac:dyDescent="0.2">
      <c r="A1982" s="47">
        <v>5</v>
      </c>
    </row>
    <row r="1983" spans="1:1" x14ac:dyDescent="0.2">
      <c r="A1983" s="47">
        <v>27</v>
      </c>
    </row>
    <row r="1984" spans="1:1" x14ac:dyDescent="0.2">
      <c r="A1984" s="47">
        <v>37</v>
      </c>
    </row>
    <row r="1985" spans="1:1" x14ac:dyDescent="0.2">
      <c r="A1985" s="47">
        <v>14</v>
      </c>
    </row>
    <row r="1986" spans="1:1" x14ac:dyDescent="0.2">
      <c r="A1986" s="47">
        <v>27</v>
      </c>
    </row>
    <row r="1987" spans="1:1" x14ac:dyDescent="0.2">
      <c r="A1987" s="47">
        <v>45</v>
      </c>
    </row>
    <row r="1988" spans="1:1" x14ac:dyDescent="0.2">
      <c r="A1988" s="47">
        <v>49</v>
      </c>
    </row>
    <row r="1989" spans="1:1" x14ac:dyDescent="0.2">
      <c r="A1989" s="47">
        <v>24</v>
      </c>
    </row>
    <row r="1990" spans="1:1" x14ac:dyDescent="0.2">
      <c r="A1990" s="47">
        <v>112</v>
      </c>
    </row>
    <row r="1991" spans="1:1" x14ac:dyDescent="0.2">
      <c r="A1991" s="47">
        <v>23</v>
      </c>
    </row>
    <row r="1992" spans="1:1" x14ac:dyDescent="0.2">
      <c r="A1992" s="47">
        <v>54</v>
      </c>
    </row>
    <row r="1993" spans="1:1" x14ac:dyDescent="0.2">
      <c r="A1993" s="47">
        <v>28</v>
      </c>
    </row>
    <row r="1994" spans="1:1" x14ac:dyDescent="0.2">
      <c r="A1994" s="47">
        <v>11</v>
      </c>
    </row>
    <row r="1995" spans="1:1" x14ac:dyDescent="0.2">
      <c r="A1995" s="47">
        <v>62</v>
      </c>
    </row>
    <row r="1996" spans="1:1" x14ac:dyDescent="0.2">
      <c r="A1996" s="47">
        <v>73</v>
      </c>
    </row>
    <row r="1997" spans="1:1" x14ac:dyDescent="0.2">
      <c r="A1997" s="47">
        <v>18</v>
      </c>
    </row>
    <row r="1998" spans="1:1" x14ac:dyDescent="0.2">
      <c r="A1998" s="47">
        <v>35</v>
      </c>
    </row>
    <row r="1999" spans="1:1" x14ac:dyDescent="0.2">
      <c r="A1999" s="47">
        <v>43</v>
      </c>
    </row>
    <row r="2000" spans="1:1" x14ac:dyDescent="0.2">
      <c r="A2000" s="47">
        <v>36</v>
      </c>
    </row>
    <row r="2001" spans="1:1" x14ac:dyDescent="0.2">
      <c r="A2001" s="47">
        <v>62</v>
      </c>
    </row>
    <row r="2002" spans="1:1" x14ac:dyDescent="0.2">
      <c r="A2002" s="47">
        <v>15</v>
      </c>
    </row>
    <row r="2003" spans="1:1" x14ac:dyDescent="0.2">
      <c r="A2003" s="47">
        <v>33</v>
      </c>
    </row>
    <row r="2004" spans="1:1" x14ac:dyDescent="0.2">
      <c r="A2004" s="47">
        <v>27</v>
      </c>
    </row>
    <row r="2005" spans="1:1" x14ac:dyDescent="0.2">
      <c r="A2005" s="47">
        <v>17</v>
      </c>
    </row>
    <row r="2006" spans="1:1" x14ac:dyDescent="0.2">
      <c r="A2006" s="47">
        <v>4</v>
      </c>
    </row>
    <row r="2007" spans="1:1" x14ac:dyDescent="0.2">
      <c r="A2007" s="47">
        <v>53</v>
      </c>
    </row>
    <row r="2008" spans="1:1" x14ac:dyDescent="0.2">
      <c r="A2008" s="47">
        <v>49</v>
      </c>
    </row>
    <row r="2009" spans="1:1" x14ac:dyDescent="0.2">
      <c r="A2009" s="47">
        <v>57</v>
      </c>
    </row>
    <row r="2010" spans="1:1" x14ac:dyDescent="0.2">
      <c r="A2010" s="47">
        <v>69</v>
      </c>
    </row>
    <row r="2011" spans="1:1" x14ac:dyDescent="0.2">
      <c r="A2011" s="47">
        <v>15</v>
      </c>
    </row>
    <row r="2012" spans="1:1" x14ac:dyDescent="0.2">
      <c r="A2012" s="47">
        <v>64</v>
      </c>
    </row>
    <row r="2013" spans="1:1" x14ac:dyDescent="0.2">
      <c r="A2013" s="47">
        <v>20</v>
      </c>
    </row>
    <row r="2014" spans="1:1" x14ac:dyDescent="0.2">
      <c r="A2014" s="47">
        <v>27</v>
      </c>
    </row>
    <row r="2015" spans="1:1" x14ac:dyDescent="0.2">
      <c r="A2015" s="47">
        <v>21</v>
      </c>
    </row>
    <row r="2016" spans="1:1" x14ac:dyDescent="0.2">
      <c r="A2016" s="47">
        <v>31</v>
      </c>
    </row>
    <row r="2017" spans="1:1" x14ac:dyDescent="0.2">
      <c r="A2017" s="47">
        <v>51</v>
      </c>
    </row>
    <row r="2018" spans="1:1" x14ac:dyDescent="0.2">
      <c r="A2018" s="47">
        <v>57</v>
      </c>
    </row>
    <row r="2019" spans="1:1" x14ac:dyDescent="0.2">
      <c r="A2019" s="47">
        <v>20</v>
      </c>
    </row>
    <row r="2020" spans="1:1" x14ac:dyDescent="0.2">
      <c r="A2020" s="47">
        <v>71</v>
      </c>
    </row>
    <row r="2021" spans="1:1" x14ac:dyDescent="0.2">
      <c r="A2021" s="47">
        <v>72</v>
      </c>
    </row>
    <row r="2022" spans="1:1" x14ac:dyDescent="0.2">
      <c r="A2022" s="47">
        <v>45</v>
      </c>
    </row>
    <row r="2023" spans="1:1" x14ac:dyDescent="0.2">
      <c r="A2023" s="47">
        <v>51</v>
      </c>
    </row>
    <row r="2024" spans="1:1" x14ac:dyDescent="0.2">
      <c r="A2024" s="47">
        <v>56</v>
      </c>
    </row>
    <row r="2025" spans="1:1" x14ac:dyDescent="0.2">
      <c r="A2025" s="47">
        <v>17</v>
      </c>
    </row>
    <row r="2026" spans="1:1" x14ac:dyDescent="0.2">
      <c r="A2026" s="47">
        <v>197</v>
      </c>
    </row>
    <row r="2027" spans="1:1" x14ac:dyDescent="0.2">
      <c r="A2027" s="47">
        <v>70</v>
      </c>
    </row>
    <row r="2028" spans="1:1" x14ac:dyDescent="0.2">
      <c r="A2028" s="47">
        <v>21</v>
      </c>
    </row>
    <row r="2029" spans="1:1" x14ac:dyDescent="0.2">
      <c r="A2029" s="47">
        <v>34</v>
      </c>
    </row>
    <row r="2030" spans="1:1" x14ac:dyDescent="0.2">
      <c r="A2030" s="47">
        <v>39</v>
      </c>
    </row>
    <row r="2031" spans="1:1" x14ac:dyDescent="0.2">
      <c r="A2031" s="47">
        <v>78</v>
      </c>
    </row>
    <row r="2032" spans="1:1" x14ac:dyDescent="0.2">
      <c r="A2032" s="47">
        <v>48</v>
      </c>
    </row>
    <row r="2033" spans="1:1" x14ac:dyDescent="0.2">
      <c r="A2033" s="47">
        <v>29</v>
      </c>
    </row>
    <row r="2034" spans="1:1" x14ac:dyDescent="0.2">
      <c r="A2034" s="47">
        <v>73</v>
      </c>
    </row>
    <row r="2035" spans="1:1" x14ac:dyDescent="0.2">
      <c r="A2035" s="47">
        <v>8</v>
      </c>
    </row>
    <row r="2036" spans="1:1" x14ac:dyDescent="0.2">
      <c r="A2036" s="47">
        <v>17</v>
      </c>
    </row>
    <row r="2037" spans="1:1" x14ac:dyDescent="0.2">
      <c r="A2037" s="47">
        <v>9</v>
      </c>
    </row>
    <row r="2038" spans="1:1" x14ac:dyDescent="0.2">
      <c r="A2038" s="47">
        <v>17</v>
      </c>
    </row>
    <row r="2039" spans="1:1" x14ac:dyDescent="0.2">
      <c r="A2039" s="47">
        <v>33</v>
      </c>
    </row>
    <row r="2040" spans="1:1" x14ac:dyDescent="0.2">
      <c r="A2040" s="47">
        <v>38</v>
      </c>
    </row>
    <row r="2041" spans="1:1" x14ac:dyDescent="0.2">
      <c r="A2041" s="47">
        <v>79</v>
      </c>
    </row>
    <row r="2042" spans="1:1" x14ac:dyDescent="0.2">
      <c r="A2042" s="47">
        <v>46</v>
      </c>
    </row>
    <row r="2043" spans="1:1" x14ac:dyDescent="0.2">
      <c r="A2043" s="47">
        <v>20</v>
      </c>
    </row>
    <row r="2044" spans="1:1" x14ac:dyDescent="0.2">
      <c r="A2044" s="47">
        <v>20</v>
      </c>
    </row>
    <row r="2045" spans="1:1" x14ac:dyDescent="0.2">
      <c r="A2045" s="47">
        <v>13</v>
      </c>
    </row>
    <row r="2046" spans="1:1" x14ac:dyDescent="0.2">
      <c r="A2046" s="47">
        <v>22</v>
      </c>
    </row>
    <row r="2047" spans="1:1" x14ac:dyDescent="0.2">
      <c r="A2047" s="47">
        <v>36</v>
      </c>
    </row>
    <row r="2048" spans="1:1" x14ac:dyDescent="0.2">
      <c r="A2048" s="47">
        <v>40</v>
      </c>
    </row>
    <row r="2049" spans="1:1" x14ac:dyDescent="0.2">
      <c r="A2049" s="47">
        <v>9</v>
      </c>
    </row>
    <row r="2050" spans="1:1" x14ac:dyDescent="0.2">
      <c r="A2050" s="47">
        <v>19</v>
      </c>
    </row>
    <row r="2051" spans="1:1" x14ac:dyDescent="0.2">
      <c r="A2051" s="47">
        <v>14</v>
      </c>
    </row>
    <row r="2052" spans="1:1" x14ac:dyDescent="0.2">
      <c r="A2052" s="47">
        <v>38</v>
      </c>
    </row>
    <row r="2053" spans="1:1" x14ac:dyDescent="0.2">
      <c r="A2053" s="47">
        <v>58</v>
      </c>
    </row>
    <row r="2054" spans="1:1" x14ac:dyDescent="0.2">
      <c r="A2054" s="47">
        <v>28</v>
      </c>
    </row>
    <row r="2055" spans="1:1" x14ac:dyDescent="0.2">
      <c r="A2055" s="47">
        <v>17</v>
      </c>
    </row>
    <row r="2056" spans="1:1" x14ac:dyDescent="0.2">
      <c r="A2056" s="47">
        <v>12</v>
      </c>
    </row>
    <row r="2057" spans="1:1" x14ac:dyDescent="0.2">
      <c r="A2057" s="47">
        <v>40</v>
      </c>
    </row>
    <row r="2058" spans="1:1" x14ac:dyDescent="0.2">
      <c r="A2058" s="47">
        <v>57</v>
      </c>
    </row>
    <row r="2059" spans="1:1" x14ac:dyDescent="0.2">
      <c r="A2059" s="47">
        <v>114</v>
      </c>
    </row>
    <row r="2060" spans="1:1" x14ac:dyDescent="0.2">
      <c r="A2060" s="47">
        <v>31</v>
      </c>
    </row>
    <row r="2061" spans="1:1" x14ac:dyDescent="0.2">
      <c r="A2061" s="47">
        <v>3</v>
      </c>
    </row>
    <row r="2062" spans="1:1" x14ac:dyDescent="0.2">
      <c r="A2062" s="47">
        <v>16</v>
      </c>
    </row>
    <row r="2063" spans="1:1" x14ac:dyDescent="0.2">
      <c r="A2063" s="47">
        <v>199</v>
      </c>
    </row>
    <row r="2064" spans="1:1" x14ac:dyDescent="0.2">
      <c r="A2064" s="47">
        <v>31</v>
      </c>
    </row>
    <row r="2065" spans="1:1" x14ac:dyDescent="0.2">
      <c r="A2065" s="47">
        <v>30</v>
      </c>
    </row>
    <row r="2066" spans="1:1" x14ac:dyDescent="0.2">
      <c r="A2066" s="47">
        <v>34</v>
      </c>
    </row>
    <row r="2067" spans="1:1" x14ac:dyDescent="0.2">
      <c r="A2067" s="47">
        <v>18</v>
      </c>
    </row>
    <row r="2068" spans="1:1" x14ac:dyDescent="0.2">
      <c r="A2068" s="47">
        <v>67</v>
      </c>
    </row>
    <row r="2069" spans="1:1" x14ac:dyDescent="0.2">
      <c r="A2069" s="47">
        <v>66</v>
      </c>
    </row>
    <row r="2070" spans="1:1" x14ac:dyDescent="0.2">
      <c r="A2070" s="47">
        <v>23</v>
      </c>
    </row>
    <row r="2071" spans="1:1" x14ac:dyDescent="0.2">
      <c r="A2071" s="47">
        <v>126</v>
      </c>
    </row>
    <row r="2072" spans="1:1" x14ac:dyDescent="0.2">
      <c r="A2072" s="47">
        <v>6</v>
      </c>
    </row>
    <row r="2073" spans="1:1" x14ac:dyDescent="0.2">
      <c r="A2073" s="47">
        <v>25</v>
      </c>
    </row>
    <row r="2074" spans="1:1" x14ac:dyDescent="0.2">
      <c r="A2074" s="47">
        <v>39</v>
      </c>
    </row>
    <row r="2075" spans="1:1" x14ac:dyDescent="0.2">
      <c r="A2075" s="47">
        <v>62</v>
      </c>
    </row>
    <row r="2076" spans="1:1" x14ac:dyDescent="0.2">
      <c r="A2076" s="47">
        <v>31</v>
      </c>
    </row>
    <row r="2077" spans="1:1" x14ac:dyDescent="0.2">
      <c r="A2077" s="47">
        <v>274</v>
      </c>
    </row>
    <row r="2078" spans="1:1" x14ac:dyDescent="0.2">
      <c r="A2078" s="47">
        <v>17</v>
      </c>
    </row>
    <row r="2079" spans="1:1" x14ac:dyDescent="0.2">
      <c r="A2079" s="47">
        <v>14</v>
      </c>
    </row>
    <row r="2080" spans="1:1" x14ac:dyDescent="0.2">
      <c r="A2080" s="47">
        <v>60</v>
      </c>
    </row>
    <row r="2081" spans="1:1" x14ac:dyDescent="0.2">
      <c r="A2081" s="47">
        <v>33</v>
      </c>
    </row>
    <row r="2082" spans="1:1" x14ac:dyDescent="0.2">
      <c r="A2082" s="47">
        <v>78</v>
      </c>
    </row>
    <row r="2083" spans="1:1" x14ac:dyDescent="0.2">
      <c r="A2083" s="47">
        <v>30</v>
      </c>
    </row>
    <row r="2084" spans="1:1" x14ac:dyDescent="0.2">
      <c r="A2084" s="47">
        <v>136</v>
      </c>
    </row>
    <row r="2085" spans="1:1" x14ac:dyDescent="0.2">
      <c r="A2085" s="47">
        <v>40</v>
      </c>
    </row>
    <row r="2086" spans="1:1" x14ac:dyDescent="0.2">
      <c r="A2086" s="47">
        <v>18</v>
      </c>
    </row>
    <row r="2087" spans="1:1" x14ac:dyDescent="0.2">
      <c r="A2087" s="47">
        <v>39</v>
      </c>
    </row>
    <row r="2088" spans="1:1" x14ac:dyDescent="0.2">
      <c r="A2088" s="47">
        <v>21</v>
      </c>
    </row>
    <row r="2089" spans="1:1" x14ac:dyDescent="0.2">
      <c r="A2089" s="47">
        <v>30</v>
      </c>
    </row>
    <row r="2090" spans="1:1" x14ac:dyDescent="0.2">
      <c r="A2090" s="47">
        <v>27</v>
      </c>
    </row>
    <row r="2091" spans="1:1" x14ac:dyDescent="0.2">
      <c r="A2091" s="47">
        <v>35</v>
      </c>
    </row>
    <row r="2092" spans="1:1" x14ac:dyDescent="0.2">
      <c r="A2092" s="47">
        <v>13</v>
      </c>
    </row>
    <row r="2093" spans="1:1" x14ac:dyDescent="0.2">
      <c r="A2093" s="47">
        <v>23</v>
      </c>
    </row>
    <row r="2094" spans="1:1" x14ac:dyDescent="0.2">
      <c r="A2094" s="47">
        <v>39</v>
      </c>
    </row>
    <row r="2095" spans="1:1" x14ac:dyDescent="0.2">
      <c r="A2095" s="47">
        <v>35</v>
      </c>
    </row>
    <row r="2096" spans="1:1" x14ac:dyDescent="0.2">
      <c r="A2096" s="47">
        <v>27</v>
      </c>
    </row>
    <row r="2097" spans="1:1" x14ac:dyDescent="0.2">
      <c r="A2097" s="47">
        <v>21</v>
      </c>
    </row>
    <row r="2098" spans="1:1" x14ac:dyDescent="0.2">
      <c r="A2098" s="47">
        <v>104</v>
      </c>
    </row>
    <row r="2099" spans="1:1" x14ac:dyDescent="0.2">
      <c r="A2099" s="47">
        <v>19</v>
      </c>
    </row>
    <row r="2100" spans="1:1" x14ac:dyDescent="0.2">
      <c r="A2100" s="47">
        <v>97</v>
      </c>
    </row>
    <row r="2101" spans="1:1" x14ac:dyDescent="0.2">
      <c r="A2101" s="47">
        <v>27</v>
      </c>
    </row>
    <row r="2102" spans="1:1" x14ac:dyDescent="0.2">
      <c r="A2102" s="47">
        <v>24</v>
      </c>
    </row>
    <row r="2103" spans="1:1" x14ac:dyDescent="0.2">
      <c r="A2103" s="47">
        <v>13</v>
      </c>
    </row>
    <row r="2104" spans="1:1" x14ac:dyDescent="0.2">
      <c r="A2104" s="47">
        <v>46</v>
      </c>
    </row>
    <row r="2105" spans="1:1" x14ac:dyDescent="0.2">
      <c r="A2105" s="47">
        <v>4</v>
      </c>
    </row>
    <row r="2106" spans="1:1" x14ac:dyDescent="0.2">
      <c r="A2106" s="47">
        <v>40</v>
      </c>
    </row>
    <row r="2107" spans="1:1" x14ac:dyDescent="0.2">
      <c r="A2107" s="47">
        <v>44</v>
      </c>
    </row>
    <row r="2108" spans="1:1" x14ac:dyDescent="0.2">
      <c r="A2108" s="47">
        <v>35</v>
      </c>
    </row>
    <row r="2109" spans="1:1" x14ac:dyDescent="0.2">
      <c r="A2109" s="47">
        <v>63</v>
      </c>
    </row>
    <row r="2110" spans="1:1" x14ac:dyDescent="0.2">
      <c r="A2110" s="47">
        <v>89</v>
      </c>
    </row>
    <row r="2111" spans="1:1" x14ac:dyDescent="0.2">
      <c r="A2111" s="47">
        <v>15</v>
      </c>
    </row>
    <row r="2112" spans="1:1" x14ac:dyDescent="0.2">
      <c r="A2112" s="47">
        <v>46</v>
      </c>
    </row>
    <row r="2113" spans="1:1" x14ac:dyDescent="0.2">
      <c r="A2113" s="47">
        <v>33</v>
      </c>
    </row>
    <row r="2114" spans="1:1" x14ac:dyDescent="0.2">
      <c r="A2114" s="47">
        <v>52</v>
      </c>
    </row>
    <row r="2115" spans="1:1" x14ac:dyDescent="0.2">
      <c r="A2115" s="47">
        <v>7</v>
      </c>
    </row>
    <row r="2116" spans="1:1" x14ac:dyDescent="0.2">
      <c r="A2116" s="47">
        <v>28</v>
      </c>
    </row>
    <row r="2117" spans="1:1" x14ac:dyDescent="0.2">
      <c r="A2117" s="47">
        <v>11</v>
      </c>
    </row>
    <row r="2118" spans="1:1" x14ac:dyDescent="0.2">
      <c r="A2118" s="47">
        <v>15</v>
      </c>
    </row>
    <row r="2119" spans="1:1" x14ac:dyDescent="0.2">
      <c r="A2119" s="47">
        <v>30</v>
      </c>
    </row>
    <row r="2120" spans="1:1" x14ac:dyDescent="0.2">
      <c r="A2120" s="47">
        <v>27</v>
      </c>
    </row>
    <row r="2121" spans="1:1" x14ac:dyDescent="0.2">
      <c r="A2121" s="47">
        <v>28</v>
      </c>
    </row>
    <row r="2122" spans="1:1" x14ac:dyDescent="0.2">
      <c r="A2122" s="47">
        <v>17</v>
      </c>
    </row>
    <row r="2123" spans="1:1" x14ac:dyDescent="0.2">
      <c r="A2123" s="47">
        <v>50</v>
      </c>
    </row>
    <row r="2124" spans="1:1" x14ac:dyDescent="0.2">
      <c r="A2124" s="47">
        <v>26</v>
      </c>
    </row>
    <row r="2125" spans="1:1" x14ac:dyDescent="0.2">
      <c r="A2125" s="47">
        <v>88</v>
      </c>
    </row>
    <row r="2126" spans="1:1" x14ac:dyDescent="0.2">
      <c r="A2126" s="47">
        <v>91</v>
      </c>
    </row>
    <row r="2127" spans="1:1" x14ac:dyDescent="0.2">
      <c r="A2127" s="47">
        <v>3</v>
      </c>
    </row>
    <row r="2128" spans="1:1" x14ac:dyDescent="0.2">
      <c r="A2128" s="47">
        <v>28</v>
      </c>
    </row>
    <row r="2129" spans="1:1" x14ac:dyDescent="0.2">
      <c r="A2129" s="47">
        <v>77</v>
      </c>
    </row>
    <row r="2130" spans="1:1" x14ac:dyDescent="0.2">
      <c r="A2130" s="47">
        <v>27</v>
      </c>
    </row>
    <row r="2131" spans="1:1" x14ac:dyDescent="0.2">
      <c r="A2131" s="47">
        <v>107</v>
      </c>
    </row>
    <row r="2132" spans="1:1" x14ac:dyDescent="0.2">
      <c r="A2132" s="47">
        <v>96</v>
      </c>
    </row>
    <row r="2133" spans="1:1" x14ac:dyDescent="0.2">
      <c r="A2133" s="47">
        <v>56</v>
      </c>
    </row>
    <row r="2134" spans="1:1" x14ac:dyDescent="0.2">
      <c r="A2134" s="47">
        <v>58</v>
      </c>
    </row>
    <row r="2135" spans="1:1" x14ac:dyDescent="0.2">
      <c r="A2135" s="47">
        <v>15</v>
      </c>
    </row>
    <row r="2136" spans="1:1" x14ac:dyDescent="0.2">
      <c r="A2136" s="47">
        <v>20</v>
      </c>
    </row>
    <row r="2137" spans="1:1" x14ac:dyDescent="0.2">
      <c r="A2137" s="47">
        <v>38</v>
      </c>
    </row>
    <row r="2138" spans="1:1" x14ac:dyDescent="0.2">
      <c r="A2138" s="47">
        <v>33</v>
      </c>
    </row>
    <row r="2139" spans="1:1" x14ac:dyDescent="0.2">
      <c r="A2139" s="47">
        <v>57</v>
      </c>
    </row>
    <row r="2140" spans="1:1" x14ac:dyDescent="0.2">
      <c r="A2140" s="47">
        <v>25</v>
      </c>
    </row>
    <row r="2141" spans="1:1" x14ac:dyDescent="0.2">
      <c r="A2141" s="47">
        <v>14</v>
      </c>
    </row>
    <row r="2142" spans="1:1" x14ac:dyDescent="0.2">
      <c r="A2142" s="47">
        <v>94</v>
      </c>
    </row>
    <row r="2143" spans="1:1" x14ac:dyDescent="0.2">
      <c r="A2143" s="47">
        <v>59</v>
      </c>
    </row>
    <row r="2144" spans="1:1" x14ac:dyDescent="0.2">
      <c r="A2144" s="47">
        <v>36</v>
      </c>
    </row>
    <row r="2145" spans="1:1" x14ac:dyDescent="0.2">
      <c r="A2145" s="47">
        <v>115</v>
      </c>
    </row>
    <row r="2146" spans="1:1" x14ac:dyDescent="0.2">
      <c r="A2146" s="47">
        <v>30</v>
      </c>
    </row>
    <row r="2147" spans="1:1" x14ac:dyDescent="0.2">
      <c r="A2147" s="47">
        <v>52</v>
      </c>
    </row>
    <row r="2148" spans="1:1" x14ac:dyDescent="0.2">
      <c r="A2148" s="47">
        <v>27</v>
      </c>
    </row>
    <row r="2149" spans="1:1" x14ac:dyDescent="0.2">
      <c r="A2149" s="47">
        <v>24</v>
      </c>
    </row>
    <row r="2150" spans="1:1" x14ac:dyDescent="0.2">
      <c r="A2150" s="47">
        <v>10</v>
      </c>
    </row>
    <row r="2151" spans="1:1" x14ac:dyDescent="0.2">
      <c r="A2151" s="47">
        <v>30</v>
      </c>
    </row>
    <row r="2152" spans="1:1" x14ac:dyDescent="0.2">
      <c r="A2152" s="47">
        <v>71</v>
      </c>
    </row>
    <row r="2153" spans="1:1" x14ac:dyDescent="0.2">
      <c r="A2153" s="47">
        <v>10</v>
      </c>
    </row>
    <row r="2154" spans="1:1" x14ac:dyDescent="0.2">
      <c r="A2154" s="47">
        <v>24</v>
      </c>
    </row>
    <row r="2155" spans="1:1" x14ac:dyDescent="0.2">
      <c r="A2155" s="47">
        <v>38</v>
      </c>
    </row>
    <row r="2156" spans="1:1" x14ac:dyDescent="0.2">
      <c r="A2156" s="47">
        <v>26</v>
      </c>
    </row>
    <row r="2157" spans="1:1" x14ac:dyDescent="0.2">
      <c r="A2157" s="47">
        <v>19</v>
      </c>
    </row>
    <row r="2158" spans="1:1" x14ac:dyDescent="0.2">
      <c r="A2158" s="47">
        <v>11</v>
      </c>
    </row>
    <row r="2159" spans="1:1" x14ac:dyDescent="0.2">
      <c r="A2159" s="47">
        <v>27</v>
      </c>
    </row>
    <row r="2160" spans="1:1" x14ac:dyDescent="0.2">
      <c r="A2160" s="47">
        <v>34</v>
      </c>
    </row>
    <row r="2161" spans="1:1" x14ac:dyDescent="0.2">
      <c r="A2161" s="47">
        <v>20</v>
      </c>
    </row>
    <row r="2162" spans="1:1" x14ac:dyDescent="0.2">
      <c r="A2162" s="47">
        <v>37</v>
      </c>
    </row>
    <row r="2163" spans="1:1" x14ac:dyDescent="0.2">
      <c r="A2163" s="47">
        <v>20</v>
      </c>
    </row>
    <row r="2164" spans="1:1" x14ac:dyDescent="0.2">
      <c r="A2164" s="47">
        <v>10</v>
      </c>
    </row>
    <row r="2165" spans="1:1" x14ac:dyDescent="0.2">
      <c r="A2165" s="47">
        <v>26</v>
      </c>
    </row>
    <row r="2166" spans="1:1" x14ac:dyDescent="0.2">
      <c r="A2166" s="47">
        <v>20</v>
      </c>
    </row>
    <row r="2167" spans="1:1" x14ac:dyDescent="0.2">
      <c r="A2167" s="47">
        <v>46</v>
      </c>
    </row>
    <row r="2168" spans="1:1" x14ac:dyDescent="0.2">
      <c r="A2168" s="47">
        <v>76</v>
      </c>
    </row>
    <row r="2169" spans="1:1" x14ac:dyDescent="0.2">
      <c r="A2169" s="47">
        <v>41</v>
      </c>
    </row>
    <row r="2170" spans="1:1" x14ac:dyDescent="0.2">
      <c r="A2170" s="47">
        <v>7</v>
      </c>
    </row>
    <row r="2171" spans="1:1" x14ac:dyDescent="0.2">
      <c r="A2171" s="47">
        <v>49</v>
      </c>
    </row>
    <row r="2172" spans="1:1" x14ac:dyDescent="0.2">
      <c r="A2172" s="47">
        <v>26</v>
      </c>
    </row>
    <row r="2173" spans="1:1" x14ac:dyDescent="0.2">
      <c r="A2173" s="47">
        <v>65</v>
      </c>
    </row>
    <row r="2174" spans="1:1" x14ac:dyDescent="0.2">
      <c r="A2174" s="47">
        <v>28</v>
      </c>
    </row>
    <row r="2175" spans="1:1" x14ac:dyDescent="0.2">
      <c r="A2175" s="47">
        <v>8</v>
      </c>
    </row>
    <row r="2176" spans="1:1" x14ac:dyDescent="0.2">
      <c r="A2176" s="47">
        <v>3</v>
      </c>
    </row>
    <row r="2177" spans="1:1" x14ac:dyDescent="0.2">
      <c r="A2177" s="47">
        <v>9</v>
      </c>
    </row>
    <row r="2178" spans="1:1" x14ac:dyDescent="0.2">
      <c r="A2178" s="47">
        <v>9</v>
      </c>
    </row>
    <row r="2179" spans="1:1" x14ac:dyDescent="0.2">
      <c r="A2179" s="47">
        <v>20</v>
      </c>
    </row>
    <row r="2180" spans="1:1" x14ac:dyDescent="0.2">
      <c r="A2180" s="47">
        <v>57</v>
      </c>
    </row>
    <row r="2181" spans="1:1" x14ac:dyDescent="0.2">
      <c r="A2181" s="47">
        <v>8</v>
      </c>
    </row>
    <row r="2182" spans="1:1" x14ac:dyDescent="0.2">
      <c r="A2182" s="47">
        <v>14</v>
      </c>
    </row>
    <row r="2183" spans="1:1" x14ac:dyDescent="0.2">
      <c r="A2183" s="47">
        <v>17</v>
      </c>
    </row>
    <row r="2184" spans="1:1" x14ac:dyDescent="0.2">
      <c r="A2184" s="47">
        <v>100</v>
      </c>
    </row>
    <row r="2185" spans="1:1" x14ac:dyDescent="0.2">
      <c r="A2185" s="47">
        <v>32</v>
      </c>
    </row>
    <row r="2186" spans="1:1" x14ac:dyDescent="0.2">
      <c r="A2186" s="47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8062B-4B54-394C-BB52-71A6E87C4824}">
  <dimension ref="A1:B71"/>
  <sheetViews>
    <sheetView workbookViewId="0">
      <selection activeCell="H16" sqref="H16"/>
    </sheetView>
  </sheetViews>
  <sheetFormatPr baseColWidth="10" defaultRowHeight="15" x14ac:dyDescent="0.2"/>
  <cols>
    <col min="1" max="1" width="21.6640625" bestFit="1" customWidth="1"/>
    <col min="2" max="2" width="11.83203125" bestFit="1" customWidth="1"/>
  </cols>
  <sheetData>
    <row r="1" spans="1:2" x14ac:dyDescent="0.2">
      <c r="A1" s="10" t="s">
        <v>8223</v>
      </c>
      <c r="B1" t="s">
        <v>8314</v>
      </c>
    </row>
    <row r="2" spans="1:2" x14ac:dyDescent="0.2">
      <c r="A2" s="10" t="s">
        <v>8264</v>
      </c>
      <c r="B2" t="s">
        <v>8314</v>
      </c>
    </row>
    <row r="4" spans="1:2" x14ac:dyDescent="0.2">
      <c r="A4" s="10" t="s">
        <v>8311</v>
      </c>
      <c r="B4" t="s">
        <v>8310</v>
      </c>
    </row>
    <row r="5" spans="1:2" x14ac:dyDescent="0.2">
      <c r="A5" s="11" t="s">
        <v>8220</v>
      </c>
      <c r="B5" s="6">
        <v>349</v>
      </c>
    </row>
    <row r="6" spans="1:2" x14ac:dyDescent="0.2">
      <c r="A6" s="12" t="s">
        <v>8324</v>
      </c>
      <c r="B6" s="6">
        <v>20</v>
      </c>
    </row>
    <row r="7" spans="1:2" x14ac:dyDescent="0.2">
      <c r="A7" s="12" t="s">
        <v>8325</v>
      </c>
      <c r="B7" s="6">
        <v>24</v>
      </c>
    </row>
    <row r="8" spans="1:2" x14ac:dyDescent="0.2">
      <c r="A8" s="12" t="s">
        <v>8326</v>
      </c>
      <c r="B8" s="6">
        <v>20</v>
      </c>
    </row>
    <row r="9" spans="1:2" x14ac:dyDescent="0.2">
      <c r="A9" s="12" t="s">
        <v>8327</v>
      </c>
      <c r="B9" s="6">
        <v>20</v>
      </c>
    </row>
    <row r="10" spans="1:2" x14ac:dyDescent="0.2">
      <c r="A10" s="12" t="s">
        <v>8328</v>
      </c>
      <c r="B10" s="6">
        <v>40</v>
      </c>
    </row>
    <row r="11" spans="1:2" x14ac:dyDescent="0.2">
      <c r="A11" s="12" t="s">
        <v>8329</v>
      </c>
      <c r="B11" s="6">
        <v>18</v>
      </c>
    </row>
    <row r="12" spans="1:2" x14ac:dyDescent="0.2">
      <c r="A12" s="12" t="s">
        <v>8330</v>
      </c>
      <c r="B12" s="6">
        <v>17</v>
      </c>
    </row>
    <row r="13" spans="1:2" x14ac:dyDescent="0.2">
      <c r="A13" s="12" t="s">
        <v>8331</v>
      </c>
      <c r="B13" s="6">
        <v>10</v>
      </c>
    </row>
    <row r="14" spans="1:2" x14ac:dyDescent="0.2">
      <c r="A14" s="12" t="s">
        <v>8332</v>
      </c>
      <c r="B14" s="6">
        <v>60</v>
      </c>
    </row>
    <row r="15" spans="1:2" x14ac:dyDescent="0.2">
      <c r="A15" s="12" t="s">
        <v>8333</v>
      </c>
      <c r="B15" s="6">
        <v>100</v>
      </c>
    </row>
    <row r="16" spans="1:2" x14ac:dyDescent="0.2">
      <c r="A16" s="12" t="s">
        <v>8334</v>
      </c>
      <c r="B16" s="6">
        <v>20</v>
      </c>
    </row>
    <row r="17" spans="1:2" x14ac:dyDescent="0.2">
      <c r="A17" s="11" t="s">
        <v>8221</v>
      </c>
      <c r="B17" s="6">
        <v>1530</v>
      </c>
    </row>
    <row r="18" spans="1:2" x14ac:dyDescent="0.2">
      <c r="A18" s="12" t="s">
        <v>8335</v>
      </c>
      <c r="B18" s="6">
        <v>100</v>
      </c>
    </row>
    <row r="19" spans="1:2" x14ac:dyDescent="0.2">
      <c r="A19" s="12" t="s">
        <v>8336</v>
      </c>
      <c r="B19" s="6">
        <v>40</v>
      </c>
    </row>
    <row r="20" spans="1:2" x14ac:dyDescent="0.2">
      <c r="A20" s="12" t="s">
        <v>8337</v>
      </c>
      <c r="B20" s="6">
        <v>80</v>
      </c>
    </row>
    <row r="21" spans="1:2" x14ac:dyDescent="0.2">
      <c r="A21" s="12" t="s">
        <v>8338</v>
      </c>
      <c r="B21" s="6">
        <v>40</v>
      </c>
    </row>
    <row r="22" spans="1:2" x14ac:dyDescent="0.2">
      <c r="A22" s="12" t="s">
        <v>8339</v>
      </c>
      <c r="B22" s="6">
        <v>40</v>
      </c>
    </row>
    <row r="23" spans="1:2" x14ac:dyDescent="0.2">
      <c r="A23" s="12" t="s">
        <v>8326</v>
      </c>
      <c r="B23" s="6">
        <v>120</v>
      </c>
    </row>
    <row r="24" spans="1:2" x14ac:dyDescent="0.2">
      <c r="A24" s="12" t="s">
        <v>8340</v>
      </c>
      <c r="B24" s="6">
        <v>20</v>
      </c>
    </row>
    <row r="25" spans="1:2" x14ac:dyDescent="0.2">
      <c r="A25" s="12" t="s">
        <v>8341</v>
      </c>
      <c r="B25" s="6">
        <v>20</v>
      </c>
    </row>
    <row r="26" spans="1:2" x14ac:dyDescent="0.2">
      <c r="A26" s="12" t="s">
        <v>8342</v>
      </c>
      <c r="B26" s="6">
        <v>60</v>
      </c>
    </row>
    <row r="27" spans="1:2" x14ac:dyDescent="0.2">
      <c r="A27" s="12" t="s">
        <v>8343</v>
      </c>
      <c r="B27" s="6">
        <v>11</v>
      </c>
    </row>
    <row r="28" spans="1:2" x14ac:dyDescent="0.2">
      <c r="A28" s="12" t="s">
        <v>8344</v>
      </c>
      <c r="B28" s="6">
        <v>40</v>
      </c>
    </row>
    <row r="29" spans="1:2" x14ac:dyDescent="0.2">
      <c r="A29" s="12" t="s">
        <v>8327</v>
      </c>
      <c r="B29" s="6">
        <v>60</v>
      </c>
    </row>
    <row r="30" spans="1:2" x14ac:dyDescent="0.2">
      <c r="A30" s="12" t="s">
        <v>8345</v>
      </c>
      <c r="B30" s="6">
        <v>20</v>
      </c>
    </row>
    <row r="31" spans="1:2" x14ac:dyDescent="0.2">
      <c r="A31" s="12" t="s">
        <v>8346</v>
      </c>
      <c r="B31" s="6">
        <v>20</v>
      </c>
    </row>
    <row r="32" spans="1:2" x14ac:dyDescent="0.2">
      <c r="A32" s="12" t="s">
        <v>8347</v>
      </c>
      <c r="B32" s="6">
        <v>57</v>
      </c>
    </row>
    <row r="33" spans="1:2" x14ac:dyDescent="0.2">
      <c r="A33" s="12" t="s">
        <v>8348</v>
      </c>
      <c r="B33" s="6">
        <v>20</v>
      </c>
    </row>
    <row r="34" spans="1:2" x14ac:dyDescent="0.2">
      <c r="A34" s="12" t="s">
        <v>8349</v>
      </c>
      <c r="B34" s="6">
        <v>353</v>
      </c>
    </row>
    <row r="35" spans="1:2" x14ac:dyDescent="0.2">
      <c r="A35" s="12" t="s">
        <v>8350</v>
      </c>
      <c r="B35" s="6">
        <v>20</v>
      </c>
    </row>
    <row r="36" spans="1:2" x14ac:dyDescent="0.2">
      <c r="A36" s="12" t="s">
        <v>8329</v>
      </c>
      <c r="B36" s="6">
        <v>2</v>
      </c>
    </row>
    <row r="37" spans="1:2" x14ac:dyDescent="0.2">
      <c r="A37" s="12" t="s">
        <v>8330</v>
      </c>
      <c r="B37" s="6">
        <v>80</v>
      </c>
    </row>
    <row r="38" spans="1:2" x14ac:dyDescent="0.2">
      <c r="A38" s="12" t="s">
        <v>8331</v>
      </c>
      <c r="B38" s="6">
        <v>47</v>
      </c>
    </row>
    <row r="39" spans="1:2" x14ac:dyDescent="0.2">
      <c r="A39" s="12" t="s">
        <v>8351</v>
      </c>
      <c r="B39" s="6">
        <v>100</v>
      </c>
    </row>
    <row r="40" spans="1:2" x14ac:dyDescent="0.2">
      <c r="A40" s="12" t="s">
        <v>8332</v>
      </c>
      <c r="B40" s="6">
        <v>120</v>
      </c>
    </row>
    <row r="41" spans="1:2" x14ac:dyDescent="0.2">
      <c r="A41" s="12" t="s">
        <v>8333</v>
      </c>
      <c r="B41" s="6">
        <v>60</v>
      </c>
    </row>
    <row r="42" spans="1:2" x14ac:dyDescent="0.2">
      <c r="A42" s="11" t="s">
        <v>8222</v>
      </c>
      <c r="B42" s="6">
        <v>50</v>
      </c>
    </row>
    <row r="43" spans="1:2" x14ac:dyDescent="0.2">
      <c r="A43" s="12" t="s">
        <v>8338</v>
      </c>
      <c r="B43" s="6">
        <v>20</v>
      </c>
    </row>
    <row r="44" spans="1:2" x14ac:dyDescent="0.2">
      <c r="A44" s="12" t="s">
        <v>8349</v>
      </c>
      <c r="B44" s="6">
        <v>19</v>
      </c>
    </row>
    <row r="45" spans="1:2" x14ac:dyDescent="0.2">
      <c r="A45" s="12" t="s">
        <v>8352</v>
      </c>
      <c r="B45" s="6">
        <v>6</v>
      </c>
    </row>
    <row r="46" spans="1:2" x14ac:dyDescent="0.2">
      <c r="A46" s="12" t="s">
        <v>8330</v>
      </c>
      <c r="B46" s="6">
        <v>5</v>
      </c>
    </row>
    <row r="47" spans="1:2" x14ac:dyDescent="0.2">
      <c r="A47" s="11" t="s">
        <v>8219</v>
      </c>
      <c r="B47" s="6">
        <v>2185</v>
      </c>
    </row>
    <row r="48" spans="1:2" x14ac:dyDescent="0.2">
      <c r="A48" s="12" t="s">
        <v>8353</v>
      </c>
      <c r="B48" s="6">
        <v>40</v>
      </c>
    </row>
    <row r="49" spans="1:2" x14ac:dyDescent="0.2">
      <c r="A49" s="12" t="s">
        <v>8354</v>
      </c>
      <c r="B49" s="6">
        <v>180</v>
      </c>
    </row>
    <row r="50" spans="1:2" x14ac:dyDescent="0.2">
      <c r="A50" s="12" t="s">
        <v>8355</v>
      </c>
      <c r="B50" s="6">
        <v>40</v>
      </c>
    </row>
    <row r="51" spans="1:2" x14ac:dyDescent="0.2">
      <c r="A51" s="12" t="s">
        <v>8356</v>
      </c>
      <c r="B51" s="6">
        <v>140</v>
      </c>
    </row>
    <row r="52" spans="1:2" x14ac:dyDescent="0.2">
      <c r="A52" s="12" t="s">
        <v>8341</v>
      </c>
      <c r="B52" s="6">
        <v>140</v>
      </c>
    </row>
    <row r="53" spans="1:2" x14ac:dyDescent="0.2">
      <c r="A53" s="12" t="s">
        <v>8343</v>
      </c>
      <c r="B53" s="6">
        <v>9</v>
      </c>
    </row>
    <row r="54" spans="1:2" x14ac:dyDescent="0.2">
      <c r="A54" s="12" t="s">
        <v>8357</v>
      </c>
      <c r="B54" s="6">
        <v>20</v>
      </c>
    </row>
    <row r="55" spans="1:2" x14ac:dyDescent="0.2">
      <c r="A55" s="12" t="s">
        <v>8327</v>
      </c>
      <c r="B55" s="6">
        <v>60</v>
      </c>
    </row>
    <row r="56" spans="1:2" x14ac:dyDescent="0.2">
      <c r="A56" s="12" t="s">
        <v>8358</v>
      </c>
      <c r="B56" s="6">
        <v>60</v>
      </c>
    </row>
    <row r="57" spans="1:2" x14ac:dyDescent="0.2">
      <c r="A57" s="12" t="s">
        <v>8347</v>
      </c>
      <c r="B57" s="6">
        <v>103</v>
      </c>
    </row>
    <row r="58" spans="1:2" x14ac:dyDescent="0.2">
      <c r="A58" s="12" t="s">
        <v>8349</v>
      </c>
      <c r="B58" s="6">
        <v>694</v>
      </c>
    </row>
    <row r="59" spans="1:2" x14ac:dyDescent="0.2">
      <c r="A59" s="12" t="s">
        <v>8359</v>
      </c>
      <c r="B59" s="6">
        <v>40</v>
      </c>
    </row>
    <row r="60" spans="1:2" x14ac:dyDescent="0.2">
      <c r="A60" s="12" t="s">
        <v>8360</v>
      </c>
      <c r="B60" s="6">
        <v>20</v>
      </c>
    </row>
    <row r="61" spans="1:2" x14ac:dyDescent="0.2">
      <c r="A61" s="12" t="s">
        <v>8361</v>
      </c>
      <c r="B61" s="6">
        <v>260</v>
      </c>
    </row>
    <row r="62" spans="1:2" x14ac:dyDescent="0.2">
      <c r="A62" s="12" t="s">
        <v>8362</v>
      </c>
      <c r="B62" s="6">
        <v>60</v>
      </c>
    </row>
    <row r="63" spans="1:2" x14ac:dyDescent="0.2">
      <c r="A63" s="12" t="s">
        <v>8352</v>
      </c>
      <c r="B63" s="6">
        <v>34</v>
      </c>
    </row>
    <row r="64" spans="1:2" x14ac:dyDescent="0.2">
      <c r="A64" s="12" t="s">
        <v>8329</v>
      </c>
      <c r="B64" s="6">
        <v>40</v>
      </c>
    </row>
    <row r="65" spans="1:2" x14ac:dyDescent="0.2">
      <c r="A65" s="12" t="s">
        <v>8330</v>
      </c>
      <c r="B65" s="6">
        <v>85</v>
      </c>
    </row>
    <row r="66" spans="1:2" x14ac:dyDescent="0.2">
      <c r="A66" s="12" t="s">
        <v>8363</v>
      </c>
      <c r="B66" s="6">
        <v>80</v>
      </c>
    </row>
    <row r="67" spans="1:2" x14ac:dyDescent="0.2">
      <c r="A67" s="12" t="s">
        <v>8364</v>
      </c>
      <c r="B67" s="6">
        <v>60</v>
      </c>
    </row>
    <row r="68" spans="1:2" x14ac:dyDescent="0.2">
      <c r="A68" s="12" t="s">
        <v>8332</v>
      </c>
      <c r="B68" s="6">
        <v>20</v>
      </c>
    </row>
    <row r="69" spans="1:2" x14ac:dyDescent="0.2">
      <c r="A69" s="11" t="s">
        <v>8312</v>
      </c>
      <c r="B69" s="6"/>
    </row>
    <row r="70" spans="1:2" x14ac:dyDescent="0.2">
      <c r="A70" s="12" t="s">
        <v>8312</v>
      </c>
      <c r="B70" s="6"/>
    </row>
    <row r="71" spans="1:2" x14ac:dyDescent="0.2">
      <c r="A71" s="11" t="s">
        <v>8313</v>
      </c>
      <c r="B71" s="6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14CD4-01B3-A94F-8AF8-1916E4714F27}">
  <dimension ref="A1:B37"/>
  <sheetViews>
    <sheetView workbookViewId="0">
      <selection activeCell="C3" sqref="C3"/>
    </sheetView>
  </sheetViews>
  <sheetFormatPr baseColWidth="10" defaultRowHeight="15" x14ac:dyDescent="0.2"/>
  <cols>
    <col min="1" max="1" width="21.6640625" bestFit="1" customWidth="1"/>
    <col min="2" max="2" width="11.83203125" bestFit="1" customWidth="1"/>
    <col min="3" max="3" width="14" bestFit="1" customWidth="1"/>
  </cols>
  <sheetData>
    <row r="1" spans="1:2" x14ac:dyDescent="0.2">
      <c r="A1" s="10" t="s">
        <v>8223</v>
      </c>
      <c r="B1" t="s">
        <v>8314</v>
      </c>
    </row>
    <row r="2" spans="1:2" x14ac:dyDescent="0.2">
      <c r="A2" s="10" t="s">
        <v>8264</v>
      </c>
      <c r="B2" t="s">
        <v>8314</v>
      </c>
    </row>
    <row r="4" spans="1:2" x14ac:dyDescent="0.2">
      <c r="A4" s="10" t="s">
        <v>8311</v>
      </c>
      <c r="B4" t="s">
        <v>8310</v>
      </c>
    </row>
    <row r="5" spans="1:2" x14ac:dyDescent="0.2">
      <c r="A5" s="11" t="s">
        <v>8220</v>
      </c>
      <c r="B5" s="6">
        <v>349</v>
      </c>
    </row>
    <row r="6" spans="1:2" x14ac:dyDescent="0.2">
      <c r="A6" s="12" t="s">
        <v>8315</v>
      </c>
      <c r="B6" s="6">
        <v>40</v>
      </c>
    </row>
    <row r="7" spans="1:2" x14ac:dyDescent="0.2">
      <c r="A7" s="12" t="s">
        <v>8316</v>
      </c>
      <c r="B7" s="6">
        <v>20</v>
      </c>
    </row>
    <row r="8" spans="1:2" x14ac:dyDescent="0.2">
      <c r="A8" s="12" t="s">
        <v>8317</v>
      </c>
      <c r="B8" s="6">
        <v>24</v>
      </c>
    </row>
    <row r="9" spans="1:2" x14ac:dyDescent="0.2">
      <c r="A9" s="12" t="s">
        <v>8318</v>
      </c>
      <c r="B9" s="6">
        <v>20</v>
      </c>
    </row>
    <row r="10" spans="1:2" x14ac:dyDescent="0.2">
      <c r="A10" s="12" t="s">
        <v>8319</v>
      </c>
      <c r="B10" s="6">
        <v>30</v>
      </c>
    </row>
    <row r="11" spans="1:2" x14ac:dyDescent="0.2">
      <c r="A11" s="12" t="s">
        <v>8320</v>
      </c>
      <c r="B11" s="6">
        <v>178</v>
      </c>
    </row>
    <row r="12" spans="1:2" x14ac:dyDescent="0.2">
      <c r="A12" s="12" t="s">
        <v>8321</v>
      </c>
      <c r="B12" s="6">
        <v>37</v>
      </c>
    </row>
    <row r="13" spans="1:2" x14ac:dyDescent="0.2">
      <c r="A13" s="11" t="s">
        <v>8221</v>
      </c>
      <c r="B13" s="6">
        <v>1530</v>
      </c>
    </row>
    <row r="14" spans="1:2" x14ac:dyDescent="0.2">
      <c r="A14" s="12" t="s">
        <v>8315</v>
      </c>
      <c r="B14" s="6">
        <v>180</v>
      </c>
    </row>
    <row r="15" spans="1:2" x14ac:dyDescent="0.2">
      <c r="A15" s="12" t="s">
        <v>8316</v>
      </c>
      <c r="B15" s="6">
        <v>140</v>
      </c>
    </row>
    <row r="16" spans="1:2" x14ac:dyDescent="0.2">
      <c r="A16" s="12" t="s">
        <v>8322</v>
      </c>
      <c r="B16" s="6">
        <v>140</v>
      </c>
    </row>
    <row r="17" spans="1:2" x14ac:dyDescent="0.2">
      <c r="A17" s="12" t="s">
        <v>8318</v>
      </c>
      <c r="B17" s="6">
        <v>120</v>
      </c>
    </row>
    <row r="18" spans="1:2" x14ac:dyDescent="0.2">
      <c r="A18" s="12" t="s">
        <v>8323</v>
      </c>
      <c r="B18" s="6">
        <v>117</v>
      </c>
    </row>
    <row r="19" spans="1:2" x14ac:dyDescent="0.2">
      <c r="A19" s="12" t="s">
        <v>8319</v>
      </c>
      <c r="B19" s="6">
        <v>127</v>
      </c>
    </row>
    <row r="20" spans="1:2" x14ac:dyDescent="0.2">
      <c r="A20" s="12" t="s">
        <v>8320</v>
      </c>
      <c r="B20" s="6">
        <v>213</v>
      </c>
    </row>
    <row r="21" spans="1:2" x14ac:dyDescent="0.2">
      <c r="A21" s="12" t="s">
        <v>8321</v>
      </c>
      <c r="B21" s="6">
        <v>493</v>
      </c>
    </row>
    <row r="22" spans="1:2" x14ac:dyDescent="0.2">
      <c r="A22" s="11" t="s">
        <v>8222</v>
      </c>
      <c r="B22" s="6">
        <v>50</v>
      </c>
    </row>
    <row r="23" spans="1:2" x14ac:dyDescent="0.2">
      <c r="A23" s="12" t="s">
        <v>8316</v>
      </c>
      <c r="B23" s="6">
        <v>6</v>
      </c>
    </row>
    <row r="24" spans="1:2" x14ac:dyDescent="0.2">
      <c r="A24" s="12" t="s">
        <v>8318</v>
      </c>
      <c r="B24" s="6">
        <v>20</v>
      </c>
    </row>
    <row r="25" spans="1:2" x14ac:dyDescent="0.2">
      <c r="A25" s="12" t="s">
        <v>8321</v>
      </c>
      <c r="B25" s="6">
        <v>24</v>
      </c>
    </row>
    <row r="26" spans="1:2" x14ac:dyDescent="0.2">
      <c r="A26" s="11" t="s">
        <v>8219</v>
      </c>
      <c r="B26" s="6">
        <v>2185</v>
      </c>
    </row>
    <row r="27" spans="1:2" x14ac:dyDescent="0.2">
      <c r="A27" s="12" t="s">
        <v>8315</v>
      </c>
      <c r="B27" s="6">
        <v>300</v>
      </c>
    </row>
    <row r="28" spans="1:2" x14ac:dyDescent="0.2">
      <c r="A28" s="12" t="s">
        <v>8316</v>
      </c>
      <c r="B28" s="6">
        <v>34</v>
      </c>
    </row>
    <row r="29" spans="1:2" x14ac:dyDescent="0.2">
      <c r="A29" s="12" t="s">
        <v>8322</v>
      </c>
      <c r="B29" s="6">
        <v>80</v>
      </c>
    </row>
    <row r="30" spans="1:2" x14ac:dyDescent="0.2">
      <c r="A30" s="12" t="s">
        <v>8318</v>
      </c>
      <c r="B30" s="6">
        <v>540</v>
      </c>
    </row>
    <row r="31" spans="1:2" x14ac:dyDescent="0.2">
      <c r="A31" s="12" t="s">
        <v>8323</v>
      </c>
      <c r="B31" s="6">
        <v>103</v>
      </c>
    </row>
    <row r="32" spans="1:2" x14ac:dyDescent="0.2">
      <c r="A32" s="12" t="s">
        <v>8319</v>
      </c>
      <c r="B32" s="6">
        <v>80</v>
      </c>
    </row>
    <row r="33" spans="1:2" x14ac:dyDescent="0.2">
      <c r="A33" s="12" t="s">
        <v>8320</v>
      </c>
      <c r="B33" s="6">
        <v>209</v>
      </c>
    </row>
    <row r="34" spans="1:2" x14ac:dyDescent="0.2">
      <c r="A34" s="12" t="s">
        <v>8321</v>
      </c>
      <c r="B34" s="6">
        <v>839</v>
      </c>
    </row>
    <row r="35" spans="1:2" x14ac:dyDescent="0.2">
      <c r="A35" s="11" t="s">
        <v>8312</v>
      </c>
      <c r="B35" s="6"/>
    </row>
    <row r="36" spans="1:2" x14ac:dyDescent="0.2">
      <c r="A36" s="12" t="s">
        <v>8312</v>
      </c>
      <c r="B36" s="6"/>
    </row>
    <row r="37" spans="1:2" x14ac:dyDescent="0.2">
      <c r="A37" s="11" t="s">
        <v>8313</v>
      </c>
      <c r="B37" s="6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DBCBF-762B-684A-B581-7E2F75453E4B}">
  <dimension ref="A1:G11"/>
  <sheetViews>
    <sheetView workbookViewId="0">
      <selection activeCell="I5" sqref="I5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8264</v>
      </c>
      <c r="B1" t="s">
        <v>8314</v>
      </c>
    </row>
    <row r="2" spans="1:7" x14ac:dyDescent="0.2">
      <c r="A2" s="10" t="s">
        <v>8373</v>
      </c>
      <c r="B2" t="s">
        <v>8314</v>
      </c>
    </row>
    <row r="4" spans="1:7" x14ac:dyDescent="0.2">
      <c r="A4" s="10" t="s">
        <v>8310</v>
      </c>
      <c r="B4" s="10" t="s">
        <v>8367</v>
      </c>
    </row>
    <row r="5" spans="1:7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2">
      <c r="A6" s="11" t="s">
        <v>8368</v>
      </c>
      <c r="B6" s="6"/>
      <c r="C6" s="6"/>
      <c r="D6" s="6"/>
      <c r="E6" s="6"/>
      <c r="F6" s="6"/>
      <c r="G6" s="6"/>
    </row>
    <row r="7" spans="1:7" x14ac:dyDescent="0.2">
      <c r="A7" s="11" t="s">
        <v>8372</v>
      </c>
      <c r="B7" s="6">
        <v>89</v>
      </c>
      <c r="C7" s="6">
        <v>363</v>
      </c>
      <c r="D7" s="6">
        <v>50</v>
      </c>
      <c r="E7" s="6">
        <v>564</v>
      </c>
      <c r="F7" s="6"/>
      <c r="G7" s="6">
        <v>1066</v>
      </c>
    </row>
    <row r="8" spans="1:7" x14ac:dyDescent="0.2">
      <c r="A8" s="11" t="s">
        <v>8369</v>
      </c>
      <c r="B8" s="6">
        <v>80</v>
      </c>
      <c r="C8" s="6">
        <v>375</v>
      </c>
      <c r="D8" s="6"/>
      <c r="E8" s="6">
        <v>637</v>
      </c>
      <c r="F8" s="6"/>
      <c r="G8" s="6">
        <v>1092</v>
      </c>
    </row>
    <row r="9" spans="1:7" x14ac:dyDescent="0.2">
      <c r="A9" s="11" t="s">
        <v>8370</v>
      </c>
      <c r="B9" s="6">
        <v>100</v>
      </c>
      <c r="C9" s="6">
        <v>411</v>
      </c>
      <c r="D9" s="6"/>
      <c r="E9" s="6">
        <v>507</v>
      </c>
      <c r="F9" s="6"/>
      <c r="G9" s="6">
        <v>1018</v>
      </c>
    </row>
    <row r="10" spans="1:7" x14ac:dyDescent="0.2">
      <c r="A10" s="11" t="s">
        <v>8371</v>
      </c>
      <c r="B10" s="6">
        <v>80</v>
      </c>
      <c r="C10" s="6">
        <v>381</v>
      </c>
      <c r="D10" s="6"/>
      <c r="E10" s="6">
        <v>477</v>
      </c>
      <c r="F10" s="6"/>
      <c r="G10" s="6">
        <v>938</v>
      </c>
    </row>
    <row r="11" spans="1:7" x14ac:dyDescent="0.2">
      <c r="A11" s="11" t="s">
        <v>8313</v>
      </c>
      <c r="B11" s="6">
        <v>349</v>
      </c>
      <c r="C11" s="6">
        <v>1530</v>
      </c>
      <c r="D11" s="6">
        <v>50</v>
      </c>
      <c r="E11" s="6">
        <v>2185</v>
      </c>
      <c r="F11" s="6"/>
      <c r="G11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Bonus Goal</vt:lpstr>
      <vt:lpstr>Bonus Backers</vt:lpstr>
      <vt:lpstr>PivotTable-SubCat</vt:lpstr>
      <vt:lpstr>PivotTable-Cat</vt:lpstr>
      <vt:lpstr>PivotTable-State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2020-09-28T22:41:44Z</dcterms:modified>
</cp:coreProperties>
</file>