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315" windowHeight="117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" i="1"/>
  <c r="D6"/>
  <c r="B7"/>
  <c r="B6"/>
  <c r="B8" s="1"/>
  <c r="B16"/>
  <c r="D16"/>
  <c r="D17"/>
  <c r="B17"/>
  <c r="D9" l="1"/>
  <c r="B10"/>
  <c r="D10"/>
  <c r="B9"/>
  <c r="D8"/>
  <c r="D18"/>
  <c r="B18"/>
  <c r="B19" s="1"/>
  <c r="D20" l="1"/>
  <c r="D19"/>
  <c r="B20"/>
</calcChain>
</file>

<file path=xl/sharedStrings.xml><?xml version="1.0" encoding="utf-8"?>
<sst xmlns="http://schemas.openxmlformats.org/spreadsheetml/2006/main" count="19" uniqueCount="13">
  <si>
    <t>Proportion (p)</t>
  </si>
  <si>
    <t>Sample Size (n)</t>
  </si>
  <si>
    <t>Confidence (%)</t>
  </si>
  <si>
    <t>z</t>
  </si>
  <si>
    <t>Margin of Error</t>
  </si>
  <si>
    <t>Lower Bound</t>
  </si>
  <si>
    <t>Upper Bound</t>
  </si>
  <si>
    <t>Confidence Intervals with Proportions</t>
  </si>
  <si>
    <t>Confidence Intervals with Interval/Ratio Scales</t>
  </si>
  <si>
    <r>
      <rPr>
        <sz val="14"/>
        <color theme="1"/>
        <rFont val="Symbol"/>
        <family val="1"/>
        <charset val="2"/>
      </rPr>
      <t>`</t>
    </r>
    <r>
      <rPr>
        <sz val="14"/>
        <color theme="1"/>
        <rFont val="Calibri"/>
        <family val="2"/>
        <scheme val="minor"/>
      </rPr>
      <t>X</t>
    </r>
  </si>
  <si>
    <t>Standard Deviation (σ)</t>
  </si>
  <si>
    <r>
      <t>Standard Error (σ</t>
    </r>
    <r>
      <rPr>
        <vertAlign val="subscript"/>
        <sz val="14"/>
        <color theme="1"/>
        <rFont val="Calibri"/>
        <family val="2"/>
      </rPr>
      <t>p</t>
    </r>
    <r>
      <rPr>
        <sz val="14"/>
        <color theme="1"/>
        <rFont val="Calibri"/>
        <family val="2"/>
      </rPr>
      <t>)</t>
    </r>
  </si>
  <si>
    <t>Standard Error (        )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</si>
</sst>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vertAlign val="subscript"/>
      <sz val="14"/>
      <color theme="1"/>
      <name val="Calibri"/>
      <family val="2"/>
    </font>
    <font>
      <sz val="14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B2B2B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64" fontId="2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9" fontId="2" fillId="3" borderId="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2B2B2"/>
      <color rgb="FFDDDDDD"/>
      <color rgb="FF969696"/>
      <color rgb="FFC0C0C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18</xdr:row>
      <xdr:rowOff>161925</xdr:rowOff>
    </xdr:from>
    <xdr:to>
      <xdr:col>10</xdr:col>
      <xdr:colOff>123825</xdr:colOff>
      <xdr:row>19</xdr:row>
      <xdr:rowOff>66675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95800" y="2895600"/>
          <a:ext cx="2143125" cy="295275"/>
        </a:xfrm>
        <a:prstGeom prst="rect">
          <a:avLst/>
        </a:prstGeom>
        <a:noFill/>
      </xdr:spPr>
    </xdr:pic>
    <xdr:clientData/>
  </xdr:twoCellAnchor>
  <xdr:twoCellAnchor>
    <xdr:from>
      <xdr:col>6</xdr:col>
      <xdr:colOff>409575</xdr:colOff>
      <xdr:row>19</xdr:row>
      <xdr:rowOff>152400</xdr:rowOff>
    </xdr:from>
    <xdr:to>
      <xdr:col>10</xdr:col>
      <xdr:colOff>114300</xdr:colOff>
      <xdr:row>20</xdr:row>
      <xdr:rowOff>57150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86275" y="3276600"/>
          <a:ext cx="2143125" cy="295275"/>
        </a:xfrm>
        <a:prstGeom prst="rect">
          <a:avLst/>
        </a:prstGeom>
        <a:noFill/>
      </xdr:spPr>
    </xdr:pic>
    <xdr:clientData/>
  </xdr:twoCellAnchor>
  <xdr:twoCellAnchor>
    <xdr:from>
      <xdr:col>6</xdr:col>
      <xdr:colOff>419100</xdr:colOff>
      <xdr:row>17</xdr:row>
      <xdr:rowOff>171450</xdr:rowOff>
    </xdr:from>
    <xdr:to>
      <xdr:col>10</xdr:col>
      <xdr:colOff>95250</xdr:colOff>
      <xdr:row>18</xdr:row>
      <xdr:rowOff>76200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95800" y="2514600"/>
          <a:ext cx="2114550" cy="295275"/>
        </a:xfrm>
        <a:prstGeom prst="rect">
          <a:avLst/>
        </a:prstGeom>
        <a:noFill/>
      </xdr:spPr>
    </xdr:pic>
    <xdr:clientData/>
  </xdr:twoCellAnchor>
  <xdr:twoCellAnchor>
    <xdr:from>
      <xdr:col>6</xdr:col>
      <xdr:colOff>447675</xdr:colOff>
      <xdr:row>15</xdr:row>
      <xdr:rowOff>317742</xdr:rowOff>
    </xdr:from>
    <xdr:to>
      <xdr:col>8</xdr:col>
      <xdr:colOff>438150</xdr:colOff>
      <xdr:row>17</xdr:row>
      <xdr:rowOff>195756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524375" y="1879842"/>
          <a:ext cx="1209675" cy="659064"/>
        </a:xfrm>
        <a:prstGeom prst="rect">
          <a:avLst/>
        </a:prstGeom>
        <a:noFill/>
      </xdr:spPr>
    </xdr:pic>
    <xdr:clientData/>
  </xdr:twoCellAnchor>
  <xdr:twoCellAnchor>
    <xdr:from>
      <xdr:col>6</xdr:col>
      <xdr:colOff>438150</xdr:colOff>
      <xdr:row>14</xdr:row>
      <xdr:rowOff>352425</xdr:rowOff>
    </xdr:from>
    <xdr:to>
      <xdr:col>10</xdr:col>
      <xdr:colOff>342900</xdr:colOff>
      <xdr:row>16</xdr:row>
      <xdr:rowOff>66675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514850" y="1524000"/>
          <a:ext cx="2343150" cy="495300"/>
        </a:xfrm>
        <a:prstGeom prst="rect">
          <a:avLst/>
        </a:prstGeom>
        <a:noFill/>
      </xdr:spPr>
    </xdr:pic>
    <xdr:clientData/>
  </xdr:twoCellAnchor>
  <xdr:twoCellAnchor>
    <xdr:from>
      <xdr:col>6</xdr:col>
      <xdr:colOff>314325</xdr:colOff>
      <xdr:row>4</xdr:row>
      <xdr:rowOff>371475</xdr:rowOff>
    </xdr:from>
    <xdr:to>
      <xdr:col>10</xdr:col>
      <xdr:colOff>219075</xdr:colOff>
      <xdr:row>6</xdr:row>
      <xdr:rowOff>85725</xdr:rowOff>
    </xdr:to>
    <xdr:pic>
      <xdr:nvPicPr>
        <xdr:cNvPr id="1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924425" y="1933575"/>
          <a:ext cx="2343150" cy="495300"/>
        </a:xfrm>
        <a:prstGeom prst="rect">
          <a:avLst/>
        </a:prstGeom>
        <a:noFill/>
      </xdr:spPr>
    </xdr:pic>
    <xdr:clientData/>
  </xdr:twoCellAnchor>
  <xdr:twoCellAnchor>
    <xdr:from>
      <xdr:col>6</xdr:col>
      <xdr:colOff>276225</xdr:colOff>
      <xdr:row>6</xdr:row>
      <xdr:rowOff>19050</xdr:rowOff>
    </xdr:from>
    <xdr:to>
      <xdr:col>7</xdr:col>
      <xdr:colOff>419100</xdr:colOff>
      <xdr:row>7</xdr:row>
      <xdr:rowOff>123825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886325" y="2362200"/>
          <a:ext cx="752475" cy="495300"/>
        </a:xfrm>
        <a:prstGeom prst="rect">
          <a:avLst/>
        </a:prstGeom>
        <a:noFill/>
      </xdr:spPr>
    </xdr:pic>
    <xdr:clientData/>
  </xdr:twoCellAnchor>
  <xdr:twoCellAnchor>
    <xdr:from>
      <xdr:col>6</xdr:col>
      <xdr:colOff>247650</xdr:colOff>
      <xdr:row>7</xdr:row>
      <xdr:rowOff>142875</xdr:rowOff>
    </xdr:from>
    <xdr:to>
      <xdr:col>9</xdr:col>
      <xdr:colOff>533400</xdr:colOff>
      <xdr:row>8</xdr:row>
      <xdr:rowOff>47625</xdr:rowOff>
    </xdr:to>
    <xdr:pic>
      <xdr:nvPicPr>
        <xdr:cNvPr id="1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857750" y="2876550"/>
          <a:ext cx="2114550" cy="295275"/>
        </a:xfrm>
        <a:prstGeom prst="rect">
          <a:avLst/>
        </a:prstGeom>
        <a:noFill/>
      </xdr:spPr>
    </xdr:pic>
    <xdr:clientData/>
  </xdr:twoCellAnchor>
  <xdr:twoCellAnchor>
    <xdr:from>
      <xdr:col>6</xdr:col>
      <xdr:colOff>238125</xdr:colOff>
      <xdr:row>8</xdr:row>
      <xdr:rowOff>95250</xdr:rowOff>
    </xdr:from>
    <xdr:to>
      <xdr:col>9</xdr:col>
      <xdr:colOff>590550</xdr:colOff>
      <xdr:row>8</xdr:row>
      <xdr:rowOff>371475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848225" y="3219450"/>
          <a:ext cx="2181225" cy="2762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228600</xdr:colOff>
      <xdr:row>9</xdr:row>
      <xdr:rowOff>104775</xdr:rowOff>
    </xdr:from>
    <xdr:to>
      <xdr:col>9</xdr:col>
      <xdr:colOff>581025</xdr:colOff>
      <xdr:row>9</xdr:row>
      <xdr:rowOff>381000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838700" y="3619500"/>
          <a:ext cx="2181225" cy="2762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1381125</xdr:colOff>
      <xdr:row>6</xdr:row>
      <xdr:rowOff>66675</xdr:rowOff>
    </xdr:from>
    <xdr:to>
      <xdr:col>0</xdr:col>
      <xdr:colOff>1647825</xdr:colOff>
      <xdr:row>7</xdr:row>
      <xdr:rowOff>171450</xdr:rowOff>
    </xdr:to>
    <xdr:pic>
      <xdr:nvPicPr>
        <xdr:cNvPr id="1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4557"/>
        <a:stretch>
          <a:fillRect/>
        </a:stretch>
      </xdr:blipFill>
      <xdr:spPr bwMode="auto">
        <a:xfrm>
          <a:off x="1381125" y="2409825"/>
          <a:ext cx="266700" cy="4953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M5" sqref="M5"/>
    </sheetView>
  </sheetViews>
  <sheetFormatPr defaultRowHeight="18.75"/>
  <cols>
    <col min="1" max="1" width="28.42578125" style="3" customWidth="1"/>
    <col min="2" max="2" width="10.28515625" style="3" customWidth="1"/>
    <col min="3" max="3" width="3" style="3" customWidth="1"/>
    <col min="4" max="16384" width="9.140625" style="3"/>
  </cols>
  <sheetData>
    <row r="1" spans="1:8" ht="30.75" customHeight="1">
      <c r="A1" s="2" t="s">
        <v>8</v>
      </c>
    </row>
    <row r="2" spans="1:8" ht="30.75" customHeight="1">
      <c r="A2" s="5" t="s">
        <v>9</v>
      </c>
      <c r="B2" s="7">
        <v>50</v>
      </c>
    </row>
    <row r="3" spans="1:8" ht="30.75" customHeight="1">
      <c r="A3" s="6" t="s">
        <v>10</v>
      </c>
      <c r="B3" s="7">
        <v>15</v>
      </c>
    </row>
    <row r="4" spans="1:8" ht="30.75" customHeight="1">
      <c r="A4" s="5" t="s">
        <v>1</v>
      </c>
      <c r="B4" s="7">
        <v>36</v>
      </c>
    </row>
    <row r="5" spans="1:8" ht="30.75" customHeight="1">
      <c r="A5" s="5" t="s">
        <v>2</v>
      </c>
      <c r="B5" s="8">
        <v>0.99</v>
      </c>
    </row>
    <row r="6" spans="1:8" ht="30.75" customHeight="1">
      <c r="A6" s="5" t="s">
        <v>3</v>
      </c>
      <c r="B6" s="4">
        <f>-NORMSINV((1-B5)/2)</f>
        <v>2.5758293035489155</v>
      </c>
      <c r="D6" s="3" t="str">
        <f>"=-NORMSINV((1-"&amp;B5&amp;")/2)"</f>
        <v>=-NORMSINV((1-0.99)/2)</v>
      </c>
    </row>
    <row r="7" spans="1:8" ht="30.75" customHeight="1">
      <c r="A7" s="6" t="s">
        <v>12</v>
      </c>
      <c r="B7" s="4">
        <f>B3/SQRT(B4)</f>
        <v>2.5</v>
      </c>
      <c r="D7" s="3" t="str">
        <f>"="&amp;B3&amp;"/SQRT("&amp;B4&amp;")"</f>
        <v>=15/SQRT(36)</v>
      </c>
    </row>
    <row r="8" spans="1:8" ht="30.75" customHeight="1">
      <c r="A8" s="5" t="s">
        <v>4</v>
      </c>
      <c r="B8" s="4">
        <f>B6*B7</f>
        <v>6.4395732588722883</v>
      </c>
      <c r="D8" s="3" t="str">
        <f>"="&amp;ROUND(B6,3)&amp;"*"&amp;ROUND(B7,3)</f>
        <v>=2.576*2.5</v>
      </c>
    </row>
    <row r="9" spans="1:8" ht="30.75" customHeight="1">
      <c r="A9" s="5" t="s">
        <v>5</v>
      </c>
      <c r="B9" s="4">
        <f>B2-B8</f>
        <v>43.560426741127714</v>
      </c>
      <c r="D9" s="3" t="str">
        <f>"="&amp;B2&amp;"-"&amp;ROUND(B8,3)</f>
        <v>=50-6.44</v>
      </c>
    </row>
    <row r="10" spans="1:8" ht="30.75" customHeight="1">
      <c r="A10" s="5" t="s">
        <v>6</v>
      </c>
      <c r="B10" s="4">
        <f>B2+B8</f>
        <v>56.439573258872286</v>
      </c>
      <c r="D10" s="3" t="str">
        <f>"="&amp;B2&amp;"+"&amp;ROUND(B8,3)</f>
        <v>=50+6.44</v>
      </c>
    </row>
    <row r="11" spans="1:8" ht="30.75" customHeight="1"/>
    <row r="12" spans="1:8" ht="30.75" customHeight="1">
      <c r="A12" s="2" t="s">
        <v>7</v>
      </c>
    </row>
    <row r="13" spans="1:8" ht="30.75" customHeight="1">
      <c r="A13" s="5" t="s">
        <v>0</v>
      </c>
      <c r="B13" s="7">
        <v>0.33</v>
      </c>
    </row>
    <row r="14" spans="1:8" ht="30.75" customHeight="1">
      <c r="A14" s="5" t="s">
        <v>1</v>
      </c>
      <c r="B14" s="7">
        <v>55</v>
      </c>
    </row>
    <row r="15" spans="1:8" ht="30.75" customHeight="1">
      <c r="A15" s="5" t="s">
        <v>2</v>
      </c>
      <c r="B15" s="8">
        <v>0.95</v>
      </c>
    </row>
    <row r="16" spans="1:8" ht="30.75" customHeight="1">
      <c r="A16" s="5" t="s">
        <v>3</v>
      </c>
      <c r="B16" s="4">
        <f>-NORMSINV((1-B15)/2)</f>
        <v>1.9599639845400545</v>
      </c>
      <c r="D16" s="3" t="str">
        <f>"=-NORMSINV((1-"&amp;B15&amp;")/2)"</f>
        <v>=-NORMSINV((1-0.95)/2)</v>
      </c>
      <c r="H16" s="1"/>
    </row>
    <row r="17" spans="1:4" ht="30.75" customHeight="1">
      <c r="A17" s="6" t="s">
        <v>11</v>
      </c>
      <c r="B17" s="4">
        <f>SQRT(B13*(1-B13)/B14)</f>
        <v>6.3403469936589435E-2</v>
      </c>
      <c r="D17" s="3" t="str">
        <f>"=SQRT("&amp;B13&amp;"*(1-"&amp;B13&amp;")/"&amp;B14&amp;")"</f>
        <v>=SQRT(0.33*(1-0.33)/55)</v>
      </c>
    </row>
    <row r="18" spans="1:4" ht="30.75" customHeight="1">
      <c r="A18" s="5" t="s">
        <v>4</v>
      </c>
      <c r="B18" s="4">
        <f>B16*B17</f>
        <v>0.12426851757058338</v>
      </c>
      <c r="D18" s="3" t="str">
        <f>"="&amp;ROUND(B16,3)&amp;"*"&amp;ROUND(B17,3)</f>
        <v>=1.96*0.063</v>
      </c>
    </row>
    <row r="19" spans="1:4" ht="30.75" customHeight="1">
      <c r="A19" s="5" t="s">
        <v>5</v>
      </c>
      <c r="B19" s="4">
        <f>B13-B18</f>
        <v>0.20573148242941663</v>
      </c>
      <c r="D19" s="3" t="str">
        <f>"="&amp;B13&amp;"-"&amp;ROUND(B18,3)</f>
        <v>=0.33-0.124</v>
      </c>
    </row>
    <row r="20" spans="1:4" ht="30.75" customHeight="1">
      <c r="A20" s="5" t="s">
        <v>6</v>
      </c>
      <c r="B20" s="4">
        <f>B13+B18</f>
        <v>0.4542685175705834</v>
      </c>
      <c r="D20" s="3" t="str">
        <f>"="&amp;B13&amp;"+"&amp;ROUND(B18,3)</f>
        <v>=0.33+0.124</v>
      </c>
    </row>
  </sheetData>
  <sheetProtection sheet="1" objects="1" scenario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</dc:creator>
  <cp:lastModifiedBy>W. Joel Schneider</cp:lastModifiedBy>
  <dcterms:created xsi:type="dcterms:W3CDTF">2010-03-17T19:03:57Z</dcterms:created>
  <dcterms:modified xsi:type="dcterms:W3CDTF">2010-10-18T17:38:04Z</dcterms:modified>
</cp:coreProperties>
</file>