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prd-my.sharepoint.com/personal/tuh42402_temple_edu/Documents/Courses/Introduction to Statistics/"/>
    </mc:Choice>
  </mc:AlternateContent>
  <xr:revisionPtr revIDLastSave="6" documentId="11_AE890106733155054C3A3BCDBEDD425AA9FBE9EB" xr6:coauthVersionLast="47" xr6:coauthVersionMax="47" xr10:uidLastSave="{C23E8564-8499-45A1-97EE-8AF7C3B539C2}"/>
  <bookViews>
    <workbookView xWindow="-26115" yWindow="675" windowWidth="21600" windowHeight="11400" xr2:uid="{00000000-000D-0000-FFFF-FFFF00000000}"/>
  </bookViews>
  <sheets>
    <sheet name="z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08" i="1" l="1"/>
  <c r="V806" i="1"/>
  <c r="U803" i="1"/>
  <c r="U1" i="1"/>
  <c r="S802" i="1"/>
  <c r="S804" i="1"/>
  <c r="S803" i="1"/>
  <c r="O5" i="1"/>
  <c r="C8" i="1"/>
  <c r="R442" i="1" s="1"/>
  <c r="R433" i="1"/>
  <c r="O6" i="1"/>
  <c r="S491" i="1"/>
  <c r="S433" i="1"/>
  <c r="S434" i="1"/>
  <c r="S435" i="1"/>
  <c r="S436" i="1"/>
  <c r="S437" i="1"/>
  <c r="S438" i="1"/>
  <c r="S439" i="1"/>
  <c r="S440" i="1"/>
  <c r="S441" i="1"/>
  <c r="S442" i="1"/>
  <c r="S443" i="1"/>
  <c r="R444" i="1"/>
  <c r="S444" i="1"/>
  <c r="S445" i="1"/>
  <c r="R446" i="1"/>
  <c r="S446" i="1"/>
  <c r="R447" i="1"/>
  <c r="S447" i="1"/>
  <c r="R448" i="1"/>
  <c r="S448" i="1"/>
  <c r="R449" i="1"/>
  <c r="S449" i="1"/>
  <c r="S450" i="1"/>
  <c r="S451" i="1"/>
  <c r="R452" i="1"/>
  <c r="S452" i="1"/>
  <c r="S453" i="1"/>
  <c r="R454" i="1"/>
  <c r="S454" i="1"/>
  <c r="R455" i="1"/>
  <c r="S455" i="1"/>
  <c r="R456" i="1"/>
  <c r="S456" i="1"/>
  <c r="R457" i="1"/>
  <c r="S457" i="1"/>
  <c r="S458" i="1"/>
  <c r="S459" i="1"/>
  <c r="R460" i="1"/>
  <c r="S460" i="1"/>
  <c r="S461" i="1"/>
  <c r="R462" i="1"/>
  <c r="S462" i="1"/>
  <c r="R463" i="1"/>
  <c r="S463" i="1"/>
  <c r="R464" i="1"/>
  <c r="S464" i="1"/>
  <c r="R465" i="1"/>
  <c r="S465" i="1"/>
  <c r="S466" i="1"/>
  <c r="S467" i="1"/>
  <c r="R468" i="1"/>
  <c r="S468" i="1"/>
  <c r="S469" i="1"/>
  <c r="R470" i="1"/>
  <c r="S470" i="1"/>
  <c r="R471" i="1"/>
  <c r="S471" i="1"/>
  <c r="R472" i="1"/>
  <c r="S472" i="1"/>
  <c r="R473" i="1"/>
  <c r="S473" i="1"/>
  <c r="S474" i="1"/>
  <c r="S475" i="1"/>
  <c r="R476" i="1"/>
  <c r="S476" i="1"/>
  <c r="S477" i="1"/>
  <c r="R478" i="1"/>
  <c r="S478" i="1"/>
  <c r="R479" i="1"/>
  <c r="S479" i="1"/>
  <c r="R480" i="1"/>
  <c r="S480" i="1"/>
  <c r="R481" i="1"/>
  <c r="S481" i="1"/>
  <c r="S482" i="1"/>
  <c r="S483" i="1"/>
  <c r="R484" i="1"/>
  <c r="S484" i="1"/>
  <c r="S485" i="1"/>
  <c r="R486" i="1"/>
  <c r="S486" i="1"/>
  <c r="R487" i="1"/>
  <c r="S487" i="1"/>
  <c r="R488" i="1"/>
  <c r="S488" i="1"/>
  <c r="R489" i="1"/>
  <c r="S489" i="1"/>
  <c r="S490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T612" i="1" s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T628" i="1" s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T644" i="1" s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T660" i="1" s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T676" i="1" s="1"/>
  <c r="S677" i="1"/>
  <c r="S678" i="1"/>
  <c r="S679" i="1"/>
  <c r="S680" i="1"/>
  <c r="T680" i="1" s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T696" i="1" s="1"/>
  <c r="S697" i="1"/>
  <c r="S698" i="1"/>
  <c r="S699" i="1"/>
  <c r="S700" i="1"/>
  <c r="S701" i="1"/>
  <c r="S702" i="1"/>
  <c r="S703" i="1"/>
  <c r="S704" i="1"/>
  <c r="S705" i="1"/>
  <c r="S706" i="1"/>
  <c r="S707" i="1"/>
  <c r="S708" i="1"/>
  <c r="T708" i="1" s="1"/>
  <c r="S709" i="1"/>
  <c r="S710" i="1"/>
  <c r="S711" i="1"/>
  <c r="S712" i="1"/>
  <c r="T712" i="1" s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T728" i="1" s="1"/>
  <c r="S729" i="1"/>
  <c r="S730" i="1"/>
  <c r="S731" i="1"/>
  <c r="S732" i="1"/>
  <c r="S733" i="1"/>
  <c r="S734" i="1"/>
  <c r="S735" i="1"/>
  <c r="S736" i="1"/>
  <c r="S737" i="1"/>
  <c r="S738" i="1"/>
  <c r="S739" i="1"/>
  <c r="S740" i="1"/>
  <c r="T740" i="1" s="1"/>
  <c r="S741" i="1"/>
  <c r="S742" i="1"/>
  <c r="S743" i="1"/>
  <c r="S744" i="1"/>
  <c r="T744" i="1" s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T760" i="1" s="1"/>
  <c r="S761" i="1"/>
  <c r="S762" i="1"/>
  <c r="S763" i="1"/>
  <c r="S764" i="1"/>
  <c r="S765" i="1"/>
  <c r="S766" i="1"/>
  <c r="S767" i="1"/>
  <c r="S768" i="1"/>
  <c r="S769" i="1"/>
  <c r="S770" i="1"/>
  <c r="S771" i="1"/>
  <c r="S772" i="1"/>
  <c r="T772" i="1" s="1"/>
  <c r="S773" i="1"/>
  <c r="S774" i="1"/>
  <c r="S775" i="1"/>
  <c r="S776" i="1"/>
  <c r="T776" i="1" s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T792" i="1" s="1"/>
  <c r="S793" i="1"/>
  <c r="S794" i="1"/>
  <c r="S795" i="1"/>
  <c r="R796" i="1"/>
  <c r="S796" i="1"/>
  <c r="S797" i="1"/>
  <c r="R798" i="1"/>
  <c r="S798" i="1"/>
  <c r="R799" i="1"/>
  <c r="S799" i="1"/>
  <c r="T799" i="1" s="1"/>
  <c r="R800" i="1"/>
  <c r="S800" i="1"/>
  <c r="R801" i="1"/>
  <c r="S801" i="1"/>
  <c r="T801" i="1" s="1"/>
  <c r="S3" i="1"/>
  <c r="R4" i="1"/>
  <c r="S4" i="1"/>
  <c r="S5" i="1"/>
  <c r="S6" i="1"/>
  <c r="R7" i="1"/>
  <c r="S7" i="1"/>
  <c r="R8" i="1"/>
  <c r="S8" i="1"/>
  <c r="R9" i="1"/>
  <c r="S9" i="1"/>
  <c r="R10" i="1"/>
  <c r="S10" i="1"/>
  <c r="S11" i="1"/>
  <c r="R12" i="1"/>
  <c r="S12" i="1"/>
  <c r="S13" i="1"/>
  <c r="S14" i="1"/>
  <c r="R15" i="1"/>
  <c r="S15" i="1"/>
  <c r="R16" i="1"/>
  <c r="S16" i="1"/>
  <c r="R17" i="1"/>
  <c r="S17" i="1"/>
  <c r="R18" i="1"/>
  <c r="S18" i="1"/>
  <c r="S19" i="1"/>
  <c r="R20" i="1"/>
  <c r="S20" i="1"/>
  <c r="S21" i="1"/>
  <c r="S22" i="1"/>
  <c r="R23" i="1"/>
  <c r="S23" i="1"/>
  <c r="R24" i="1"/>
  <c r="S24" i="1"/>
  <c r="R25" i="1"/>
  <c r="S25" i="1"/>
  <c r="R26" i="1"/>
  <c r="S26" i="1"/>
  <c r="S27" i="1"/>
  <c r="R28" i="1"/>
  <c r="S28" i="1"/>
  <c r="S29" i="1"/>
  <c r="S30" i="1"/>
  <c r="R31" i="1"/>
  <c r="S31" i="1"/>
  <c r="R32" i="1"/>
  <c r="S32" i="1"/>
  <c r="R33" i="1"/>
  <c r="S33" i="1"/>
  <c r="R34" i="1"/>
  <c r="S34" i="1"/>
  <c r="S35" i="1"/>
  <c r="R36" i="1"/>
  <c r="S36" i="1"/>
  <c r="S37" i="1"/>
  <c r="S38" i="1"/>
  <c r="R39" i="1"/>
  <c r="S39" i="1"/>
  <c r="R40" i="1"/>
  <c r="S40" i="1"/>
  <c r="R41" i="1"/>
  <c r="S41" i="1"/>
  <c r="R42" i="1"/>
  <c r="S42" i="1"/>
  <c r="S43" i="1"/>
  <c r="R44" i="1"/>
  <c r="S44" i="1"/>
  <c r="S45" i="1"/>
  <c r="S46" i="1"/>
  <c r="R47" i="1"/>
  <c r="S47" i="1"/>
  <c r="R48" i="1"/>
  <c r="S48" i="1"/>
  <c r="R49" i="1"/>
  <c r="S49" i="1"/>
  <c r="R50" i="1"/>
  <c r="S50" i="1"/>
  <c r="S51" i="1"/>
  <c r="R52" i="1"/>
  <c r="S52" i="1"/>
  <c r="S53" i="1"/>
  <c r="S54" i="1"/>
  <c r="R55" i="1"/>
  <c r="S55" i="1"/>
  <c r="R56" i="1"/>
  <c r="S56" i="1"/>
  <c r="R57" i="1"/>
  <c r="S57" i="1"/>
  <c r="R58" i="1"/>
  <c r="S58" i="1"/>
  <c r="S59" i="1"/>
  <c r="R60" i="1"/>
  <c r="S60" i="1"/>
  <c r="S61" i="1"/>
  <c r="S62" i="1"/>
  <c r="R63" i="1"/>
  <c r="S63" i="1"/>
  <c r="R64" i="1"/>
  <c r="S64" i="1"/>
  <c r="R65" i="1"/>
  <c r="S65" i="1"/>
  <c r="R66" i="1"/>
  <c r="S66" i="1"/>
  <c r="S67" i="1"/>
  <c r="R68" i="1"/>
  <c r="S68" i="1"/>
  <c r="S69" i="1"/>
  <c r="S70" i="1"/>
  <c r="R71" i="1"/>
  <c r="S71" i="1"/>
  <c r="R72" i="1"/>
  <c r="S72" i="1"/>
  <c r="R73" i="1"/>
  <c r="S73" i="1"/>
  <c r="R74" i="1"/>
  <c r="S74" i="1"/>
  <c r="S75" i="1"/>
  <c r="R76" i="1"/>
  <c r="S76" i="1"/>
  <c r="S77" i="1"/>
  <c r="S78" i="1"/>
  <c r="R79" i="1"/>
  <c r="S79" i="1"/>
  <c r="R80" i="1"/>
  <c r="S80" i="1"/>
  <c r="R81" i="1"/>
  <c r="S81" i="1"/>
  <c r="R82" i="1"/>
  <c r="S82" i="1"/>
  <c r="S83" i="1"/>
  <c r="R84" i="1"/>
  <c r="S84" i="1"/>
  <c r="S85" i="1"/>
  <c r="S86" i="1"/>
  <c r="R87" i="1"/>
  <c r="S87" i="1"/>
  <c r="R88" i="1"/>
  <c r="S88" i="1"/>
  <c r="R89" i="1"/>
  <c r="S89" i="1"/>
  <c r="R90" i="1"/>
  <c r="S90" i="1"/>
  <c r="S91" i="1"/>
  <c r="R92" i="1"/>
  <c r="S92" i="1"/>
  <c r="S93" i="1"/>
  <c r="S94" i="1"/>
  <c r="R95" i="1"/>
  <c r="S95" i="1"/>
  <c r="R96" i="1"/>
  <c r="S96" i="1"/>
  <c r="R97" i="1"/>
  <c r="S97" i="1"/>
  <c r="R98" i="1"/>
  <c r="S98" i="1"/>
  <c r="S99" i="1"/>
  <c r="R100" i="1"/>
  <c r="S100" i="1"/>
  <c r="S101" i="1"/>
  <c r="S102" i="1"/>
  <c r="R103" i="1"/>
  <c r="S103" i="1"/>
  <c r="R104" i="1"/>
  <c r="S104" i="1"/>
  <c r="R105" i="1"/>
  <c r="S105" i="1"/>
  <c r="R106" i="1"/>
  <c r="S106" i="1"/>
  <c r="S107" i="1"/>
  <c r="R108" i="1"/>
  <c r="S108" i="1"/>
  <c r="S109" i="1"/>
  <c r="S110" i="1"/>
  <c r="R111" i="1"/>
  <c r="S111" i="1"/>
  <c r="R112" i="1"/>
  <c r="S112" i="1"/>
  <c r="R113" i="1"/>
  <c r="S113" i="1"/>
  <c r="R114" i="1"/>
  <c r="S114" i="1"/>
  <c r="S115" i="1"/>
  <c r="R116" i="1"/>
  <c r="S116" i="1"/>
  <c r="S117" i="1"/>
  <c r="S118" i="1"/>
  <c r="R119" i="1"/>
  <c r="S119" i="1"/>
  <c r="R120" i="1"/>
  <c r="S120" i="1"/>
  <c r="R121" i="1"/>
  <c r="S121" i="1"/>
  <c r="R122" i="1"/>
  <c r="S122" i="1"/>
  <c r="S123" i="1"/>
  <c r="R124" i="1"/>
  <c r="S124" i="1"/>
  <c r="S125" i="1"/>
  <c r="S126" i="1"/>
  <c r="R127" i="1"/>
  <c r="S127" i="1"/>
  <c r="R128" i="1"/>
  <c r="S128" i="1"/>
  <c r="R129" i="1"/>
  <c r="S129" i="1"/>
  <c r="R130" i="1"/>
  <c r="S130" i="1"/>
  <c r="S131" i="1"/>
  <c r="R132" i="1"/>
  <c r="S132" i="1"/>
  <c r="S133" i="1"/>
  <c r="S134" i="1"/>
  <c r="R135" i="1"/>
  <c r="S135" i="1"/>
  <c r="R136" i="1"/>
  <c r="S136" i="1"/>
  <c r="R137" i="1"/>
  <c r="S137" i="1"/>
  <c r="R138" i="1"/>
  <c r="S138" i="1"/>
  <c r="S139" i="1"/>
  <c r="R140" i="1"/>
  <c r="S140" i="1"/>
  <c r="S141" i="1"/>
  <c r="S142" i="1"/>
  <c r="R143" i="1"/>
  <c r="S143" i="1"/>
  <c r="R144" i="1"/>
  <c r="S144" i="1"/>
  <c r="R145" i="1"/>
  <c r="S145" i="1"/>
  <c r="R146" i="1"/>
  <c r="S146" i="1"/>
  <c r="S147" i="1"/>
  <c r="R148" i="1"/>
  <c r="S148" i="1"/>
  <c r="S149" i="1"/>
  <c r="S150" i="1"/>
  <c r="R151" i="1"/>
  <c r="S151" i="1"/>
  <c r="R152" i="1"/>
  <c r="S152" i="1"/>
  <c r="R153" i="1"/>
  <c r="S153" i="1"/>
  <c r="R154" i="1"/>
  <c r="S154" i="1"/>
  <c r="S155" i="1"/>
  <c r="R156" i="1"/>
  <c r="S156" i="1"/>
  <c r="S157" i="1"/>
  <c r="S158" i="1"/>
  <c r="R159" i="1"/>
  <c r="S159" i="1"/>
  <c r="R160" i="1"/>
  <c r="S160" i="1"/>
  <c r="R161" i="1"/>
  <c r="S161" i="1"/>
  <c r="R162" i="1"/>
  <c r="S162" i="1"/>
  <c r="S163" i="1"/>
  <c r="R164" i="1"/>
  <c r="S164" i="1"/>
  <c r="S165" i="1"/>
  <c r="S166" i="1"/>
  <c r="R167" i="1"/>
  <c r="S167" i="1"/>
  <c r="R168" i="1"/>
  <c r="S168" i="1"/>
  <c r="R169" i="1"/>
  <c r="S169" i="1"/>
  <c r="R170" i="1"/>
  <c r="S170" i="1"/>
  <c r="S171" i="1"/>
  <c r="R172" i="1"/>
  <c r="S172" i="1"/>
  <c r="S173" i="1"/>
  <c r="S174" i="1"/>
  <c r="R175" i="1"/>
  <c r="S175" i="1"/>
  <c r="R176" i="1"/>
  <c r="S176" i="1"/>
  <c r="R177" i="1"/>
  <c r="S177" i="1"/>
  <c r="R178" i="1"/>
  <c r="S178" i="1"/>
  <c r="S179" i="1"/>
  <c r="R180" i="1"/>
  <c r="S180" i="1"/>
  <c r="S181" i="1"/>
  <c r="S182" i="1"/>
  <c r="R183" i="1"/>
  <c r="S183" i="1"/>
  <c r="R184" i="1"/>
  <c r="S184" i="1"/>
  <c r="R185" i="1"/>
  <c r="S185" i="1"/>
  <c r="R186" i="1"/>
  <c r="S186" i="1"/>
  <c r="S187" i="1"/>
  <c r="R188" i="1"/>
  <c r="S188" i="1"/>
  <c r="S189" i="1"/>
  <c r="S190" i="1"/>
  <c r="R191" i="1"/>
  <c r="S191" i="1"/>
  <c r="R192" i="1"/>
  <c r="S192" i="1"/>
  <c r="R193" i="1"/>
  <c r="S193" i="1"/>
  <c r="R194" i="1"/>
  <c r="S194" i="1"/>
  <c r="S195" i="1"/>
  <c r="R196" i="1"/>
  <c r="S196" i="1"/>
  <c r="S197" i="1"/>
  <c r="S198" i="1"/>
  <c r="R199" i="1"/>
  <c r="S199" i="1"/>
  <c r="R200" i="1"/>
  <c r="S200" i="1"/>
  <c r="R201" i="1"/>
  <c r="S201" i="1"/>
  <c r="R202" i="1"/>
  <c r="S202" i="1"/>
  <c r="S203" i="1"/>
  <c r="R204" i="1"/>
  <c r="S204" i="1"/>
  <c r="S205" i="1"/>
  <c r="S206" i="1"/>
  <c r="R207" i="1"/>
  <c r="S207" i="1"/>
  <c r="R208" i="1"/>
  <c r="S208" i="1"/>
  <c r="R209" i="1"/>
  <c r="S209" i="1"/>
  <c r="R210" i="1"/>
  <c r="S210" i="1"/>
  <c r="S211" i="1"/>
  <c r="R212" i="1"/>
  <c r="S212" i="1"/>
  <c r="S213" i="1"/>
  <c r="S214" i="1"/>
  <c r="R215" i="1"/>
  <c r="S215" i="1"/>
  <c r="R216" i="1"/>
  <c r="S216" i="1"/>
  <c r="R217" i="1"/>
  <c r="S217" i="1"/>
  <c r="R218" i="1"/>
  <c r="S218" i="1"/>
  <c r="S219" i="1"/>
  <c r="R220" i="1"/>
  <c r="S220" i="1"/>
  <c r="S221" i="1"/>
  <c r="S222" i="1"/>
  <c r="R223" i="1"/>
  <c r="S223" i="1"/>
  <c r="R224" i="1"/>
  <c r="S224" i="1"/>
  <c r="R225" i="1"/>
  <c r="S225" i="1"/>
  <c r="R226" i="1"/>
  <c r="S226" i="1"/>
  <c r="S227" i="1"/>
  <c r="R228" i="1"/>
  <c r="S228" i="1"/>
  <c r="S229" i="1"/>
  <c r="S230" i="1"/>
  <c r="R231" i="1"/>
  <c r="S231" i="1"/>
  <c r="R232" i="1"/>
  <c r="S232" i="1"/>
  <c r="R233" i="1"/>
  <c r="S233" i="1"/>
  <c r="R234" i="1"/>
  <c r="S234" i="1"/>
  <c r="S235" i="1"/>
  <c r="R236" i="1"/>
  <c r="S236" i="1"/>
  <c r="S237" i="1"/>
  <c r="S238" i="1"/>
  <c r="R239" i="1"/>
  <c r="S239" i="1"/>
  <c r="R240" i="1"/>
  <c r="S240" i="1"/>
  <c r="R241" i="1"/>
  <c r="S241" i="1"/>
  <c r="R242" i="1"/>
  <c r="S242" i="1"/>
  <c r="S243" i="1"/>
  <c r="R244" i="1"/>
  <c r="S244" i="1"/>
  <c r="S245" i="1"/>
  <c r="S246" i="1"/>
  <c r="R247" i="1"/>
  <c r="S247" i="1"/>
  <c r="R248" i="1"/>
  <c r="S248" i="1"/>
  <c r="R249" i="1"/>
  <c r="S249" i="1"/>
  <c r="R250" i="1"/>
  <c r="S250" i="1"/>
  <c r="S251" i="1"/>
  <c r="R252" i="1"/>
  <c r="S252" i="1"/>
  <c r="S253" i="1"/>
  <c r="S254" i="1"/>
  <c r="R255" i="1"/>
  <c r="S255" i="1"/>
  <c r="R256" i="1"/>
  <c r="S256" i="1"/>
  <c r="R257" i="1"/>
  <c r="S257" i="1"/>
  <c r="R258" i="1"/>
  <c r="S258" i="1"/>
  <c r="S259" i="1"/>
  <c r="R260" i="1"/>
  <c r="S260" i="1"/>
  <c r="S261" i="1"/>
  <c r="S262" i="1"/>
  <c r="R263" i="1"/>
  <c r="S263" i="1"/>
  <c r="R264" i="1"/>
  <c r="S264" i="1"/>
  <c r="R265" i="1"/>
  <c r="S265" i="1"/>
  <c r="R266" i="1"/>
  <c r="S266" i="1"/>
  <c r="S267" i="1"/>
  <c r="R268" i="1"/>
  <c r="S268" i="1"/>
  <c r="S269" i="1"/>
  <c r="S270" i="1"/>
  <c r="R271" i="1"/>
  <c r="S271" i="1"/>
  <c r="R272" i="1"/>
  <c r="S272" i="1"/>
  <c r="R273" i="1"/>
  <c r="S273" i="1"/>
  <c r="R274" i="1"/>
  <c r="S274" i="1"/>
  <c r="S275" i="1"/>
  <c r="R276" i="1"/>
  <c r="S276" i="1"/>
  <c r="S277" i="1"/>
  <c r="S278" i="1"/>
  <c r="R279" i="1"/>
  <c r="S279" i="1"/>
  <c r="R280" i="1"/>
  <c r="S280" i="1"/>
  <c r="R281" i="1"/>
  <c r="S281" i="1"/>
  <c r="R282" i="1"/>
  <c r="S282" i="1"/>
  <c r="S283" i="1"/>
  <c r="R284" i="1"/>
  <c r="S284" i="1"/>
  <c r="S285" i="1"/>
  <c r="S286" i="1"/>
  <c r="R287" i="1"/>
  <c r="S287" i="1"/>
  <c r="R288" i="1"/>
  <c r="S288" i="1"/>
  <c r="R289" i="1"/>
  <c r="S289" i="1"/>
  <c r="R290" i="1"/>
  <c r="S290" i="1"/>
  <c r="S291" i="1"/>
  <c r="R292" i="1"/>
  <c r="S292" i="1"/>
  <c r="S293" i="1"/>
  <c r="S294" i="1"/>
  <c r="R295" i="1"/>
  <c r="S295" i="1"/>
  <c r="R296" i="1"/>
  <c r="S296" i="1"/>
  <c r="R297" i="1"/>
  <c r="S297" i="1"/>
  <c r="R298" i="1"/>
  <c r="S298" i="1"/>
  <c r="S299" i="1"/>
  <c r="R300" i="1"/>
  <c r="S300" i="1"/>
  <c r="S301" i="1"/>
  <c r="S302" i="1"/>
  <c r="R303" i="1"/>
  <c r="S303" i="1"/>
  <c r="R304" i="1"/>
  <c r="S304" i="1"/>
  <c r="R305" i="1"/>
  <c r="S305" i="1"/>
  <c r="R306" i="1"/>
  <c r="S306" i="1"/>
  <c r="S307" i="1"/>
  <c r="R308" i="1"/>
  <c r="S308" i="1"/>
  <c r="S309" i="1"/>
  <c r="S310" i="1"/>
  <c r="R311" i="1"/>
  <c r="S311" i="1"/>
  <c r="R312" i="1"/>
  <c r="S312" i="1"/>
  <c r="R313" i="1"/>
  <c r="S313" i="1"/>
  <c r="R314" i="1"/>
  <c r="S314" i="1"/>
  <c r="S315" i="1"/>
  <c r="R316" i="1"/>
  <c r="S316" i="1"/>
  <c r="S317" i="1"/>
  <c r="S318" i="1"/>
  <c r="R319" i="1"/>
  <c r="S319" i="1"/>
  <c r="R320" i="1"/>
  <c r="S320" i="1"/>
  <c r="R321" i="1"/>
  <c r="S321" i="1"/>
  <c r="R322" i="1"/>
  <c r="S322" i="1"/>
  <c r="S323" i="1"/>
  <c r="R324" i="1"/>
  <c r="S324" i="1"/>
  <c r="S325" i="1"/>
  <c r="S326" i="1"/>
  <c r="R327" i="1"/>
  <c r="S327" i="1"/>
  <c r="R328" i="1"/>
  <c r="S328" i="1"/>
  <c r="R329" i="1"/>
  <c r="S329" i="1"/>
  <c r="R330" i="1"/>
  <c r="S330" i="1"/>
  <c r="S331" i="1"/>
  <c r="R332" i="1"/>
  <c r="S332" i="1"/>
  <c r="S333" i="1"/>
  <c r="S334" i="1"/>
  <c r="R335" i="1"/>
  <c r="S335" i="1"/>
  <c r="R336" i="1"/>
  <c r="S336" i="1"/>
  <c r="R337" i="1"/>
  <c r="S337" i="1"/>
  <c r="R338" i="1"/>
  <c r="S338" i="1"/>
  <c r="S339" i="1"/>
  <c r="R340" i="1"/>
  <c r="S340" i="1"/>
  <c r="S341" i="1"/>
  <c r="S342" i="1"/>
  <c r="R343" i="1"/>
  <c r="S343" i="1"/>
  <c r="R344" i="1"/>
  <c r="S344" i="1"/>
  <c r="R345" i="1"/>
  <c r="S345" i="1"/>
  <c r="R346" i="1"/>
  <c r="S346" i="1"/>
  <c r="S347" i="1"/>
  <c r="R348" i="1"/>
  <c r="S348" i="1"/>
  <c r="S349" i="1"/>
  <c r="S350" i="1"/>
  <c r="R351" i="1"/>
  <c r="S351" i="1"/>
  <c r="R352" i="1"/>
  <c r="S352" i="1"/>
  <c r="R353" i="1"/>
  <c r="S353" i="1"/>
  <c r="R354" i="1"/>
  <c r="S354" i="1"/>
  <c r="S355" i="1"/>
  <c r="R356" i="1"/>
  <c r="S356" i="1"/>
  <c r="S357" i="1"/>
  <c r="S358" i="1"/>
  <c r="R359" i="1"/>
  <c r="S359" i="1"/>
  <c r="R360" i="1"/>
  <c r="S360" i="1"/>
  <c r="R361" i="1"/>
  <c r="S361" i="1"/>
  <c r="R362" i="1"/>
  <c r="S362" i="1"/>
  <c r="S363" i="1"/>
  <c r="R364" i="1"/>
  <c r="S364" i="1"/>
  <c r="S365" i="1"/>
  <c r="S366" i="1"/>
  <c r="R367" i="1"/>
  <c r="S367" i="1"/>
  <c r="R368" i="1"/>
  <c r="S368" i="1"/>
  <c r="R369" i="1"/>
  <c r="S369" i="1"/>
  <c r="R370" i="1"/>
  <c r="S370" i="1"/>
  <c r="S371" i="1"/>
  <c r="R372" i="1"/>
  <c r="S372" i="1"/>
  <c r="S373" i="1"/>
  <c r="S374" i="1"/>
  <c r="R375" i="1"/>
  <c r="S375" i="1"/>
  <c r="R376" i="1"/>
  <c r="S376" i="1"/>
  <c r="R377" i="1"/>
  <c r="S377" i="1"/>
  <c r="R378" i="1"/>
  <c r="S378" i="1"/>
  <c r="S379" i="1"/>
  <c r="R380" i="1"/>
  <c r="S380" i="1"/>
  <c r="S381" i="1"/>
  <c r="S382" i="1"/>
  <c r="R383" i="1"/>
  <c r="S383" i="1"/>
  <c r="R384" i="1"/>
  <c r="S384" i="1"/>
  <c r="R385" i="1"/>
  <c r="S385" i="1"/>
  <c r="R386" i="1"/>
  <c r="S386" i="1"/>
  <c r="S387" i="1"/>
  <c r="R388" i="1"/>
  <c r="S388" i="1"/>
  <c r="S389" i="1"/>
  <c r="S390" i="1"/>
  <c r="R391" i="1"/>
  <c r="S391" i="1"/>
  <c r="R392" i="1"/>
  <c r="S392" i="1"/>
  <c r="R393" i="1"/>
  <c r="S393" i="1"/>
  <c r="R394" i="1"/>
  <c r="S394" i="1"/>
  <c r="S395" i="1"/>
  <c r="R396" i="1"/>
  <c r="S396" i="1"/>
  <c r="S397" i="1"/>
  <c r="S398" i="1"/>
  <c r="R399" i="1"/>
  <c r="S399" i="1"/>
  <c r="R400" i="1"/>
  <c r="S400" i="1"/>
  <c r="R401" i="1"/>
  <c r="S401" i="1"/>
  <c r="R402" i="1"/>
  <c r="S402" i="1"/>
  <c r="S403" i="1"/>
  <c r="R404" i="1"/>
  <c r="S404" i="1"/>
  <c r="S405" i="1"/>
  <c r="S406" i="1"/>
  <c r="R407" i="1"/>
  <c r="S407" i="1"/>
  <c r="R408" i="1"/>
  <c r="S408" i="1"/>
  <c r="R409" i="1"/>
  <c r="S409" i="1"/>
  <c r="R410" i="1"/>
  <c r="S410" i="1"/>
  <c r="S411" i="1"/>
  <c r="R412" i="1"/>
  <c r="S412" i="1"/>
  <c r="S413" i="1"/>
  <c r="S414" i="1"/>
  <c r="R415" i="1"/>
  <c r="S415" i="1"/>
  <c r="R416" i="1"/>
  <c r="S416" i="1"/>
  <c r="R417" i="1"/>
  <c r="S417" i="1"/>
  <c r="R418" i="1"/>
  <c r="S418" i="1"/>
  <c r="S419" i="1"/>
  <c r="R420" i="1"/>
  <c r="S420" i="1"/>
  <c r="S421" i="1"/>
  <c r="S422" i="1"/>
  <c r="R423" i="1"/>
  <c r="S423" i="1"/>
  <c r="R424" i="1"/>
  <c r="S424" i="1"/>
  <c r="R425" i="1"/>
  <c r="S425" i="1"/>
  <c r="R426" i="1"/>
  <c r="S426" i="1"/>
  <c r="S427" i="1"/>
  <c r="R428" i="1"/>
  <c r="S428" i="1"/>
  <c r="S429" i="1"/>
  <c r="S430" i="1"/>
  <c r="R431" i="1"/>
  <c r="S431" i="1"/>
  <c r="R432" i="1"/>
  <c r="S432" i="1"/>
  <c r="S2" i="1"/>
  <c r="R2" i="1"/>
  <c r="B9" i="1"/>
  <c r="G4" i="1"/>
  <c r="C10" i="1"/>
  <c r="I4" i="1" s="1"/>
  <c r="Q803" i="1"/>
  <c r="R803" i="1"/>
  <c r="R495" i="1"/>
  <c r="R496" i="1"/>
  <c r="R497" i="1"/>
  <c r="R498" i="1"/>
  <c r="R499" i="1"/>
  <c r="R500" i="1"/>
  <c r="R501" i="1"/>
  <c r="R502" i="1"/>
  <c r="R504" i="1"/>
  <c r="R505" i="1"/>
  <c r="R506" i="1"/>
  <c r="R507" i="1"/>
  <c r="R511" i="1"/>
  <c r="R512" i="1"/>
  <c r="R513" i="1"/>
  <c r="R514" i="1"/>
  <c r="R515" i="1"/>
  <c r="R516" i="1"/>
  <c r="R517" i="1"/>
  <c r="R518" i="1"/>
  <c r="R520" i="1"/>
  <c r="R521" i="1"/>
  <c r="R522" i="1"/>
  <c r="R523" i="1"/>
  <c r="R527" i="1"/>
  <c r="R528" i="1"/>
  <c r="R529" i="1"/>
  <c r="R530" i="1"/>
  <c r="R531" i="1"/>
  <c r="R532" i="1"/>
  <c r="R533" i="1"/>
  <c r="R534" i="1"/>
  <c r="R536" i="1"/>
  <c r="R537" i="1"/>
  <c r="R538" i="1"/>
  <c r="R539" i="1"/>
  <c r="R543" i="1"/>
  <c r="R544" i="1"/>
  <c r="R545" i="1"/>
  <c r="R546" i="1"/>
  <c r="R547" i="1"/>
  <c r="R548" i="1"/>
  <c r="R549" i="1"/>
  <c r="R550" i="1"/>
  <c r="R552" i="1"/>
  <c r="R553" i="1"/>
  <c r="R554" i="1"/>
  <c r="R555" i="1"/>
  <c r="R559" i="1"/>
  <c r="R560" i="1"/>
  <c r="R561" i="1"/>
  <c r="R562" i="1"/>
  <c r="R563" i="1"/>
  <c r="R564" i="1"/>
  <c r="R565" i="1"/>
  <c r="R566" i="1"/>
  <c r="R568" i="1"/>
  <c r="R569" i="1"/>
  <c r="R570" i="1"/>
  <c r="R571" i="1"/>
  <c r="R575" i="1"/>
  <c r="R576" i="1"/>
  <c r="R577" i="1"/>
  <c r="R578" i="1"/>
  <c r="R579" i="1"/>
  <c r="R580" i="1"/>
  <c r="R581" i="1"/>
  <c r="R582" i="1"/>
  <c r="R584" i="1"/>
  <c r="R585" i="1"/>
  <c r="R586" i="1"/>
  <c r="R587" i="1"/>
  <c r="R591" i="1"/>
  <c r="R592" i="1"/>
  <c r="R593" i="1"/>
  <c r="R594" i="1"/>
  <c r="R595" i="1"/>
  <c r="R596" i="1"/>
  <c r="R597" i="1"/>
  <c r="R598" i="1"/>
  <c r="R600" i="1"/>
  <c r="R601" i="1"/>
  <c r="R602" i="1"/>
  <c r="R603" i="1"/>
  <c r="R607" i="1"/>
  <c r="R608" i="1"/>
  <c r="R609" i="1"/>
  <c r="R610" i="1"/>
  <c r="R611" i="1"/>
  <c r="R612" i="1"/>
  <c r="R613" i="1"/>
  <c r="R614" i="1"/>
  <c r="R616" i="1"/>
  <c r="R617" i="1"/>
  <c r="R618" i="1"/>
  <c r="R619" i="1"/>
  <c r="R623" i="1"/>
  <c r="R624" i="1"/>
  <c r="R625" i="1"/>
  <c r="R626" i="1"/>
  <c r="R627" i="1"/>
  <c r="R628" i="1"/>
  <c r="R629" i="1"/>
  <c r="R630" i="1"/>
  <c r="R632" i="1"/>
  <c r="R633" i="1"/>
  <c r="R634" i="1"/>
  <c r="R635" i="1"/>
  <c r="R639" i="1"/>
  <c r="R640" i="1"/>
  <c r="R641" i="1"/>
  <c r="R642" i="1"/>
  <c r="R643" i="1"/>
  <c r="R644" i="1"/>
  <c r="R645" i="1"/>
  <c r="R646" i="1"/>
  <c r="R648" i="1"/>
  <c r="R649" i="1"/>
  <c r="R650" i="1"/>
  <c r="R651" i="1"/>
  <c r="R655" i="1"/>
  <c r="R656" i="1"/>
  <c r="R657" i="1"/>
  <c r="R658" i="1"/>
  <c r="R659" i="1"/>
  <c r="R660" i="1"/>
  <c r="R661" i="1"/>
  <c r="R662" i="1"/>
  <c r="R664" i="1"/>
  <c r="R665" i="1"/>
  <c r="R666" i="1"/>
  <c r="R667" i="1"/>
  <c r="R671" i="1"/>
  <c r="R672" i="1"/>
  <c r="R673" i="1"/>
  <c r="R674" i="1"/>
  <c r="R675" i="1"/>
  <c r="R676" i="1"/>
  <c r="R677" i="1"/>
  <c r="R678" i="1"/>
  <c r="R680" i="1"/>
  <c r="R681" i="1"/>
  <c r="R682" i="1"/>
  <c r="R683" i="1"/>
  <c r="R687" i="1"/>
  <c r="R688" i="1"/>
  <c r="R689" i="1"/>
  <c r="R690" i="1"/>
  <c r="R691" i="1"/>
  <c r="R692" i="1"/>
  <c r="R693" i="1"/>
  <c r="R694" i="1"/>
  <c r="R696" i="1"/>
  <c r="R697" i="1"/>
  <c r="R698" i="1"/>
  <c r="R699" i="1"/>
  <c r="R703" i="1"/>
  <c r="R704" i="1"/>
  <c r="R705" i="1"/>
  <c r="R706" i="1"/>
  <c r="R707" i="1"/>
  <c r="R708" i="1"/>
  <c r="R709" i="1"/>
  <c r="R710" i="1"/>
  <c r="R712" i="1"/>
  <c r="R713" i="1"/>
  <c r="R714" i="1"/>
  <c r="R715" i="1"/>
  <c r="R717" i="1"/>
  <c r="R719" i="1"/>
  <c r="R720" i="1"/>
  <c r="R721" i="1"/>
  <c r="R722" i="1"/>
  <c r="R723" i="1"/>
  <c r="R724" i="1"/>
  <c r="R725" i="1"/>
  <c r="R726" i="1"/>
  <c r="R728" i="1"/>
  <c r="R729" i="1"/>
  <c r="R730" i="1"/>
  <c r="R731" i="1"/>
  <c r="R733" i="1"/>
  <c r="R735" i="1"/>
  <c r="R736" i="1"/>
  <c r="R737" i="1"/>
  <c r="R738" i="1"/>
  <c r="R739" i="1"/>
  <c r="R740" i="1"/>
  <c r="R741" i="1"/>
  <c r="R742" i="1"/>
  <c r="R794" i="1"/>
  <c r="R793" i="1"/>
  <c r="R792" i="1"/>
  <c r="R790" i="1"/>
  <c r="R788" i="1"/>
  <c r="R787" i="1"/>
  <c r="R786" i="1"/>
  <c r="R785" i="1"/>
  <c r="R784" i="1"/>
  <c r="R783" i="1"/>
  <c r="R782" i="1"/>
  <c r="R781" i="1"/>
  <c r="R779" i="1"/>
  <c r="R778" i="1"/>
  <c r="R777" i="1"/>
  <c r="R776" i="1"/>
  <c r="R774" i="1"/>
  <c r="R772" i="1"/>
  <c r="R771" i="1"/>
  <c r="R770" i="1"/>
  <c r="R769" i="1"/>
  <c r="R768" i="1"/>
  <c r="R767" i="1"/>
  <c r="R766" i="1"/>
  <c r="R765" i="1"/>
  <c r="R763" i="1"/>
  <c r="R762" i="1"/>
  <c r="R761" i="1"/>
  <c r="R760" i="1"/>
  <c r="R758" i="1"/>
  <c r="R756" i="1"/>
  <c r="R755" i="1"/>
  <c r="R754" i="1"/>
  <c r="R753" i="1"/>
  <c r="R752" i="1"/>
  <c r="R751" i="1"/>
  <c r="R750" i="1"/>
  <c r="R749" i="1"/>
  <c r="R747" i="1"/>
  <c r="R746" i="1"/>
  <c r="R745" i="1"/>
  <c r="R744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26" i="1"/>
  <c r="T330" i="1"/>
  <c r="T334" i="1"/>
  <c r="T338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328" i="1"/>
  <c r="T332" i="1"/>
  <c r="T336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4" i="1"/>
  <c r="T618" i="1"/>
  <c r="T620" i="1"/>
  <c r="T622" i="1"/>
  <c r="T624" i="1"/>
  <c r="T626" i="1"/>
  <c r="T630" i="1"/>
  <c r="T632" i="1"/>
  <c r="T634" i="1"/>
  <c r="T636" i="1"/>
  <c r="T638" i="1"/>
  <c r="T640" i="1"/>
  <c r="T642" i="1"/>
  <c r="T646" i="1"/>
  <c r="T650" i="1"/>
  <c r="T652" i="1"/>
  <c r="T654" i="1"/>
  <c r="T656" i="1"/>
  <c r="T658" i="1"/>
  <c r="T662" i="1"/>
  <c r="T664" i="1"/>
  <c r="T666" i="1"/>
  <c r="T668" i="1"/>
  <c r="T670" i="1"/>
  <c r="T672" i="1"/>
  <c r="T800" i="1"/>
  <c r="T798" i="1"/>
  <c r="T796" i="1"/>
  <c r="T794" i="1"/>
  <c r="T790" i="1"/>
  <c r="T788" i="1"/>
  <c r="T786" i="1"/>
  <c r="T784" i="1"/>
  <c r="T782" i="1"/>
  <c r="T780" i="1"/>
  <c r="T778" i="1"/>
  <c r="T774" i="1"/>
  <c r="T770" i="1"/>
  <c r="T768" i="1"/>
  <c r="T766" i="1"/>
  <c r="T764" i="1"/>
  <c r="T762" i="1"/>
  <c r="T758" i="1"/>
  <c r="T756" i="1"/>
  <c r="T754" i="1"/>
  <c r="T752" i="1"/>
  <c r="T750" i="1"/>
  <c r="T748" i="1"/>
  <c r="T746" i="1"/>
  <c r="T742" i="1"/>
  <c r="T738" i="1"/>
  <c r="T736" i="1"/>
  <c r="T734" i="1"/>
  <c r="T732" i="1"/>
  <c r="T730" i="1"/>
  <c r="T726" i="1"/>
  <c r="T724" i="1"/>
  <c r="T722" i="1"/>
  <c r="T720" i="1"/>
  <c r="T718" i="1"/>
  <c r="T716" i="1"/>
  <c r="T714" i="1"/>
  <c r="T710" i="1"/>
  <c r="T706" i="1"/>
  <c r="T704" i="1"/>
  <c r="T702" i="1"/>
  <c r="T700" i="1"/>
  <c r="T698" i="1"/>
  <c r="T694" i="1"/>
  <c r="T692" i="1"/>
  <c r="T690" i="1"/>
  <c r="T688" i="1"/>
  <c r="T686" i="1"/>
  <c r="T684" i="1"/>
  <c r="T682" i="1"/>
  <c r="T678" i="1"/>
  <c r="T674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T765" i="1"/>
  <c r="T763" i="1"/>
  <c r="T761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3" i="1"/>
  <c r="T701" i="1"/>
  <c r="T699" i="1"/>
  <c r="T697" i="1"/>
  <c r="T695" i="1"/>
  <c r="T693" i="1"/>
  <c r="T691" i="1"/>
  <c r="T689" i="1"/>
  <c r="T687" i="1"/>
  <c r="T685" i="1"/>
  <c r="T683" i="1"/>
  <c r="T681" i="1"/>
  <c r="T679" i="1"/>
  <c r="T677" i="1"/>
  <c r="T675" i="1"/>
  <c r="T673" i="1"/>
  <c r="R441" i="1"/>
  <c r="R440" i="1"/>
  <c r="R439" i="1"/>
  <c r="R438" i="1"/>
  <c r="R437" i="1"/>
  <c r="R436" i="1"/>
  <c r="R435" i="1"/>
  <c r="R434" i="1"/>
  <c r="T803" i="1"/>
  <c r="Q804" i="1"/>
  <c r="T804" i="1" s="1"/>
  <c r="C9" i="1"/>
  <c r="D10" i="1" s="1"/>
  <c r="C11" i="1"/>
  <c r="T802" i="1" l="1"/>
  <c r="T648" i="1"/>
  <c r="T616" i="1"/>
  <c r="P2" i="1"/>
  <c r="P1" i="1"/>
  <c r="R757" i="1"/>
  <c r="R773" i="1"/>
  <c r="R789" i="1"/>
  <c r="R734" i="1"/>
  <c r="R718" i="1"/>
  <c r="R702" i="1"/>
  <c r="R686" i="1"/>
  <c r="R670" i="1"/>
  <c r="R654" i="1"/>
  <c r="R638" i="1"/>
  <c r="R622" i="1"/>
  <c r="R606" i="1"/>
  <c r="R590" i="1"/>
  <c r="R574" i="1"/>
  <c r="R558" i="1"/>
  <c r="R542" i="1"/>
  <c r="R526" i="1"/>
  <c r="R510" i="1"/>
  <c r="R494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804" i="1"/>
  <c r="P3" i="1"/>
  <c r="P4" i="1" s="1"/>
  <c r="C12" i="1" s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797" i="1"/>
  <c r="R485" i="1"/>
  <c r="R477" i="1"/>
  <c r="R469" i="1"/>
  <c r="R461" i="1"/>
  <c r="R453" i="1"/>
  <c r="R445" i="1"/>
  <c r="R759" i="1"/>
  <c r="R775" i="1"/>
  <c r="R791" i="1"/>
  <c r="R732" i="1"/>
  <c r="R716" i="1"/>
  <c r="R700" i="1"/>
  <c r="R684" i="1"/>
  <c r="R668" i="1"/>
  <c r="R652" i="1"/>
  <c r="R636" i="1"/>
  <c r="R620" i="1"/>
  <c r="R604" i="1"/>
  <c r="R588" i="1"/>
  <c r="R572" i="1"/>
  <c r="R556" i="1"/>
  <c r="R540" i="1"/>
  <c r="R524" i="1"/>
  <c r="R508" i="1"/>
  <c r="R492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R805" i="1"/>
  <c r="Q805" i="1"/>
  <c r="R795" i="1"/>
  <c r="R491" i="1"/>
  <c r="R483" i="1"/>
  <c r="R475" i="1"/>
  <c r="R467" i="1"/>
  <c r="R459" i="1"/>
  <c r="R451" i="1"/>
  <c r="R443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748" i="1"/>
  <c r="R764" i="1"/>
  <c r="R780" i="1"/>
  <c r="R743" i="1"/>
  <c r="R727" i="1"/>
  <c r="R711" i="1"/>
  <c r="R695" i="1"/>
  <c r="R679" i="1"/>
  <c r="R663" i="1"/>
  <c r="R647" i="1"/>
  <c r="R631" i="1"/>
  <c r="R615" i="1"/>
  <c r="R599" i="1"/>
  <c r="R583" i="1"/>
  <c r="R567" i="1"/>
  <c r="R551" i="1"/>
  <c r="R535" i="1"/>
  <c r="R519" i="1"/>
  <c r="R503" i="1"/>
  <c r="G5" i="1"/>
  <c r="R802" i="1"/>
  <c r="R490" i="1"/>
  <c r="R482" i="1"/>
  <c r="R474" i="1"/>
  <c r="R466" i="1"/>
  <c r="R458" i="1"/>
  <c r="R450" i="1"/>
  <c r="V1" i="1" l="1"/>
  <c r="R806" i="1"/>
  <c r="V805" i="1"/>
  <c r="Q806" i="1"/>
  <c r="W807" i="1"/>
  <c r="Q807" i="1"/>
  <c r="Q808" i="1" l="1"/>
  <c r="R807" i="1"/>
  <c r="W1" i="1" l="1"/>
  <c r="R808" i="1"/>
</calcChain>
</file>

<file path=xl/sharedStrings.xml><?xml version="1.0" encoding="utf-8"?>
<sst xmlns="http://schemas.openxmlformats.org/spreadsheetml/2006/main" count="19" uniqueCount="18">
  <si>
    <t>Significance Level (α)</t>
  </si>
  <si>
    <t>Standard Error</t>
  </si>
  <si>
    <t>Decision:</t>
  </si>
  <si>
    <t>Sample Size (n)</t>
  </si>
  <si>
    <t>=</t>
  </si>
  <si>
    <t>Sample Mean</t>
  </si>
  <si>
    <t>z-Test</t>
  </si>
  <si>
    <t>z</t>
  </si>
  <si>
    <t>prop</t>
  </si>
  <si>
    <t>Zcrit</t>
  </si>
  <si>
    <t>2-tailed</t>
  </si>
  <si>
    <t>Observed z</t>
  </si>
  <si>
    <r>
      <t xml:space="preserve">p must be less than </t>
    </r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to reject the Null Hypothesis.</t>
    </r>
  </si>
  <si>
    <t>Significance (p-value)</t>
  </si>
  <si>
    <r>
      <t>Null Population Mean (μ</t>
    </r>
    <r>
      <rPr>
        <sz val="10"/>
        <rFont val="Arial"/>
      </rPr>
      <t>)</t>
    </r>
  </si>
  <si>
    <t>Null Population Standard Deviation (σ)</t>
  </si>
  <si>
    <r>
      <t>1-tailed (</t>
    </r>
    <r>
      <rPr>
        <sz val="10"/>
        <color indexed="22"/>
        <rFont val="Calibri"/>
        <family val="2"/>
      </rPr>
      <t>μ</t>
    </r>
    <r>
      <rPr>
        <vertAlign val="subscript"/>
        <sz val="10"/>
        <color indexed="22"/>
        <rFont val="Arial"/>
        <family val="2"/>
      </rPr>
      <t xml:space="preserve">1 </t>
    </r>
    <r>
      <rPr>
        <sz val="10"/>
        <color indexed="22"/>
        <rFont val="Arial"/>
        <family val="2"/>
      </rPr>
      <t xml:space="preserve">&lt; </t>
    </r>
    <r>
      <rPr>
        <sz val="10"/>
        <color indexed="22"/>
        <rFont val="Calibri"/>
        <family val="2"/>
      </rPr>
      <t>μ</t>
    </r>
    <r>
      <rPr>
        <vertAlign val="subscript"/>
        <sz val="10"/>
        <color indexed="22"/>
        <rFont val="Arial"/>
        <family val="2"/>
      </rPr>
      <t>0</t>
    </r>
    <r>
      <rPr>
        <sz val="10"/>
        <color indexed="22"/>
        <rFont val="Arial"/>
        <family val="2"/>
      </rPr>
      <t>)</t>
    </r>
  </si>
  <si>
    <r>
      <t>1-tailed (</t>
    </r>
    <r>
      <rPr>
        <sz val="10"/>
        <color indexed="22"/>
        <rFont val="Calibri"/>
        <family val="2"/>
      </rPr>
      <t>μ</t>
    </r>
    <r>
      <rPr>
        <vertAlign val="subscript"/>
        <sz val="10"/>
        <color indexed="22"/>
        <rFont val="Arial"/>
        <family val="2"/>
      </rPr>
      <t>1</t>
    </r>
    <r>
      <rPr>
        <sz val="10"/>
        <color indexed="22"/>
        <rFont val="Arial"/>
        <family val="2"/>
      </rPr>
      <t xml:space="preserve"> &gt; </t>
    </r>
    <r>
      <rPr>
        <sz val="10"/>
        <color indexed="22"/>
        <rFont val="Calibri"/>
        <family val="2"/>
      </rPr>
      <t>μ</t>
    </r>
    <r>
      <rPr>
        <vertAlign val="subscript"/>
        <sz val="10"/>
        <color indexed="22"/>
        <rFont val="Arial"/>
        <family val="2"/>
      </rPr>
      <t>0</t>
    </r>
    <r>
      <rPr>
        <sz val="10"/>
        <color indexed="2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</si>
</sst>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10"/>
      <name val="Arial"/>
    </font>
    <font>
      <sz val="10"/>
      <color indexed="11"/>
      <name val="Arial"/>
    </font>
    <font>
      <sz val="10"/>
      <name val="Arial"/>
      <family val="2"/>
    </font>
    <font>
      <sz val="10"/>
      <name val="Calibri"/>
      <family val="2"/>
    </font>
    <font>
      <sz val="10"/>
      <color indexed="22"/>
      <name val="Arial"/>
      <family val="2"/>
    </font>
    <font>
      <sz val="10"/>
      <color indexed="22"/>
      <name val="Calibri"/>
      <family val="2"/>
    </font>
    <font>
      <vertAlign val="subscript"/>
      <sz val="10"/>
      <color indexed="22"/>
      <name val="Arial"/>
      <family val="2"/>
    </font>
    <font>
      <sz val="10"/>
      <color rgb="FFC0C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3" borderId="6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/>
    </xf>
    <xf numFmtId="0" fontId="5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6" fillId="2" borderId="0" xfId="0" applyFont="1" applyFill="1"/>
    <xf numFmtId="0" fontId="11" fillId="2" borderId="0" xfId="0" applyFont="1" applyFill="1"/>
    <xf numFmtId="0" fontId="11" fillId="2" borderId="0" xfId="0" applyFont="1" applyFill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2" fontId="5" fillId="2" borderId="6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6" fillId="2" borderId="4" xfId="0" applyFont="1" applyFill="1" applyBorder="1"/>
    <xf numFmtId="0" fontId="7" fillId="2" borderId="0" xfId="0" applyFont="1" applyFill="1"/>
    <xf numFmtId="2" fontId="1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/>
              <a:t>Null Distribution</a:t>
            </a:r>
          </a:p>
        </c:rich>
      </c:tx>
      <c:layout>
        <c:manualLayout>
          <c:xMode val="edge"/>
          <c:yMode val="edge"/>
          <c:x val="0.42274521240400509"/>
          <c:y val="2.4371069182389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44943820224715E-2"/>
          <c:y val="0.17217000959289505"/>
          <c:w val="0.90898876404494378"/>
          <c:h val="0.712264971192524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'z-test'!$S$1</c:f>
              <c:strCache>
                <c:ptCount val="1"/>
                <c:pt idx="0">
                  <c:v>prop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'z-test'!$T$2:$T$803</c:f>
                <c:numCache>
                  <c:formatCode>General</c:formatCode>
                  <c:ptCount val="802"/>
                  <c:pt idx="0">
                    <c:v>1.3383022576488537E-4</c:v>
                  </c:pt>
                  <c:pt idx="1">
                    <c:v>1.3928497646575994E-4</c:v>
                  </c:pt>
                  <c:pt idx="2">
                    <c:v>1.4494756042389106E-4</c:v>
                  </c:pt>
                  <c:pt idx="3">
                    <c:v>1.508252715505178E-4</c:v>
                  </c:pt>
                  <c:pt idx="4">
                    <c:v>1.5692563406553226E-4</c:v>
                  </c:pt>
                  <c:pt idx="5">
                    <c:v>1.6325640876624199E-4</c:v>
                  </c:pt>
                  <c:pt idx="6">
                    <c:v>1.6982559942934359E-4</c:v>
                  </c:pt>
                  <c:pt idx="7">
                    <c:v>1.7664145934757092E-4</c:v>
                  </c:pt>
                  <c:pt idx="8">
                    <c:v>1.8371249800245711E-4</c:v>
                  </c:pt>
                  <c:pt idx="9">
                    <c:v>1.9104748787459762E-4</c:v>
                  </c:pt>
                  <c:pt idx="10">
                    <c:v>1.9865547139277272E-4</c:v>
                  </c:pt>
                  <c:pt idx="11">
                    <c:v>2.0654576802322548E-4</c:v>
                  </c:pt>
                  <c:pt idx="12">
                    <c:v>2.1472798150036704E-4</c:v>
                  </c:pt>
                  <c:pt idx="13">
                    <c:v>2.2321200720010206E-4</c:v>
                  </c:pt>
                  <c:pt idx="14">
                    <c:v>2.3200803965694238E-4</c:v>
                  </c:pt>
                  <c:pt idx="15">
                    <c:v>2.4112658022599324E-4</c:v>
                  </c:pt>
                  <c:pt idx="16">
                    <c:v>2.5057844489086075E-4</c:v>
                  </c:pt>
                  <c:pt idx="17">
                    <c:v>2.6037477221844247E-4</c:v>
                  </c:pt>
                  <c:pt idx="18">
                    <c:v>2.70527031461521E-4</c:v>
                  </c:pt>
                  <c:pt idx="19">
                    <c:v>2.8104703080998632E-4</c:v>
                  </c:pt>
                  <c:pt idx="20">
                    <c:v>2.9194692579146027E-4</c:v>
                  </c:pt>
                  <c:pt idx="21">
                    <c:v>3.0323922782200417E-4</c:v>
                  </c:pt>
                  <c:pt idx="22">
                    <c:v>3.1493681290752188E-4</c:v>
                  </c:pt>
                  <c:pt idx="23">
                    <c:v>3.2705293049637498E-4</c:v>
                  </c:pt>
                  <c:pt idx="24">
                    <c:v>3.3960121248365478E-4</c:v>
                  </c:pt>
                  <c:pt idx="25">
                    <c:v>3.5259568236744541E-4</c:v>
                  </c:pt>
                  <c:pt idx="26">
                    <c:v>3.6605076455733496E-4</c:v>
                  </c:pt>
                  <c:pt idx="27">
                    <c:v>3.7998129383532141E-4</c:v>
                  </c:pt>
                  <c:pt idx="28">
                    <c:v>3.9440252496915622E-4</c:v>
                  </c:pt>
                  <c:pt idx="29">
                    <c:v>4.0933014247807883E-4</c:v>
                  </c:pt>
                  <c:pt idx="30">
                    <c:v>4.2478027055075143E-4</c:v>
                  </c:pt>
                  <c:pt idx="31">
                    <c:v>4.4076948311513252E-4</c:v>
                  </c:pt>
                  <c:pt idx="32">
                    <c:v>4.5731481405985675E-4</c:v>
                  </c:pt>
                  <c:pt idx="33">
                    <c:v>4.7443376760662064E-4</c:v>
                  </c:pt>
                  <c:pt idx="34">
                    <c:v>4.9214432883289312E-4</c:v>
                  </c:pt>
                  <c:pt idx="35">
                    <c:v>5.104649743441856E-4</c:v>
                  </c:pt>
                  <c:pt idx="36">
                    <c:v>5.2941468309493475E-4</c:v>
                  </c:pt>
                  <c:pt idx="37">
                    <c:v>5.490129473569587E-4</c:v>
                  </c:pt>
                  <c:pt idx="38">
                    <c:v>5.6927978383425261E-4</c:v>
                  </c:pt>
                  <c:pt idx="39">
                    <c:v>5.9023574492278561E-4</c:v>
                  </c:pt>
                  <c:pt idx="40">
                    <c:v>6.119019301137719E-4</c:v>
                  </c:pt>
                  <c:pt idx="41">
                    <c:v>6.342999975387576E-4</c:v>
                  </c:pt>
                  <c:pt idx="42">
                    <c:v>6.5745217565467645E-4</c:v>
                  </c:pt>
                  <c:pt idx="43">
                    <c:v>6.8138127506689212E-4</c:v>
                  </c:pt>
                  <c:pt idx="44">
                    <c:v>7.061107004880362E-4</c:v>
                  </c:pt>
                  <c:pt idx="45">
                    <c:v>7.3166446283031089E-4</c:v>
                  </c:pt>
                  <c:pt idx="46">
                    <c:v>7.580671914287103E-4</c:v>
                  </c:pt>
                  <c:pt idx="47">
                    <c:v>7.8534414639246997E-4</c:v>
                  </c:pt>
                  <c:pt idx="48">
                    <c:v>8.1352123108180841E-4</c:v>
                  </c:pt>
                  <c:pt idx="49">
                    <c:v>8.4262500470690268E-4</c:v>
                  </c:pt>
                  <c:pt idx="50">
                    <c:v>8.7268269504576015E-4</c:v>
                  </c:pt>
                  <c:pt idx="51">
                    <c:v>9.0372221127752448E-4</c:v>
                  </c:pt>
                  <c:pt idx="52">
                    <c:v>9.3577215692747977E-4</c:v>
                  </c:pt>
                  <c:pt idx="53">
                    <c:v>9.6886184291984591E-4</c:v>
                  </c:pt>
                  <c:pt idx="54">
                    <c:v>1.0030213007342376E-3</c:v>
                  </c:pt>
                  <c:pt idx="55">
                    <c:v>1.0382812956614103E-3</c:v>
                  </c:pt>
                  <c:pt idx="56">
                    <c:v>1.0746733401537356E-3</c:v>
                  </c:pt>
                  <c:pt idx="57">
                    <c:v>1.1122297072655649E-3</c:v>
                  </c:pt>
                  <c:pt idx="58">
                    <c:v>1.1509834441784845E-3</c:v>
                  </c:pt>
                  <c:pt idx="59">
                    <c:v>1.1909683858061166E-3</c:v>
                  </c:pt>
                  <c:pt idx="60">
                    <c:v>1.2322191684730199E-3</c:v>
                  </c:pt>
                  <c:pt idx="61">
                    <c:v>1.2747712436618327E-3</c:v>
                  </c:pt>
                  <c:pt idx="62">
                    <c:v>1.3186608918227423E-3</c:v>
                  </c:pt>
                  <c:pt idx="63">
                    <c:v>1.3639252362389036E-3</c:v>
                  </c:pt>
                  <c:pt idx="64">
                    <c:v>1.4106022569413848E-3</c:v>
                  </c:pt>
                  <c:pt idx="65">
                    <c:v>1.4587308046667459E-3</c:v>
                  </c:pt>
                  <c:pt idx="66">
                    <c:v>1.5083506148503073E-3</c:v>
                  </c:pt>
                  <c:pt idx="67">
                    <c:v>1.5595023216476915E-3</c:v>
                  </c:pt>
                  <c:pt idx="68">
                    <c:v>1.6122274719771244E-3</c:v>
                  </c:pt>
                  <c:pt idx="69">
                    <c:v>1.6665685395745797E-3</c:v>
                  </c:pt>
                  <c:pt idx="70">
                    <c:v>1.7225689390536812E-3</c:v>
                  </c:pt>
                  <c:pt idx="71">
                    <c:v>1.7802730399618786E-3</c:v>
                  </c:pt>
                  <c:pt idx="72">
                    <c:v>1.839726180824281E-3</c:v>
                  </c:pt>
                  <c:pt idx="73">
                    <c:v>1.9009746831660803E-3</c:v>
                  </c:pt>
                  <c:pt idx="74">
                    <c:v>1.9640658655043761E-3</c:v>
                  </c:pt>
                  <c:pt idx="75">
                    <c:v>2.0290480572997681E-3</c:v>
                  </c:pt>
                  <c:pt idx="76">
                    <c:v>2.0959706128579419E-3</c:v>
                  </c:pt>
                  <c:pt idx="77">
                    <c:v>2.164883925171062E-3</c:v>
                  </c:pt>
                  <c:pt idx="78">
                    <c:v>2.2358394396885385E-3</c:v>
                  </c:pt>
                  <c:pt idx="79">
                    <c:v>2.3088896680064958E-3</c:v>
                  </c:pt>
                  <c:pt idx="80">
                    <c:v>2.3840882014648404E-3</c:v>
                  </c:pt>
                  <c:pt idx="81">
                    <c:v>2.4614897246407006E-3</c:v>
                  </c:pt>
                  <c:pt idx="82">
                    <c:v>2.5411500287265214E-3</c:v>
                  </c:pt>
                  <c:pt idx="83">
                    <c:v>2.6231260247810244E-3</c:v>
                  </c:pt>
                  <c:pt idx="84">
                    <c:v>2.7074757568406999E-3</c:v>
                  </c:pt>
                  <c:pt idx="85">
                    <c:v>2.7942584148794472E-3</c:v>
                  </c:pt>
                  <c:pt idx="86">
                    <c:v>2.8835343476034392E-3</c:v>
                  </c:pt>
                  <c:pt idx="87">
                    <c:v>2.9753650750682535E-3</c:v>
                  </c:pt>
                  <c:pt idx="88">
                    <c:v>3.0698133011047403E-3</c:v>
                  </c:pt>
                  <c:pt idx="89">
                    <c:v>3.1669429255400811E-3</c:v>
                  </c:pt>
                  <c:pt idx="90">
                    <c:v>3.2668190561999182E-3</c:v>
                  </c:pt>
                  <c:pt idx="91">
                    <c:v>3.3695080206774812E-3</c:v>
                  </c:pt>
                  <c:pt idx="92">
                    <c:v>3.4750773778549375E-3</c:v>
                  </c:pt>
                  <c:pt idx="93">
                    <c:v>3.5835959291623614E-3</c:v>
                  </c:pt>
                  <c:pt idx="94">
                    <c:v>3.6951337295590349E-3</c:v>
                  </c:pt>
                  <c:pt idx="95">
                    <c:v>3.8097620982218104E-3</c:v>
                  </c:pt>
                  <c:pt idx="96">
                    <c:v>3.9275536289247789E-3</c:v>
                  </c:pt>
                  <c:pt idx="97">
                    <c:v>4.04858220009443E-3</c:v>
                  </c:pt>
                  <c:pt idx="98">
                    <c:v>4.1729229845239623E-3</c:v>
                  </c:pt>
                  <c:pt idx="99">
                    <c:v>4.3006524587304498E-3</c:v>
                  </c:pt>
                  <c:pt idx="100">
                    <c:v>4.4318484119380075E-3</c:v>
                  </c:pt>
                  <c:pt idx="101">
                    <c:v>4.5665899546701444E-3</c:v>
                  </c:pt>
                  <c:pt idx="102">
                    <c:v>4.7049575269339792E-3</c:v>
                  </c:pt>
                  <c:pt idx="103">
                    <c:v>4.847032905978944E-3</c:v>
                  </c:pt>
                  <c:pt idx="104">
                    <c:v>4.9928992136123763E-3</c:v>
                  </c:pt>
                  <c:pt idx="105">
                    <c:v>5.1426409230539392E-3</c:v>
                  </c:pt>
                  <c:pt idx="106">
                    <c:v>5.2963438653110201E-3</c:v>
                  </c:pt>
                  <c:pt idx="107">
                    <c:v>5.4540952350565454E-3</c:v>
                  </c:pt>
                  <c:pt idx="108">
                    <c:v>5.615983595990969E-3</c:v>
                  </c:pt>
                  <c:pt idx="109">
                    <c:v>5.7820988856694729E-3</c:v>
                  </c:pt>
                  <c:pt idx="110">
                    <c:v>5.9525324197758538E-3</c:v>
                  </c:pt>
                  <c:pt idx="111">
                    <c:v>6.1273768958236873E-3</c:v>
                  </c:pt>
                  <c:pt idx="112">
                    <c:v>6.3067263962659275E-3</c:v>
                  </c:pt>
                  <c:pt idx="113">
                    <c:v>6.4906763909933643E-3</c:v>
                  </c:pt>
                  <c:pt idx="114">
                    <c:v>6.6793237392026202E-3</c:v>
                  </c:pt>
                  <c:pt idx="115">
                    <c:v>6.8727666906139712E-3</c:v>
                  </c:pt>
                  <c:pt idx="116">
                    <c:v>7.0711048860194487E-3</c:v>
                  </c:pt>
                  <c:pt idx="117">
                    <c:v>7.2744393571412182E-3</c:v>
                  </c:pt>
                  <c:pt idx="118">
                    <c:v>7.4828725257805638E-3</c:v>
                  </c:pt>
                  <c:pt idx="119">
                    <c:v>7.6965082022373218E-3</c:v>
                  </c:pt>
                  <c:pt idx="120">
                    <c:v>7.9154515829799686E-3</c:v>
                  </c:pt>
                  <c:pt idx="121">
                    <c:v>8.1398092475460215E-3</c:v>
                  </c:pt>
                  <c:pt idx="122">
                    <c:v>8.369689154653033E-3</c:v>
                  </c:pt>
                  <c:pt idx="123">
                    <c:v>8.6052006374996715E-3</c:v>
                  </c:pt>
                  <c:pt idx="124">
                    <c:v>8.8464543982372315E-3</c:v>
                  </c:pt>
                  <c:pt idx="125">
                    <c:v>9.0935625015910529E-3</c:v>
                  </c:pt>
                  <c:pt idx="126">
                    <c:v>9.3466383676122835E-3</c:v>
                  </c:pt>
                  <c:pt idx="127">
                    <c:v>9.6057967635395872E-3</c:v>
                  </c:pt>
                  <c:pt idx="128">
                    <c:v>9.8711537947511301E-3</c:v>
                  </c:pt>
                  <c:pt idx="129">
                    <c:v>1.0142826894787077E-2</c:v>
                  </c:pt>
                  <c:pt idx="130">
                    <c:v>1.0420934814422592E-2</c:v>
                  </c:pt>
                  <c:pt idx="131">
                    <c:v>1.0705597609772187E-2</c:v>
                  </c:pt>
                  <c:pt idx="132">
                    <c:v>1.0996936629405572E-2</c:v>
                  </c:pt>
                  <c:pt idx="133">
                    <c:v>1.1295074500456135E-2</c:v>
                  </c:pt>
                  <c:pt idx="134">
                    <c:v>1.1600135113702561E-2</c:v>
                  </c:pt>
                  <c:pt idx="135">
                    <c:v>1.1912243607605179E-2</c:v>
                  </c:pt>
                  <c:pt idx="136">
                    <c:v>1.2231526351277971E-2</c:v>
                  </c:pt>
                  <c:pt idx="137">
                    <c:v>1.2558110926378211E-2</c:v>
                  </c:pt>
                  <c:pt idx="138">
                    <c:v>1.2892126107895304E-2</c:v>
                  </c:pt>
                  <c:pt idx="139">
                    <c:v>1.3233701843821374E-2</c:v>
                  </c:pt>
                  <c:pt idx="140">
                    <c:v>1.3582969233685613E-2</c:v>
                  </c:pt>
                  <c:pt idx="141">
                    <c:v>1.3940060505935825E-2</c:v>
                  </c:pt>
                  <c:pt idx="142">
                    <c:v>1.430510899414969E-2</c:v>
                  </c:pt>
                  <c:pt idx="143">
                    <c:v>1.4678249112060044E-2</c:v>
                  </c:pt>
                  <c:pt idx="144">
                    <c:v>1.5059616327377449E-2</c:v>
                  </c:pt>
                  <c:pt idx="145">
                    <c:v>1.5449347134395174E-2</c:v>
                  </c:pt>
                  <c:pt idx="146">
                    <c:v>1.5847579025360818E-2</c:v>
                  </c:pt>
                  <c:pt idx="147">
                    <c:v>1.6254450460600506E-2</c:v>
                  </c:pt>
                  <c:pt idx="148">
                    <c:v>1.6670100837381057E-2</c:v>
                  </c:pt>
                  <c:pt idx="149">
                    <c:v>1.7094670457496956E-2</c:v>
                  </c:pt>
                  <c:pt idx="150">
                    <c:v>1.752830049356854E-2</c:v>
                  </c:pt>
                  <c:pt idx="151">
                    <c:v>1.7971132954039633E-2</c:v>
                  </c:pt>
                  <c:pt idx="152">
                    <c:v>1.8423310646862048E-2</c:v>
                  </c:pt>
                  <c:pt idx="153">
                    <c:v>1.8884977141856163E-2</c:v>
                  </c:pt>
                  <c:pt idx="154">
                    <c:v>1.9356276731736961E-2</c:v>
                  </c:pt>
                  <c:pt idx="155">
                    <c:v>1.9837354391795313E-2</c:v>
                  </c:pt>
                  <c:pt idx="156">
                    <c:v>2.0328355738225837E-2</c:v>
                  </c:pt>
                  <c:pt idx="157">
                    <c:v>2.0829426985092186E-2</c:v>
                  </c:pt>
                  <c:pt idx="158">
                    <c:v>2.1340714899922782E-2</c:v>
                  </c:pt>
                  <c:pt idx="159">
                    <c:v>2.1862366757929387E-2</c:v>
                  </c:pt>
                  <c:pt idx="160">
                    <c:v>2.2394530294842899E-2</c:v>
                  </c:pt>
                  <c:pt idx="161">
                    <c:v>2.2937353658360693E-2</c:v>
                  </c:pt>
                  <c:pt idx="162">
                    <c:v>2.3490985358201363E-2</c:v>
                  </c:pt>
                  <c:pt idx="163">
                    <c:v>2.4055574214762971E-2</c:v>
                  </c:pt>
                  <c:pt idx="164">
                    <c:v>2.4631269306382507E-2</c:v>
                  </c:pt>
                  <c:pt idx="165">
                    <c:v>2.5218219915194382E-2</c:v>
                  </c:pt>
                  <c:pt idx="166">
                    <c:v>2.581657547158769E-2</c:v>
                  </c:pt>
                  <c:pt idx="167">
                    <c:v>2.6426485497261721E-2</c:v>
                  </c:pt>
                  <c:pt idx="168">
                    <c:v>2.7048099546881785E-2</c:v>
                  </c:pt>
                  <c:pt idx="169">
                    <c:v>2.7681567148336573E-2</c:v>
                  </c:pt>
                  <c:pt idx="170">
                    <c:v>2.8327037741601186E-2</c:v>
                  </c:pt>
                  <c:pt idx="171">
                    <c:v>2.8984660616209412E-2</c:v>
                  </c:pt>
                  <c:pt idx="172">
                    <c:v>2.9654584847341278E-2</c:v>
                  </c:pt>
                  <c:pt idx="173">
                    <c:v>3.0336959230531636E-2</c:v>
                  </c:pt>
                  <c:pt idx="174">
                    <c:v>3.103193221500827E-2</c:v>
                  </c:pt>
                  <c:pt idx="175">
                    <c:v>3.1739651835667418E-2</c:v>
                  </c:pt>
                  <c:pt idx="176">
                    <c:v>3.2460265643697445E-2</c:v>
                  </c:pt>
                  <c:pt idx="177">
                    <c:v>3.3193920635861122E-2</c:v>
                  </c:pt>
                  <c:pt idx="178">
                    <c:v>3.3940763182449186E-2</c:v>
                  </c:pt>
                  <c:pt idx="179">
                    <c:v>3.470093895391882E-2</c:v>
                  </c:pt>
                  <c:pt idx="180">
                    <c:v>3.5474592846231424E-2</c:v>
                  </c:pt>
                  <c:pt idx="181">
                    <c:v>3.6261868904906222E-2</c:v>
                  </c:pt>
                  <c:pt idx="182">
                    <c:v>3.7062910247806474E-2</c:v>
                  </c:pt>
                  <c:pt idx="183">
                    <c:v>3.7877858986677483E-2</c:v>
                  </c:pt>
                  <c:pt idx="184">
                    <c:v>3.8706856147455608E-2</c:v>
                  </c:pt>
                  <c:pt idx="185">
                    <c:v>3.955004158937022E-2</c:v>
                  </c:pt>
                  <c:pt idx="186">
                    <c:v>4.0407553922860308E-2</c:v>
                  </c:pt>
                  <c:pt idx="187">
                    <c:v>4.1279530426330417E-2</c:v>
                  </c:pt>
                  <c:pt idx="188">
                    <c:v>4.2166106961770311E-2</c:v>
                  </c:pt>
                  <c:pt idx="189">
                    <c:v>4.3067417889265734E-2</c:v>
                  </c:pt>
                  <c:pt idx="190">
                    <c:v>4.3983595980427191E-2</c:v>
                  </c:pt>
                  <c:pt idx="191">
                    <c:v>4.49147723307671E-2</c:v>
                  </c:pt>
                  <c:pt idx="192">
                    <c:v>4.5861076271054887E-2</c:v>
                  </c:pt>
                  <c:pt idx="193">
                    <c:v>4.6822635277683163E-2</c:v>
                  </c:pt>
                  <c:pt idx="194">
                    <c:v>4.7799574882077034E-2</c:v>
                  </c:pt>
                  <c:pt idx="195">
                    <c:v>4.8792018579182764E-2</c:v>
                  </c:pt>
                  <c:pt idx="196">
                    <c:v>4.9800087735070775E-2</c:v>
                  </c:pt>
                  <c:pt idx="197">
                    <c:v>5.0823901493691204E-2</c:v>
                  </c:pt>
                  <c:pt idx="198">
                    <c:v>5.1863576682820565E-2</c:v>
                  </c:pt>
                  <c:pt idx="199">
                    <c:v>5.2919227719240312E-2</c:v>
                  </c:pt>
                  <c:pt idx="200">
                    <c:v>5.3990966513188063E-2</c:v>
                  </c:pt>
                  <c:pt idx="201">
                    <c:v>5.5078902372125767E-2</c:v>
                  </c:pt>
                  <c:pt idx="202">
                    <c:v>5.6183141903868049E-2</c:v>
                  </c:pt>
                  <c:pt idx="203">
                    <c:v>5.7303788919117131E-2</c:v>
                  </c:pt>
                  <c:pt idx="204">
                    <c:v>5.8440944333451469E-2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5.8440944333451469E-2</c:v>
                  </c:pt>
                  <c:pt idx="597">
                    <c:v>5.7303788919117131E-2</c:v>
                  </c:pt>
                  <c:pt idx="598">
                    <c:v>5.6183141903868049E-2</c:v>
                  </c:pt>
                  <c:pt idx="599">
                    <c:v>5.5078902372125767E-2</c:v>
                  </c:pt>
                  <c:pt idx="600">
                    <c:v>5.3990966513188063E-2</c:v>
                  </c:pt>
                  <c:pt idx="601">
                    <c:v>5.2919227719240312E-2</c:v>
                  </c:pt>
                  <c:pt idx="602">
                    <c:v>5.1863576682820565E-2</c:v>
                  </c:pt>
                  <c:pt idx="603">
                    <c:v>5.0823901493691204E-2</c:v>
                  </c:pt>
                  <c:pt idx="604">
                    <c:v>4.9800087735070775E-2</c:v>
                  </c:pt>
                  <c:pt idx="605">
                    <c:v>4.8792018579182764E-2</c:v>
                  </c:pt>
                  <c:pt idx="606">
                    <c:v>4.7799574882077034E-2</c:v>
                  </c:pt>
                  <c:pt idx="607">
                    <c:v>4.6822635277683163E-2</c:v>
                  </c:pt>
                  <c:pt idx="608">
                    <c:v>4.5861076271054887E-2</c:v>
                  </c:pt>
                  <c:pt idx="609">
                    <c:v>4.49147723307671E-2</c:v>
                  </c:pt>
                  <c:pt idx="610">
                    <c:v>4.3983595980427191E-2</c:v>
                  </c:pt>
                  <c:pt idx="611">
                    <c:v>4.3067417889265734E-2</c:v>
                  </c:pt>
                  <c:pt idx="612">
                    <c:v>4.2166106961770311E-2</c:v>
                  </c:pt>
                  <c:pt idx="613">
                    <c:v>4.1279530426330417E-2</c:v>
                  </c:pt>
                  <c:pt idx="614">
                    <c:v>4.0407553922860308E-2</c:v>
                  </c:pt>
                  <c:pt idx="615">
                    <c:v>3.955004158937022E-2</c:v>
                  </c:pt>
                  <c:pt idx="616">
                    <c:v>3.8706856147455608E-2</c:v>
                  </c:pt>
                  <c:pt idx="617">
                    <c:v>3.7877858986677483E-2</c:v>
                  </c:pt>
                  <c:pt idx="618">
                    <c:v>3.7062910247806474E-2</c:v>
                  </c:pt>
                  <c:pt idx="619">
                    <c:v>3.6261868904906222E-2</c:v>
                  </c:pt>
                  <c:pt idx="620">
                    <c:v>3.5474592846231424E-2</c:v>
                  </c:pt>
                  <c:pt idx="621">
                    <c:v>3.470093895391882E-2</c:v>
                  </c:pt>
                  <c:pt idx="622">
                    <c:v>3.3940763182449186E-2</c:v>
                  </c:pt>
                  <c:pt idx="623">
                    <c:v>3.3193920635861122E-2</c:v>
                  </c:pt>
                  <c:pt idx="624">
                    <c:v>3.2460265643697445E-2</c:v>
                  </c:pt>
                  <c:pt idx="625">
                    <c:v>3.1739651835667418E-2</c:v>
                  </c:pt>
                  <c:pt idx="626">
                    <c:v>3.103193221500827E-2</c:v>
                  </c:pt>
                  <c:pt idx="627">
                    <c:v>3.0336959230531636E-2</c:v>
                  </c:pt>
                  <c:pt idx="628">
                    <c:v>2.9654584847341278E-2</c:v>
                  </c:pt>
                  <c:pt idx="629">
                    <c:v>2.8984660616209412E-2</c:v>
                  </c:pt>
                  <c:pt idx="630">
                    <c:v>2.8327037741601186E-2</c:v>
                  </c:pt>
                  <c:pt idx="631">
                    <c:v>2.7681567148336573E-2</c:v>
                  </c:pt>
                  <c:pt idx="632">
                    <c:v>2.7048099546881785E-2</c:v>
                  </c:pt>
                  <c:pt idx="633">
                    <c:v>2.6426485497261721E-2</c:v>
                  </c:pt>
                  <c:pt idx="634">
                    <c:v>2.581657547158769E-2</c:v>
                  </c:pt>
                  <c:pt idx="635">
                    <c:v>2.5218219915194382E-2</c:v>
                  </c:pt>
                  <c:pt idx="636">
                    <c:v>2.4631269306382507E-2</c:v>
                  </c:pt>
                  <c:pt idx="637">
                    <c:v>2.4055574214762971E-2</c:v>
                  </c:pt>
                  <c:pt idx="638">
                    <c:v>2.3490985358201363E-2</c:v>
                  </c:pt>
                  <c:pt idx="639">
                    <c:v>2.2937353658360693E-2</c:v>
                  </c:pt>
                  <c:pt idx="640">
                    <c:v>2.2394530294842899E-2</c:v>
                  </c:pt>
                  <c:pt idx="641">
                    <c:v>2.1862366757929387E-2</c:v>
                  </c:pt>
                  <c:pt idx="642">
                    <c:v>2.1340714899922782E-2</c:v>
                  </c:pt>
                  <c:pt idx="643">
                    <c:v>2.0829426985092186E-2</c:v>
                  </c:pt>
                  <c:pt idx="644">
                    <c:v>2.0328355738225837E-2</c:v>
                  </c:pt>
                  <c:pt idx="645">
                    <c:v>1.9837354391795313E-2</c:v>
                  </c:pt>
                  <c:pt idx="646">
                    <c:v>1.9356276731736961E-2</c:v>
                  </c:pt>
                  <c:pt idx="647">
                    <c:v>1.8884977141856163E-2</c:v>
                  </c:pt>
                  <c:pt idx="648">
                    <c:v>1.8423310646862048E-2</c:v>
                  </c:pt>
                  <c:pt idx="649">
                    <c:v>1.7971132954039633E-2</c:v>
                  </c:pt>
                  <c:pt idx="650">
                    <c:v>1.752830049356854E-2</c:v>
                  </c:pt>
                  <c:pt idx="651">
                    <c:v>1.7094670457496956E-2</c:v>
                  </c:pt>
                  <c:pt idx="652">
                    <c:v>1.6670100837381057E-2</c:v>
                  </c:pt>
                  <c:pt idx="653">
                    <c:v>1.6254450460600506E-2</c:v>
                  </c:pt>
                  <c:pt idx="654">
                    <c:v>1.5847579025360818E-2</c:v>
                  </c:pt>
                  <c:pt idx="655">
                    <c:v>1.5449347134395174E-2</c:v>
                  </c:pt>
                  <c:pt idx="656">
                    <c:v>1.5059616327377449E-2</c:v>
                  </c:pt>
                  <c:pt idx="657">
                    <c:v>1.4678249112060044E-2</c:v>
                  </c:pt>
                  <c:pt idx="658">
                    <c:v>1.430510899414969E-2</c:v>
                  </c:pt>
                  <c:pt idx="659">
                    <c:v>1.3940060505935825E-2</c:v>
                  </c:pt>
                  <c:pt idx="660">
                    <c:v>1.3582969233685613E-2</c:v>
                  </c:pt>
                  <c:pt idx="661">
                    <c:v>1.3233701843821374E-2</c:v>
                  </c:pt>
                  <c:pt idx="662">
                    <c:v>1.2892126107895304E-2</c:v>
                  </c:pt>
                  <c:pt idx="663">
                    <c:v>1.2558110926378211E-2</c:v>
                  </c:pt>
                  <c:pt idx="664">
                    <c:v>1.2231526351277971E-2</c:v>
                  </c:pt>
                  <c:pt idx="665">
                    <c:v>1.1912243607605179E-2</c:v>
                  </c:pt>
                  <c:pt idx="666">
                    <c:v>1.1600135113702561E-2</c:v>
                  </c:pt>
                  <c:pt idx="667">
                    <c:v>1.1295074500456135E-2</c:v>
                  </c:pt>
                  <c:pt idx="668">
                    <c:v>1.0996936629405572E-2</c:v>
                  </c:pt>
                  <c:pt idx="669">
                    <c:v>1.0705597609772187E-2</c:v>
                  </c:pt>
                  <c:pt idx="670">
                    <c:v>1.0420934814422592E-2</c:v>
                  </c:pt>
                  <c:pt idx="671">
                    <c:v>1.0142826894787077E-2</c:v>
                  </c:pt>
                  <c:pt idx="672">
                    <c:v>9.8711537947511301E-3</c:v>
                  </c:pt>
                  <c:pt idx="673">
                    <c:v>9.6057967635395872E-3</c:v>
                  </c:pt>
                  <c:pt idx="674">
                    <c:v>9.3466383676122835E-3</c:v>
                  </c:pt>
                  <c:pt idx="675">
                    <c:v>9.0935625015910529E-3</c:v>
                  </c:pt>
                  <c:pt idx="676">
                    <c:v>8.8464543982372315E-3</c:v>
                  </c:pt>
                  <c:pt idx="677">
                    <c:v>8.6052006374996715E-3</c:v>
                  </c:pt>
                  <c:pt idx="678">
                    <c:v>8.369689154653033E-3</c:v>
                  </c:pt>
                  <c:pt idx="679">
                    <c:v>8.1398092475460215E-3</c:v>
                  </c:pt>
                  <c:pt idx="680">
                    <c:v>7.9154515829799686E-3</c:v>
                  </c:pt>
                  <c:pt idx="681">
                    <c:v>7.6965082022373218E-3</c:v>
                  </c:pt>
                  <c:pt idx="682">
                    <c:v>7.4828725257805638E-3</c:v>
                  </c:pt>
                  <c:pt idx="683">
                    <c:v>7.2744393571412182E-3</c:v>
                  </c:pt>
                  <c:pt idx="684">
                    <c:v>7.0711048860194487E-3</c:v>
                  </c:pt>
                  <c:pt idx="685">
                    <c:v>6.8727666906139712E-3</c:v>
                  </c:pt>
                  <c:pt idx="686">
                    <c:v>6.6793237392026202E-3</c:v>
                  </c:pt>
                  <c:pt idx="687">
                    <c:v>6.4906763909933643E-3</c:v>
                  </c:pt>
                  <c:pt idx="688">
                    <c:v>6.3067263962659275E-3</c:v>
                  </c:pt>
                  <c:pt idx="689">
                    <c:v>6.1273768958236873E-3</c:v>
                  </c:pt>
                  <c:pt idx="690">
                    <c:v>5.9525324197758538E-3</c:v>
                  </c:pt>
                  <c:pt idx="691">
                    <c:v>5.7820988856694729E-3</c:v>
                  </c:pt>
                  <c:pt idx="692">
                    <c:v>5.615983595990969E-3</c:v>
                  </c:pt>
                  <c:pt idx="693">
                    <c:v>5.4540952350565454E-3</c:v>
                  </c:pt>
                  <c:pt idx="694">
                    <c:v>5.2963438653110201E-3</c:v>
                  </c:pt>
                  <c:pt idx="695">
                    <c:v>5.1426409230539392E-3</c:v>
                  </c:pt>
                  <c:pt idx="696">
                    <c:v>4.9928992136123763E-3</c:v>
                  </c:pt>
                  <c:pt idx="697">
                    <c:v>4.847032905978944E-3</c:v>
                  </c:pt>
                  <c:pt idx="698">
                    <c:v>4.7049575269339792E-3</c:v>
                  </c:pt>
                  <c:pt idx="699">
                    <c:v>4.5665899546701444E-3</c:v>
                  </c:pt>
                  <c:pt idx="700">
                    <c:v>4.4318484119380075E-3</c:v>
                  </c:pt>
                  <c:pt idx="701">
                    <c:v>4.3006524587304498E-3</c:v>
                  </c:pt>
                  <c:pt idx="702">
                    <c:v>4.1729229845239623E-3</c:v>
                  </c:pt>
                  <c:pt idx="703">
                    <c:v>4.04858220009443E-3</c:v>
                  </c:pt>
                  <c:pt idx="704">
                    <c:v>3.9275536289247789E-3</c:v>
                  </c:pt>
                  <c:pt idx="705">
                    <c:v>3.8097620982218104E-3</c:v>
                  </c:pt>
                  <c:pt idx="706">
                    <c:v>3.6951337295590349E-3</c:v>
                  </c:pt>
                  <c:pt idx="707">
                    <c:v>3.5835959291623614E-3</c:v>
                  </c:pt>
                  <c:pt idx="708">
                    <c:v>3.4750773778549375E-3</c:v>
                  </c:pt>
                  <c:pt idx="709">
                    <c:v>3.3695080206774812E-3</c:v>
                  </c:pt>
                  <c:pt idx="710">
                    <c:v>3.2668190561999182E-3</c:v>
                  </c:pt>
                  <c:pt idx="711">
                    <c:v>3.1669429255400811E-3</c:v>
                  </c:pt>
                  <c:pt idx="712">
                    <c:v>3.0698133011047403E-3</c:v>
                  </c:pt>
                  <c:pt idx="713">
                    <c:v>2.9753650750682535E-3</c:v>
                  </c:pt>
                  <c:pt idx="714">
                    <c:v>2.8835343476034392E-3</c:v>
                  </c:pt>
                  <c:pt idx="715">
                    <c:v>2.7942584148794472E-3</c:v>
                  </c:pt>
                  <c:pt idx="716">
                    <c:v>2.7074757568406999E-3</c:v>
                  </c:pt>
                  <c:pt idx="717">
                    <c:v>2.6231260247810244E-3</c:v>
                  </c:pt>
                  <c:pt idx="718">
                    <c:v>2.5411500287265214E-3</c:v>
                  </c:pt>
                  <c:pt idx="719">
                    <c:v>2.4614897246407006E-3</c:v>
                  </c:pt>
                  <c:pt idx="720">
                    <c:v>2.3840882014648404E-3</c:v>
                  </c:pt>
                  <c:pt idx="721">
                    <c:v>2.3088896680064958E-3</c:v>
                  </c:pt>
                  <c:pt idx="722">
                    <c:v>2.2358394396885385E-3</c:v>
                  </c:pt>
                  <c:pt idx="723">
                    <c:v>2.164883925171062E-3</c:v>
                  </c:pt>
                  <c:pt idx="724">
                    <c:v>2.0959706128579419E-3</c:v>
                  </c:pt>
                  <c:pt idx="725">
                    <c:v>2.0290480572997681E-3</c:v>
                  </c:pt>
                  <c:pt idx="726">
                    <c:v>1.9640658655043761E-3</c:v>
                  </c:pt>
                  <c:pt idx="727">
                    <c:v>1.9009746831660803E-3</c:v>
                  </c:pt>
                  <c:pt idx="728">
                    <c:v>1.839726180824281E-3</c:v>
                  </c:pt>
                  <c:pt idx="729">
                    <c:v>1.7802730399618786E-3</c:v>
                  </c:pt>
                  <c:pt idx="730">
                    <c:v>1.7225689390536812E-3</c:v>
                  </c:pt>
                  <c:pt idx="731">
                    <c:v>1.6665685395745797E-3</c:v>
                  </c:pt>
                  <c:pt idx="732">
                    <c:v>1.6122274719771244E-3</c:v>
                  </c:pt>
                  <c:pt idx="733">
                    <c:v>1.5595023216476915E-3</c:v>
                  </c:pt>
                  <c:pt idx="734">
                    <c:v>1.5083506148503073E-3</c:v>
                  </c:pt>
                  <c:pt idx="735">
                    <c:v>1.4587308046667459E-3</c:v>
                  </c:pt>
                  <c:pt idx="736">
                    <c:v>1.4106022569413848E-3</c:v>
                  </c:pt>
                  <c:pt idx="737">
                    <c:v>1.3639252362389036E-3</c:v>
                  </c:pt>
                  <c:pt idx="738">
                    <c:v>1.3186608918227423E-3</c:v>
                  </c:pt>
                  <c:pt idx="739">
                    <c:v>1.2747712436618327E-3</c:v>
                  </c:pt>
                  <c:pt idx="740">
                    <c:v>1.2322191684730199E-3</c:v>
                  </c:pt>
                  <c:pt idx="741">
                    <c:v>1.1909683858061166E-3</c:v>
                  </c:pt>
                  <c:pt idx="742">
                    <c:v>1.1509834441784845E-3</c:v>
                  </c:pt>
                  <c:pt idx="743">
                    <c:v>1.1122297072655649E-3</c:v>
                  </c:pt>
                  <c:pt idx="744">
                    <c:v>1.0746733401537356E-3</c:v>
                  </c:pt>
                  <c:pt idx="745">
                    <c:v>1.0382812956614103E-3</c:v>
                  </c:pt>
                  <c:pt idx="746">
                    <c:v>1.0030213007342376E-3</c:v>
                  </c:pt>
                  <c:pt idx="747">
                    <c:v>9.6886184291984591E-4</c:v>
                  </c:pt>
                  <c:pt idx="748">
                    <c:v>9.3577215692747977E-4</c:v>
                  </c:pt>
                  <c:pt idx="749">
                    <c:v>9.0372221127752448E-4</c:v>
                  </c:pt>
                  <c:pt idx="750">
                    <c:v>8.7268269504576015E-4</c:v>
                  </c:pt>
                  <c:pt idx="751">
                    <c:v>8.4262500470690268E-4</c:v>
                  </c:pt>
                  <c:pt idx="752">
                    <c:v>8.1352123108180841E-4</c:v>
                  </c:pt>
                  <c:pt idx="753">
                    <c:v>7.8534414639246997E-4</c:v>
                  </c:pt>
                  <c:pt idx="754">
                    <c:v>7.580671914287103E-4</c:v>
                  </c:pt>
                  <c:pt idx="755">
                    <c:v>7.3166446283031089E-4</c:v>
                  </c:pt>
                  <c:pt idx="756">
                    <c:v>7.061107004880362E-4</c:v>
                  </c:pt>
                  <c:pt idx="757">
                    <c:v>6.8138127506689212E-4</c:v>
                  </c:pt>
                  <c:pt idx="758">
                    <c:v>6.5745217565467645E-4</c:v>
                  </c:pt>
                  <c:pt idx="759">
                    <c:v>6.342999975387576E-4</c:v>
                  </c:pt>
                  <c:pt idx="760">
                    <c:v>6.119019301137719E-4</c:v>
                  </c:pt>
                  <c:pt idx="761">
                    <c:v>5.9023574492278561E-4</c:v>
                  </c:pt>
                  <c:pt idx="762">
                    <c:v>5.6927978383425261E-4</c:v>
                  </c:pt>
                  <c:pt idx="763">
                    <c:v>5.490129473569587E-4</c:v>
                  </c:pt>
                  <c:pt idx="764">
                    <c:v>5.2941468309493475E-4</c:v>
                  </c:pt>
                  <c:pt idx="765">
                    <c:v>5.104649743441856E-4</c:v>
                  </c:pt>
                  <c:pt idx="766">
                    <c:v>4.9214432883289312E-4</c:v>
                  </c:pt>
                  <c:pt idx="767">
                    <c:v>4.7443376760662064E-4</c:v>
                  </c:pt>
                  <c:pt idx="768">
                    <c:v>4.5731481405985675E-4</c:v>
                  </c:pt>
                  <c:pt idx="769">
                    <c:v>4.4076948311513252E-4</c:v>
                  </c:pt>
                  <c:pt idx="770">
                    <c:v>4.2478027055075143E-4</c:v>
                  </c:pt>
                  <c:pt idx="771">
                    <c:v>4.0933014247807883E-4</c:v>
                  </c:pt>
                  <c:pt idx="772">
                    <c:v>3.9440252496915622E-4</c:v>
                  </c:pt>
                  <c:pt idx="773">
                    <c:v>3.7998129383532141E-4</c:v>
                  </c:pt>
                  <c:pt idx="774">
                    <c:v>3.6605076455733496E-4</c:v>
                  </c:pt>
                  <c:pt idx="775">
                    <c:v>3.5259568236744541E-4</c:v>
                  </c:pt>
                  <c:pt idx="776">
                    <c:v>3.3960121248365478E-4</c:v>
                  </c:pt>
                  <c:pt idx="777">
                    <c:v>3.2705293049637498E-4</c:v>
                  </c:pt>
                  <c:pt idx="778">
                    <c:v>3.1493681290752188E-4</c:v>
                  </c:pt>
                  <c:pt idx="779">
                    <c:v>3.0323922782200417E-4</c:v>
                  </c:pt>
                  <c:pt idx="780">
                    <c:v>2.9194692579146027E-4</c:v>
                  </c:pt>
                  <c:pt idx="781">
                    <c:v>2.8104703080998632E-4</c:v>
                  </c:pt>
                  <c:pt idx="782">
                    <c:v>2.70527031461521E-4</c:v>
                  </c:pt>
                  <c:pt idx="783">
                    <c:v>2.6037477221844247E-4</c:v>
                  </c:pt>
                  <c:pt idx="784">
                    <c:v>2.5057844489086075E-4</c:v>
                  </c:pt>
                  <c:pt idx="785">
                    <c:v>2.4112658022599324E-4</c:v>
                  </c:pt>
                  <c:pt idx="786">
                    <c:v>2.3200803965694238E-4</c:v>
                  </c:pt>
                  <c:pt idx="787">
                    <c:v>2.2321200720010206E-4</c:v>
                  </c:pt>
                  <c:pt idx="788">
                    <c:v>2.1472798150036704E-4</c:v>
                  </c:pt>
                  <c:pt idx="789">
                    <c:v>2.0654576802322548E-4</c:v>
                  </c:pt>
                  <c:pt idx="790">
                    <c:v>1.9865547139277272E-4</c:v>
                  </c:pt>
                  <c:pt idx="791">
                    <c:v>1.9104748787459762E-4</c:v>
                  </c:pt>
                  <c:pt idx="792">
                    <c:v>1.8371249800245711E-4</c:v>
                  </c:pt>
                  <c:pt idx="793">
                    <c:v>1.7664145934757092E-4</c:v>
                  </c:pt>
                  <c:pt idx="794">
                    <c:v>1.6982559942934359E-4</c:v>
                  </c:pt>
                  <c:pt idx="795">
                    <c:v>1.6325640876624199E-4</c:v>
                  </c:pt>
                  <c:pt idx="796">
                    <c:v>1.5692563406553226E-4</c:v>
                  </c:pt>
                  <c:pt idx="797">
                    <c:v>1.508252715505178E-4</c:v>
                  </c:pt>
                  <c:pt idx="798">
                    <c:v>1.4494756042389106E-4</c:v>
                  </c:pt>
                  <c:pt idx="799">
                    <c:v>1.3928497646575994E-4</c:v>
                  </c:pt>
                  <c:pt idx="800">
                    <c:v>1.3383022576488537E-4</c:v>
                  </c:pt>
                  <c:pt idx="801">
                    <c:v>#N/A</c:v>
                  </c:pt>
                </c:numCache>
              </c:numRef>
            </c:minus>
            <c:spPr>
              <a:ln w="12700">
                <a:solidFill>
                  <a:srgbClr val="00FF00"/>
                </a:solidFill>
                <a:prstDash val="solid"/>
              </a:ln>
            </c:spPr>
          </c:errBars>
          <c:xVal>
            <c:numRef>
              <c:f>'z-test'!$R$2:$R$808</c:f>
              <c:numCache>
                <c:formatCode>General</c:formatCode>
                <c:ptCount val="807"/>
                <c:pt idx="0">
                  <c:v>10</c:v>
                </c:pt>
                <c:pt idx="1">
                  <c:v>10.125</c:v>
                </c:pt>
                <c:pt idx="2">
                  <c:v>10.25</c:v>
                </c:pt>
                <c:pt idx="3">
                  <c:v>10.375</c:v>
                </c:pt>
                <c:pt idx="4">
                  <c:v>10.5</c:v>
                </c:pt>
                <c:pt idx="5">
                  <c:v>10.625</c:v>
                </c:pt>
                <c:pt idx="6">
                  <c:v>10.75</c:v>
                </c:pt>
                <c:pt idx="7">
                  <c:v>10.875</c:v>
                </c:pt>
                <c:pt idx="8">
                  <c:v>11</c:v>
                </c:pt>
                <c:pt idx="9">
                  <c:v>11.125</c:v>
                </c:pt>
                <c:pt idx="10">
                  <c:v>11.25</c:v>
                </c:pt>
                <c:pt idx="11">
                  <c:v>11.375</c:v>
                </c:pt>
                <c:pt idx="12">
                  <c:v>11.5</c:v>
                </c:pt>
                <c:pt idx="13">
                  <c:v>11.625</c:v>
                </c:pt>
                <c:pt idx="14">
                  <c:v>11.75</c:v>
                </c:pt>
                <c:pt idx="15">
                  <c:v>11.875</c:v>
                </c:pt>
                <c:pt idx="16">
                  <c:v>12</c:v>
                </c:pt>
                <c:pt idx="17">
                  <c:v>12.125</c:v>
                </c:pt>
                <c:pt idx="18">
                  <c:v>12.25</c:v>
                </c:pt>
                <c:pt idx="19">
                  <c:v>12.375</c:v>
                </c:pt>
                <c:pt idx="20">
                  <c:v>12.5</c:v>
                </c:pt>
                <c:pt idx="21">
                  <c:v>12.625</c:v>
                </c:pt>
                <c:pt idx="22">
                  <c:v>12.75</c:v>
                </c:pt>
                <c:pt idx="23">
                  <c:v>12.875</c:v>
                </c:pt>
                <c:pt idx="24">
                  <c:v>13</c:v>
                </c:pt>
                <c:pt idx="25">
                  <c:v>13.125</c:v>
                </c:pt>
                <c:pt idx="26">
                  <c:v>13.25</c:v>
                </c:pt>
                <c:pt idx="27">
                  <c:v>13.375</c:v>
                </c:pt>
                <c:pt idx="28">
                  <c:v>13.5</c:v>
                </c:pt>
                <c:pt idx="29">
                  <c:v>13.625</c:v>
                </c:pt>
                <c:pt idx="30">
                  <c:v>13.75</c:v>
                </c:pt>
                <c:pt idx="31">
                  <c:v>13.875</c:v>
                </c:pt>
                <c:pt idx="32">
                  <c:v>14</c:v>
                </c:pt>
                <c:pt idx="33">
                  <c:v>14.125</c:v>
                </c:pt>
                <c:pt idx="34">
                  <c:v>14.25</c:v>
                </c:pt>
                <c:pt idx="35">
                  <c:v>14.375</c:v>
                </c:pt>
                <c:pt idx="36">
                  <c:v>14.5</c:v>
                </c:pt>
                <c:pt idx="37">
                  <c:v>14.625</c:v>
                </c:pt>
                <c:pt idx="38">
                  <c:v>14.75</c:v>
                </c:pt>
                <c:pt idx="39">
                  <c:v>14.875</c:v>
                </c:pt>
                <c:pt idx="40">
                  <c:v>15</c:v>
                </c:pt>
                <c:pt idx="41">
                  <c:v>15.125</c:v>
                </c:pt>
                <c:pt idx="42">
                  <c:v>15.25</c:v>
                </c:pt>
                <c:pt idx="43">
                  <c:v>15.375</c:v>
                </c:pt>
                <c:pt idx="44">
                  <c:v>15.5</c:v>
                </c:pt>
                <c:pt idx="45">
                  <c:v>15.625</c:v>
                </c:pt>
                <c:pt idx="46">
                  <c:v>15.75</c:v>
                </c:pt>
                <c:pt idx="47">
                  <c:v>15.875</c:v>
                </c:pt>
                <c:pt idx="48">
                  <c:v>16</c:v>
                </c:pt>
                <c:pt idx="49">
                  <c:v>16.125</c:v>
                </c:pt>
                <c:pt idx="50">
                  <c:v>16.25</c:v>
                </c:pt>
                <c:pt idx="51">
                  <c:v>16.375</c:v>
                </c:pt>
                <c:pt idx="52">
                  <c:v>16.5</c:v>
                </c:pt>
                <c:pt idx="53">
                  <c:v>16.625</c:v>
                </c:pt>
                <c:pt idx="54">
                  <c:v>16.75</c:v>
                </c:pt>
                <c:pt idx="55">
                  <c:v>16.875</c:v>
                </c:pt>
                <c:pt idx="56">
                  <c:v>17</c:v>
                </c:pt>
                <c:pt idx="57">
                  <c:v>17.125</c:v>
                </c:pt>
                <c:pt idx="58">
                  <c:v>17.25</c:v>
                </c:pt>
                <c:pt idx="59">
                  <c:v>17.375</c:v>
                </c:pt>
                <c:pt idx="60">
                  <c:v>17.5</c:v>
                </c:pt>
                <c:pt idx="61">
                  <c:v>17.625</c:v>
                </c:pt>
                <c:pt idx="62">
                  <c:v>17.75</c:v>
                </c:pt>
                <c:pt idx="63">
                  <c:v>17.875</c:v>
                </c:pt>
                <c:pt idx="64">
                  <c:v>18</c:v>
                </c:pt>
                <c:pt idx="65">
                  <c:v>18.125</c:v>
                </c:pt>
                <c:pt idx="66">
                  <c:v>18.25</c:v>
                </c:pt>
                <c:pt idx="67">
                  <c:v>18.375</c:v>
                </c:pt>
                <c:pt idx="68">
                  <c:v>18.5</c:v>
                </c:pt>
                <c:pt idx="69">
                  <c:v>18.625</c:v>
                </c:pt>
                <c:pt idx="70">
                  <c:v>18.75</c:v>
                </c:pt>
                <c:pt idx="71">
                  <c:v>18.875</c:v>
                </c:pt>
                <c:pt idx="72">
                  <c:v>19</c:v>
                </c:pt>
                <c:pt idx="73">
                  <c:v>19.125</c:v>
                </c:pt>
                <c:pt idx="74">
                  <c:v>19.25</c:v>
                </c:pt>
                <c:pt idx="75">
                  <c:v>19.375</c:v>
                </c:pt>
                <c:pt idx="76">
                  <c:v>19.5</c:v>
                </c:pt>
                <c:pt idx="77">
                  <c:v>19.625</c:v>
                </c:pt>
                <c:pt idx="78">
                  <c:v>19.75</c:v>
                </c:pt>
                <c:pt idx="79">
                  <c:v>19.875</c:v>
                </c:pt>
                <c:pt idx="80">
                  <c:v>20</c:v>
                </c:pt>
                <c:pt idx="81">
                  <c:v>20.125</c:v>
                </c:pt>
                <c:pt idx="82">
                  <c:v>20.25</c:v>
                </c:pt>
                <c:pt idx="83">
                  <c:v>20.375</c:v>
                </c:pt>
                <c:pt idx="84">
                  <c:v>20.5</c:v>
                </c:pt>
                <c:pt idx="85">
                  <c:v>20.625</c:v>
                </c:pt>
                <c:pt idx="86">
                  <c:v>20.75</c:v>
                </c:pt>
                <c:pt idx="87">
                  <c:v>20.875</c:v>
                </c:pt>
                <c:pt idx="88">
                  <c:v>21</c:v>
                </c:pt>
                <c:pt idx="89">
                  <c:v>21.125</c:v>
                </c:pt>
                <c:pt idx="90">
                  <c:v>21.25</c:v>
                </c:pt>
                <c:pt idx="91">
                  <c:v>21.375</c:v>
                </c:pt>
                <c:pt idx="92">
                  <c:v>21.5</c:v>
                </c:pt>
                <c:pt idx="93">
                  <c:v>21.625</c:v>
                </c:pt>
                <c:pt idx="94">
                  <c:v>21.75</c:v>
                </c:pt>
                <c:pt idx="95">
                  <c:v>21.875</c:v>
                </c:pt>
                <c:pt idx="96">
                  <c:v>22</c:v>
                </c:pt>
                <c:pt idx="97">
                  <c:v>22.125</c:v>
                </c:pt>
                <c:pt idx="98">
                  <c:v>22.25</c:v>
                </c:pt>
                <c:pt idx="99">
                  <c:v>22.375</c:v>
                </c:pt>
                <c:pt idx="100">
                  <c:v>22.5</c:v>
                </c:pt>
                <c:pt idx="101">
                  <c:v>22.625</c:v>
                </c:pt>
                <c:pt idx="102">
                  <c:v>22.75</c:v>
                </c:pt>
                <c:pt idx="103">
                  <c:v>22.875</c:v>
                </c:pt>
                <c:pt idx="104">
                  <c:v>23</c:v>
                </c:pt>
                <c:pt idx="105">
                  <c:v>23.125</c:v>
                </c:pt>
                <c:pt idx="106">
                  <c:v>23.25</c:v>
                </c:pt>
                <c:pt idx="107">
                  <c:v>23.375</c:v>
                </c:pt>
                <c:pt idx="108">
                  <c:v>23.5</c:v>
                </c:pt>
                <c:pt idx="109">
                  <c:v>23.625</c:v>
                </c:pt>
                <c:pt idx="110">
                  <c:v>23.75</c:v>
                </c:pt>
                <c:pt idx="111">
                  <c:v>23.875</c:v>
                </c:pt>
                <c:pt idx="112">
                  <c:v>24</c:v>
                </c:pt>
                <c:pt idx="113">
                  <c:v>24.125</c:v>
                </c:pt>
                <c:pt idx="114">
                  <c:v>24.25</c:v>
                </c:pt>
                <c:pt idx="115">
                  <c:v>24.375</c:v>
                </c:pt>
                <c:pt idx="116">
                  <c:v>24.5</c:v>
                </c:pt>
                <c:pt idx="117">
                  <c:v>24.625</c:v>
                </c:pt>
                <c:pt idx="118">
                  <c:v>24.75</c:v>
                </c:pt>
                <c:pt idx="119">
                  <c:v>24.875</c:v>
                </c:pt>
                <c:pt idx="120">
                  <c:v>25</c:v>
                </c:pt>
                <c:pt idx="121">
                  <c:v>25.125</c:v>
                </c:pt>
                <c:pt idx="122">
                  <c:v>25.25</c:v>
                </c:pt>
                <c:pt idx="123">
                  <c:v>25.375</c:v>
                </c:pt>
                <c:pt idx="124">
                  <c:v>25.5</c:v>
                </c:pt>
                <c:pt idx="125">
                  <c:v>25.625</c:v>
                </c:pt>
                <c:pt idx="126">
                  <c:v>25.75</c:v>
                </c:pt>
                <c:pt idx="127">
                  <c:v>25.875</c:v>
                </c:pt>
                <c:pt idx="128">
                  <c:v>26</c:v>
                </c:pt>
                <c:pt idx="129">
                  <c:v>26.125</c:v>
                </c:pt>
                <c:pt idx="130">
                  <c:v>26.25</c:v>
                </c:pt>
                <c:pt idx="131">
                  <c:v>26.375</c:v>
                </c:pt>
                <c:pt idx="132">
                  <c:v>26.5</c:v>
                </c:pt>
                <c:pt idx="133">
                  <c:v>26.625</c:v>
                </c:pt>
                <c:pt idx="134">
                  <c:v>26.75</c:v>
                </c:pt>
                <c:pt idx="135">
                  <c:v>26.875</c:v>
                </c:pt>
                <c:pt idx="136">
                  <c:v>27</c:v>
                </c:pt>
                <c:pt idx="137">
                  <c:v>27.125</c:v>
                </c:pt>
                <c:pt idx="138">
                  <c:v>27.25</c:v>
                </c:pt>
                <c:pt idx="139">
                  <c:v>27.375</c:v>
                </c:pt>
                <c:pt idx="140">
                  <c:v>27.5</c:v>
                </c:pt>
                <c:pt idx="141">
                  <c:v>27.625</c:v>
                </c:pt>
                <c:pt idx="142">
                  <c:v>27.75</c:v>
                </c:pt>
                <c:pt idx="143">
                  <c:v>27.875</c:v>
                </c:pt>
                <c:pt idx="144">
                  <c:v>28</c:v>
                </c:pt>
                <c:pt idx="145">
                  <c:v>28.125000000000004</c:v>
                </c:pt>
                <c:pt idx="146">
                  <c:v>28.25</c:v>
                </c:pt>
                <c:pt idx="147">
                  <c:v>28.375000000000004</c:v>
                </c:pt>
                <c:pt idx="148">
                  <c:v>28.5</c:v>
                </c:pt>
                <c:pt idx="149">
                  <c:v>28.625000000000004</c:v>
                </c:pt>
                <c:pt idx="150">
                  <c:v>28.75</c:v>
                </c:pt>
                <c:pt idx="151">
                  <c:v>28.874999999999996</c:v>
                </c:pt>
                <c:pt idx="152">
                  <c:v>29</c:v>
                </c:pt>
                <c:pt idx="153">
                  <c:v>29.124999999999996</c:v>
                </c:pt>
                <c:pt idx="154">
                  <c:v>29.25</c:v>
                </c:pt>
                <c:pt idx="155">
                  <c:v>29.374999999999996</c:v>
                </c:pt>
                <c:pt idx="156">
                  <c:v>29.5</c:v>
                </c:pt>
                <c:pt idx="157">
                  <c:v>29.624999999999996</c:v>
                </c:pt>
                <c:pt idx="158">
                  <c:v>29.75</c:v>
                </c:pt>
                <c:pt idx="159">
                  <c:v>29.875</c:v>
                </c:pt>
                <c:pt idx="160">
                  <c:v>30</c:v>
                </c:pt>
                <c:pt idx="161">
                  <c:v>30.125</c:v>
                </c:pt>
                <c:pt idx="162">
                  <c:v>30.25</c:v>
                </c:pt>
                <c:pt idx="163">
                  <c:v>30.375</c:v>
                </c:pt>
                <c:pt idx="164">
                  <c:v>30.5</c:v>
                </c:pt>
                <c:pt idx="165">
                  <c:v>30.625</c:v>
                </c:pt>
                <c:pt idx="166">
                  <c:v>30.75</c:v>
                </c:pt>
                <c:pt idx="167">
                  <c:v>30.875</c:v>
                </c:pt>
                <c:pt idx="168">
                  <c:v>31.000000000000004</c:v>
                </c:pt>
                <c:pt idx="169">
                  <c:v>31.125</c:v>
                </c:pt>
                <c:pt idx="170">
                  <c:v>31.250000000000004</c:v>
                </c:pt>
                <c:pt idx="171">
                  <c:v>31.375</c:v>
                </c:pt>
                <c:pt idx="172">
                  <c:v>31.500000000000004</c:v>
                </c:pt>
                <c:pt idx="173">
                  <c:v>31.625</c:v>
                </c:pt>
                <c:pt idx="174">
                  <c:v>31.750000000000004</c:v>
                </c:pt>
                <c:pt idx="175">
                  <c:v>31.875</c:v>
                </c:pt>
                <c:pt idx="176">
                  <c:v>31.999999999999996</c:v>
                </c:pt>
                <c:pt idx="177">
                  <c:v>32.125</c:v>
                </c:pt>
                <c:pt idx="178">
                  <c:v>32.25</c:v>
                </c:pt>
                <c:pt idx="179">
                  <c:v>32.375</c:v>
                </c:pt>
                <c:pt idx="180">
                  <c:v>32.5</c:v>
                </c:pt>
                <c:pt idx="181">
                  <c:v>32.625</c:v>
                </c:pt>
                <c:pt idx="182">
                  <c:v>32.75</c:v>
                </c:pt>
                <c:pt idx="183">
                  <c:v>32.875</c:v>
                </c:pt>
                <c:pt idx="184">
                  <c:v>33</c:v>
                </c:pt>
                <c:pt idx="185">
                  <c:v>33.125</c:v>
                </c:pt>
                <c:pt idx="186">
                  <c:v>33.25</c:v>
                </c:pt>
                <c:pt idx="187">
                  <c:v>33.375</c:v>
                </c:pt>
                <c:pt idx="188">
                  <c:v>33.5</c:v>
                </c:pt>
                <c:pt idx="189">
                  <c:v>33.625</c:v>
                </c:pt>
                <c:pt idx="190">
                  <c:v>33.75</c:v>
                </c:pt>
                <c:pt idx="191">
                  <c:v>33.875</c:v>
                </c:pt>
                <c:pt idx="192">
                  <c:v>34</c:v>
                </c:pt>
                <c:pt idx="193">
                  <c:v>34.125</c:v>
                </c:pt>
                <c:pt idx="194">
                  <c:v>34.25</c:v>
                </c:pt>
                <c:pt idx="195">
                  <c:v>34.375</c:v>
                </c:pt>
                <c:pt idx="196">
                  <c:v>34.5</c:v>
                </c:pt>
                <c:pt idx="197">
                  <c:v>34.625</c:v>
                </c:pt>
                <c:pt idx="198">
                  <c:v>34.75</c:v>
                </c:pt>
                <c:pt idx="199">
                  <c:v>34.875</c:v>
                </c:pt>
                <c:pt idx="200">
                  <c:v>35</c:v>
                </c:pt>
                <c:pt idx="201">
                  <c:v>35.125</c:v>
                </c:pt>
                <c:pt idx="202">
                  <c:v>35.25</c:v>
                </c:pt>
                <c:pt idx="203">
                  <c:v>35.375</c:v>
                </c:pt>
                <c:pt idx="204">
                  <c:v>35.5</c:v>
                </c:pt>
                <c:pt idx="205">
                  <c:v>35.625</c:v>
                </c:pt>
                <c:pt idx="206">
                  <c:v>35.75</c:v>
                </c:pt>
                <c:pt idx="207">
                  <c:v>35.875</c:v>
                </c:pt>
                <c:pt idx="208">
                  <c:v>36</c:v>
                </c:pt>
                <c:pt idx="209">
                  <c:v>36.125</c:v>
                </c:pt>
                <c:pt idx="210">
                  <c:v>36.25</c:v>
                </c:pt>
                <c:pt idx="211">
                  <c:v>36.375</c:v>
                </c:pt>
                <c:pt idx="212">
                  <c:v>36.5</c:v>
                </c:pt>
                <c:pt idx="213">
                  <c:v>36.625</c:v>
                </c:pt>
                <c:pt idx="214">
                  <c:v>36.75</c:v>
                </c:pt>
                <c:pt idx="215">
                  <c:v>36.875</c:v>
                </c:pt>
                <c:pt idx="216">
                  <c:v>37</c:v>
                </c:pt>
                <c:pt idx="217">
                  <c:v>37.125</c:v>
                </c:pt>
                <c:pt idx="218">
                  <c:v>37.25</c:v>
                </c:pt>
                <c:pt idx="219">
                  <c:v>37.375</c:v>
                </c:pt>
                <c:pt idx="220">
                  <c:v>37.5</c:v>
                </c:pt>
                <c:pt idx="221">
                  <c:v>37.625</c:v>
                </c:pt>
                <c:pt idx="222">
                  <c:v>37.75</c:v>
                </c:pt>
                <c:pt idx="223">
                  <c:v>37.875</c:v>
                </c:pt>
                <c:pt idx="224">
                  <c:v>38</c:v>
                </c:pt>
                <c:pt idx="225">
                  <c:v>38.125</c:v>
                </c:pt>
                <c:pt idx="226">
                  <c:v>38.25</c:v>
                </c:pt>
                <c:pt idx="227">
                  <c:v>38.375</c:v>
                </c:pt>
                <c:pt idx="228">
                  <c:v>38.5</c:v>
                </c:pt>
                <c:pt idx="229">
                  <c:v>38.625</c:v>
                </c:pt>
                <c:pt idx="230">
                  <c:v>38.75</c:v>
                </c:pt>
                <c:pt idx="231">
                  <c:v>38.875</c:v>
                </c:pt>
                <c:pt idx="232">
                  <c:v>39</c:v>
                </c:pt>
                <c:pt idx="233">
                  <c:v>39.125</c:v>
                </c:pt>
                <c:pt idx="234">
                  <c:v>39.25</c:v>
                </c:pt>
                <c:pt idx="235">
                  <c:v>39.375</c:v>
                </c:pt>
                <c:pt idx="236">
                  <c:v>39.5</c:v>
                </c:pt>
                <c:pt idx="237">
                  <c:v>39.625</c:v>
                </c:pt>
                <c:pt idx="238">
                  <c:v>39.75</c:v>
                </c:pt>
                <c:pt idx="239">
                  <c:v>39.875</c:v>
                </c:pt>
                <c:pt idx="240">
                  <c:v>40</c:v>
                </c:pt>
                <c:pt idx="241">
                  <c:v>40.125</c:v>
                </c:pt>
                <c:pt idx="242">
                  <c:v>40.25</c:v>
                </c:pt>
                <c:pt idx="243">
                  <c:v>40.375</c:v>
                </c:pt>
                <c:pt idx="244">
                  <c:v>40.5</c:v>
                </c:pt>
                <c:pt idx="245">
                  <c:v>40.625</c:v>
                </c:pt>
                <c:pt idx="246">
                  <c:v>40.75</c:v>
                </c:pt>
                <c:pt idx="247">
                  <c:v>40.875</c:v>
                </c:pt>
                <c:pt idx="248">
                  <c:v>41</c:v>
                </c:pt>
                <c:pt idx="249">
                  <c:v>41.125</c:v>
                </c:pt>
                <c:pt idx="250">
                  <c:v>41.25</c:v>
                </c:pt>
                <c:pt idx="251">
                  <c:v>41.375</c:v>
                </c:pt>
                <c:pt idx="252">
                  <c:v>41.5</c:v>
                </c:pt>
                <c:pt idx="253">
                  <c:v>41.625</c:v>
                </c:pt>
                <c:pt idx="254">
                  <c:v>41.75</c:v>
                </c:pt>
                <c:pt idx="255">
                  <c:v>41.875</c:v>
                </c:pt>
                <c:pt idx="256">
                  <c:v>42</c:v>
                </c:pt>
                <c:pt idx="257">
                  <c:v>42.125</c:v>
                </c:pt>
                <c:pt idx="258">
                  <c:v>42.25</c:v>
                </c:pt>
                <c:pt idx="259">
                  <c:v>42.375</c:v>
                </c:pt>
                <c:pt idx="260">
                  <c:v>42.5</c:v>
                </c:pt>
                <c:pt idx="261">
                  <c:v>42.625</c:v>
                </c:pt>
                <c:pt idx="262">
                  <c:v>42.75</c:v>
                </c:pt>
                <c:pt idx="263">
                  <c:v>42.875</c:v>
                </c:pt>
                <c:pt idx="264">
                  <c:v>43</c:v>
                </c:pt>
                <c:pt idx="265">
                  <c:v>43.125</c:v>
                </c:pt>
                <c:pt idx="266">
                  <c:v>43.25</c:v>
                </c:pt>
                <c:pt idx="267">
                  <c:v>43.375</c:v>
                </c:pt>
                <c:pt idx="268">
                  <c:v>43.5</c:v>
                </c:pt>
                <c:pt idx="269">
                  <c:v>43.625</c:v>
                </c:pt>
                <c:pt idx="270">
                  <c:v>43.75</c:v>
                </c:pt>
                <c:pt idx="271">
                  <c:v>43.875</c:v>
                </c:pt>
                <c:pt idx="272">
                  <c:v>44</c:v>
                </c:pt>
                <c:pt idx="273">
                  <c:v>44.125</c:v>
                </c:pt>
                <c:pt idx="274">
                  <c:v>44.25</c:v>
                </c:pt>
                <c:pt idx="275">
                  <c:v>44.375</c:v>
                </c:pt>
                <c:pt idx="276">
                  <c:v>44.5</c:v>
                </c:pt>
                <c:pt idx="277">
                  <c:v>44.625</c:v>
                </c:pt>
                <c:pt idx="278">
                  <c:v>44.75</c:v>
                </c:pt>
                <c:pt idx="279">
                  <c:v>44.875</c:v>
                </c:pt>
                <c:pt idx="280">
                  <c:v>45</c:v>
                </c:pt>
                <c:pt idx="281">
                  <c:v>45.125</c:v>
                </c:pt>
                <c:pt idx="282">
                  <c:v>45.25</c:v>
                </c:pt>
                <c:pt idx="283">
                  <c:v>45.375</c:v>
                </c:pt>
                <c:pt idx="284">
                  <c:v>45.5</c:v>
                </c:pt>
                <c:pt idx="285">
                  <c:v>45.625</c:v>
                </c:pt>
                <c:pt idx="286">
                  <c:v>45.75</c:v>
                </c:pt>
                <c:pt idx="287">
                  <c:v>45.875</c:v>
                </c:pt>
                <c:pt idx="288">
                  <c:v>46</c:v>
                </c:pt>
                <c:pt idx="289">
                  <c:v>46.125</c:v>
                </c:pt>
                <c:pt idx="290">
                  <c:v>46.25</c:v>
                </c:pt>
                <c:pt idx="291">
                  <c:v>46.375</c:v>
                </c:pt>
                <c:pt idx="292">
                  <c:v>46.5</c:v>
                </c:pt>
                <c:pt idx="293">
                  <c:v>46.625</c:v>
                </c:pt>
                <c:pt idx="294">
                  <c:v>46.75</c:v>
                </c:pt>
                <c:pt idx="295">
                  <c:v>46.875</c:v>
                </c:pt>
                <c:pt idx="296">
                  <c:v>47</c:v>
                </c:pt>
                <c:pt idx="297">
                  <c:v>47.125</c:v>
                </c:pt>
                <c:pt idx="298">
                  <c:v>47.25</c:v>
                </c:pt>
                <c:pt idx="299">
                  <c:v>47.375</c:v>
                </c:pt>
                <c:pt idx="300">
                  <c:v>47.5</c:v>
                </c:pt>
                <c:pt idx="301">
                  <c:v>47.625</c:v>
                </c:pt>
                <c:pt idx="302">
                  <c:v>47.75</c:v>
                </c:pt>
                <c:pt idx="303">
                  <c:v>47.875</c:v>
                </c:pt>
                <c:pt idx="304">
                  <c:v>48</c:v>
                </c:pt>
                <c:pt idx="305">
                  <c:v>48.125</c:v>
                </c:pt>
                <c:pt idx="306">
                  <c:v>48.25</c:v>
                </c:pt>
                <c:pt idx="307">
                  <c:v>48.375</c:v>
                </c:pt>
                <c:pt idx="308">
                  <c:v>48.5</c:v>
                </c:pt>
                <c:pt idx="309">
                  <c:v>48.625</c:v>
                </c:pt>
                <c:pt idx="310">
                  <c:v>48.75</c:v>
                </c:pt>
                <c:pt idx="311">
                  <c:v>48.875</c:v>
                </c:pt>
                <c:pt idx="312">
                  <c:v>49</c:v>
                </c:pt>
                <c:pt idx="313">
                  <c:v>49.125</c:v>
                </c:pt>
                <c:pt idx="314">
                  <c:v>49.25</c:v>
                </c:pt>
                <c:pt idx="315">
                  <c:v>49.375</c:v>
                </c:pt>
                <c:pt idx="316">
                  <c:v>49.5</c:v>
                </c:pt>
                <c:pt idx="317">
                  <c:v>49.625</c:v>
                </c:pt>
                <c:pt idx="318">
                  <c:v>49.75</c:v>
                </c:pt>
                <c:pt idx="319">
                  <c:v>49.875</c:v>
                </c:pt>
                <c:pt idx="320">
                  <c:v>50</c:v>
                </c:pt>
                <c:pt idx="321">
                  <c:v>50.125</c:v>
                </c:pt>
                <c:pt idx="322">
                  <c:v>50.25</c:v>
                </c:pt>
                <c:pt idx="323">
                  <c:v>50.375</c:v>
                </c:pt>
                <c:pt idx="324">
                  <c:v>50.5</c:v>
                </c:pt>
                <c:pt idx="325">
                  <c:v>50.625</c:v>
                </c:pt>
                <c:pt idx="326">
                  <c:v>50.75</c:v>
                </c:pt>
                <c:pt idx="327">
                  <c:v>50.875</c:v>
                </c:pt>
                <c:pt idx="328">
                  <c:v>51</c:v>
                </c:pt>
                <c:pt idx="329">
                  <c:v>51.125</c:v>
                </c:pt>
                <c:pt idx="330">
                  <c:v>51.25</c:v>
                </c:pt>
                <c:pt idx="331">
                  <c:v>51.375</c:v>
                </c:pt>
                <c:pt idx="332">
                  <c:v>51.5</c:v>
                </c:pt>
                <c:pt idx="333">
                  <c:v>51.625</c:v>
                </c:pt>
                <c:pt idx="334">
                  <c:v>51.75</c:v>
                </c:pt>
                <c:pt idx="335">
                  <c:v>51.875</c:v>
                </c:pt>
                <c:pt idx="336">
                  <c:v>52</c:v>
                </c:pt>
                <c:pt idx="337">
                  <c:v>52.125</c:v>
                </c:pt>
                <c:pt idx="338">
                  <c:v>52.25</c:v>
                </c:pt>
                <c:pt idx="339">
                  <c:v>52.375</c:v>
                </c:pt>
                <c:pt idx="340">
                  <c:v>52.5</c:v>
                </c:pt>
                <c:pt idx="341">
                  <c:v>52.625</c:v>
                </c:pt>
                <c:pt idx="342">
                  <c:v>52.75</c:v>
                </c:pt>
                <c:pt idx="343">
                  <c:v>52.875</c:v>
                </c:pt>
                <c:pt idx="344">
                  <c:v>53</c:v>
                </c:pt>
                <c:pt idx="345">
                  <c:v>53.125</c:v>
                </c:pt>
                <c:pt idx="346">
                  <c:v>53.25</c:v>
                </c:pt>
                <c:pt idx="347">
                  <c:v>53.375</c:v>
                </c:pt>
                <c:pt idx="348">
                  <c:v>53.5</c:v>
                </c:pt>
                <c:pt idx="349">
                  <c:v>53.625</c:v>
                </c:pt>
                <c:pt idx="350">
                  <c:v>53.75</c:v>
                </c:pt>
                <c:pt idx="351">
                  <c:v>53.875</c:v>
                </c:pt>
                <c:pt idx="352">
                  <c:v>54</c:v>
                </c:pt>
                <c:pt idx="353">
                  <c:v>54.125</c:v>
                </c:pt>
                <c:pt idx="354">
                  <c:v>54.25</c:v>
                </c:pt>
                <c:pt idx="355">
                  <c:v>54.375</c:v>
                </c:pt>
                <c:pt idx="356">
                  <c:v>54.5</c:v>
                </c:pt>
                <c:pt idx="357">
                  <c:v>54.625</c:v>
                </c:pt>
                <c:pt idx="358">
                  <c:v>54.75</c:v>
                </c:pt>
                <c:pt idx="359">
                  <c:v>54.875</c:v>
                </c:pt>
                <c:pt idx="360">
                  <c:v>55</c:v>
                </c:pt>
                <c:pt idx="361">
                  <c:v>55.125</c:v>
                </c:pt>
                <c:pt idx="362">
                  <c:v>55.25</c:v>
                </c:pt>
                <c:pt idx="363">
                  <c:v>55.375</c:v>
                </c:pt>
                <c:pt idx="364">
                  <c:v>55.5</c:v>
                </c:pt>
                <c:pt idx="365">
                  <c:v>55.625</c:v>
                </c:pt>
                <c:pt idx="366">
                  <c:v>55.75</c:v>
                </c:pt>
                <c:pt idx="367">
                  <c:v>55.875</c:v>
                </c:pt>
                <c:pt idx="368">
                  <c:v>56</c:v>
                </c:pt>
                <c:pt idx="369">
                  <c:v>56.125</c:v>
                </c:pt>
                <c:pt idx="370">
                  <c:v>56.25</c:v>
                </c:pt>
                <c:pt idx="371">
                  <c:v>56.375</c:v>
                </c:pt>
                <c:pt idx="372">
                  <c:v>56.5</c:v>
                </c:pt>
                <c:pt idx="373">
                  <c:v>56.625</c:v>
                </c:pt>
                <c:pt idx="374">
                  <c:v>56.75</c:v>
                </c:pt>
                <c:pt idx="375">
                  <c:v>56.875</c:v>
                </c:pt>
                <c:pt idx="376">
                  <c:v>57</c:v>
                </c:pt>
                <c:pt idx="377">
                  <c:v>57.125</c:v>
                </c:pt>
                <c:pt idx="378">
                  <c:v>57.25</c:v>
                </c:pt>
                <c:pt idx="379">
                  <c:v>57.375</c:v>
                </c:pt>
                <c:pt idx="380">
                  <c:v>57.5</c:v>
                </c:pt>
                <c:pt idx="381">
                  <c:v>57.625</c:v>
                </c:pt>
                <c:pt idx="382">
                  <c:v>57.75</c:v>
                </c:pt>
                <c:pt idx="383">
                  <c:v>57.875</c:v>
                </c:pt>
                <c:pt idx="384">
                  <c:v>58</c:v>
                </c:pt>
                <c:pt idx="385">
                  <c:v>58.125</c:v>
                </c:pt>
                <c:pt idx="386">
                  <c:v>58.25</c:v>
                </c:pt>
                <c:pt idx="387">
                  <c:v>58.375</c:v>
                </c:pt>
                <c:pt idx="388">
                  <c:v>58.5</c:v>
                </c:pt>
                <c:pt idx="389">
                  <c:v>58.625</c:v>
                </c:pt>
                <c:pt idx="390">
                  <c:v>58.75</c:v>
                </c:pt>
                <c:pt idx="391">
                  <c:v>58.875</c:v>
                </c:pt>
                <c:pt idx="392">
                  <c:v>59</c:v>
                </c:pt>
                <c:pt idx="393">
                  <c:v>59.125</c:v>
                </c:pt>
                <c:pt idx="394">
                  <c:v>59.25</c:v>
                </c:pt>
                <c:pt idx="395">
                  <c:v>59.375</c:v>
                </c:pt>
                <c:pt idx="396">
                  <c:v>59.5</c:v>
                </c:pt>
                <c:pt idx="397">
                  <c:v>59.625</c:v>
                </c:pt>
                <c:pt idx="398">
                  <c:v>59.75</c:v>
                </c:pt>
                <c:pt idx="399">
                  <c:v>59.875</c:v>
                </c:pt>
                <c:pt idx="400">
                  <c:v>60</c:v>
                </c:pt>
                <c:pt idx="401">
                  <c:v>60.125</c:v>
                </c:pt>
                <c:pt idx="402">
                  <c:v>60.25</c:v>
                </c:pt>
                <c:pt idx="403">
                  <c:v>60.375</c:v>
                </c:pt>
                <c:pt idx="404">
                  <c:v>60.5</c:v>
                </c:pt>
                <c:pt idx="405">
                  <c:v>60.625</c:v>
                </c:pt>
                <c:pt idx="406">
                  <c:v>60.75</c:v>
                </c:pt>
                <c:pt idx="407">
                  <c:v>60.875</c:v>
                </c:pt>
                <c:pt idx="408">
                  <c:v>61</c:v>
                </c:pt>
                <c:pt idx="409">
                  <c:v>61.125</c:v>
                </c:pt>
                <c:pt idx="410">
                  <c:v>61.25</c:v>
                </c:pt>
                <c:pt idx="411">
                  <c:v>61.375</c:v>
                </c:pt>
                <c:pt idx="412">
                  <c:v>61.5</c:v>
                </c:pt>
                <c:pt idx="413">
                  <c:v>61.625</c:v>
                </c:pt>
                <c:pt idx="414">
                  <c:v>61.75</c:v>
                </c:pt>
                <c:pt idx="415">
                  <c:v>61.875</c:v>
                </c:pt>
                <c:pt idx="416">
                  <c:v>62</c:v>
                </c:pt>
                <c:pt idx="417">
                  <c:v>62.125</c:v>
                </c:pt>
                <c:pt idx="418">
                  <c:v>62.25</c:v>
                </c:pt>
                <c:pt idx="419">
                  <c:v>62.375</c:v>
                </c:pt>
                <c:pt idx="420">
                  <c:v>62.5</c:v>
                </c:pt>
                <c:pt idx="421">
                  <c:v>62.625</c:v>
                </c:pt>
                <c:pt idx="422">
                  <c:v>62.75</c:v>
                </c:pt>
                <c:pt idx="423">
                  <c:v>62.875</c:v>
                </c:pt>
                <c:pt idx="424">
                  <c:v>63</c:v>
                </c:pt>
                <c:pt idx="425">
                  <c:v>63.125</c:v>
                </c:pt>
                <c:pt idx="426">
                  <c:v>63.25</c:v>
                </c:pt>
                <c:pt idx="427">
                  <c:v>63.375</c:v>
                </c:pt>
                <c:pt idx="428">
                  <c:v>63.5</c:v>
                </c:pt>
                <c:pt idx="429">
                  <c:v>63.625</c:v>
                </c:pt>
                <c:pt idx="430">
                  <c:v>63.75</c:v>
                </c:pt>
                <c:pt idx="431">
                  <c:v>63.875</c:v>
                </c:pt>
                <c:pt idx="432">
                  <c:v>64</c:v>
                </c:pt>
                <c:pt idx="433">
                  <c:v>64.125</c:v>
                </c:pt>
                <c:pt idx="434">
                  <c:v>64.25</c:v>
                </c:pt>
                <c:pt idx="435">
                  <c:v>64.375</c:v>
                </c:pt>
                <c:pt idx="436">
                  <c:v>64.5</c:v>
                </c:pt>
                <c:pt idx="437">
                  <c:v>64.625</c:v>
                </c:pt>
                <c:pt idx="438">
                  <c:v>64.75</c:v>
                </c:pt>
                <c:pt idx="439">
                  <c:v>64.875</c:v>
                </c:pt>
                <c:pt idx="440">
                  <c:v>65</c:v>
                </c:pt>
                <c:pt idx="441">
                  <c:v>65.125</c:v>
                </c:pt>
                <c:pt idx="442">
                  <c:v>65.25</c:v>
                </c:pt>
                <c:pt idx="443">
                  <c:v>65.375</c:v>
                </c:pt>
                <c:pt idx="444">
                  <c:v>65.5</c:v>
                </c:pt>
                <c:pt idx="445">
                  <c:v>65.625</c:v>
                </c:pt>
                <c:pt idx="446">
                  <c:v>65.75</c:v>
                </c:pt>
                <c:pt idx="447">
                  <c:v>65.875</c:v>
                </c:pt>
                <c:pt idx="448">
                  <c:v>66</c:v>
                </c:pt>
                <c:pt idx="449">
                  <c:v>66.125</c:v>
                </c:pt>
                <c:pt idx="450">
                  <c:v>66.25</c:v>
                </c:pt>
                <c:pt idx="451">
                  <c:v>66.375</c:v>
                </c:pt>
                <c:pt idx="452">
                  <c:v>66.5</c:v>
                </c:pt>
                <c:pt idx="453">
                  <c:v>66.625</c:v>
                </c:pt>
                <c:pt idx="454">
                  <c:v>66.75</c:v>
                </c:pt>
                <c:pt idx="455">
                  <c:v>66.875</c:v>
                </c:pt>
                <c:pt idx="456">
                  <c:v>67</c:v>
                </c:pt>
                <c:pt idx="457">
                  <c:v>67.125</c:v>
                </c:pt>
                <c:pt idx="458">
                  <c:v>67.25</c:v>
                </c:pt>
                <c:pt idx="459">
                  <c:v>67.375</c:v>
                </c:pt>
                <c:pt idx="460">
                  <c:v>67.5</c:v>
                </c:pt>
                <c:pt idx="461">
                  <c:v>67.625</c:v>
                </c:pt>
                <c:pt idx="462">
                  <c:v>67.75</c:v>
                </c:pt>
                <c:pt idx="463">
                  <c:v>67.875</c:v>
                </c:pt>
                <c:pt idx="464">
                  <c:v>68</c:v>
                </c:pt>
                <c:pt idx="465">
                  <c:v>68.125</c:v>
                </c:pt>
                <c:pt idx="466">
                  <c:v>68.25</c:v>
                </c:pt>
                <c:pt idx="467">
                  <c:v>68.375</c:v>
                </c:pt>
                <c:pt idx="468">
                  <c:v>68.5</c:v>
                </c:pt>
                <c:pt idx="469">
                  <c:v>68.625</c:v>
                </c:pt>
                <c:pt idx="470">
                  <c:v>68.75</c:v>
                </c:pt>
                <c:pt idx="471">
                  <c:v>68.875</c:v>
                </c:pt>
                <c:pt idx="472">
                  <c:v>69</c:v>
                </c:pt>
                <c:pt idx="473">
                  <c:v>69.125</c:v>
                </c:pt>
                <c:pt idx="474">
                  <c:v>69.25</c:v>
                </c:pt>
                <c:pt idx="475">
                  <c:v>69.375</c:v>
                </c:pt>
                <c:pt idx="476">
                  <c:v>69.5</c:v>
                </c:pt>
                <c:pt idx="477">
                  <c:v>69.625</c:v>
                </c:pt>
                <c:pt idx="478">
                  <c:v>69.75</c:v>
                </c:pt>
                <c:pt idx="479">
                  <c:v>69.875</c:v>
                </c:pt>
                <c:pt idx="480">
                  <c:v>70</c:v>
                </c:pt>
                <c:pt idx="481">
                  <c:v>70.125</c:v>
                </c:pt>
                <c:pt idx="482">
                  <c:v>70.25</c:v>
                </c:pt>
                <c:pt idx="483">
                  <c:v>70.375</c:v>
                </c:pt>
                <c:pt idx="484">
                  <c:v>70.5</c:v>
                </c:pt>
                <c:pt idx="485">
                  <c:v>70.625</c:v>
                </c:pt>
                <c:pt idx="486">
                  <c:v>70.75</c:v>
                </c:pt>
                <c:pt idx="487">
                  <c:v>70.875</c:v>
                </c:pt>
                <c:pt idx="488">
                  <c:v>71</c:v>
                </c:pt>
                <c:pt idx="489">
                  <c:v>71.125</c:v>
                </c:pt>
                <c:pt idx="490">
                  <c:v>71.25</c:v>
                </c:pt>
                <c:pt idx="491">
                  <c:v>71.375</c:v>
                </c:pt>
                <c:pt idx="492">
                  <c:v>71.5</c:v>
                </c:pt>
                <c:pt idx="493">
                  <c:v>71.625</c:v>
                </c:pt>
                <c:pt idx="494">
                  <c:v>71.75</c:v>
                </c:pt>
                <c:pt idx="495">
                  <c:v>71.875</c:v>
                </c:pt>
                <c:pt idx="496">
                  <c:v>72</c:v>
                </c:pt>
                <c:pt idx="497">
                  <c:v>72.125</c:v>
                </c:pt>
                <c:pt idx="498">
                  <c:v>72.25</c:v>
                </c:pt>
                <c:pt idx="499">
                  <c:v>72.375</c:v>
                </c:pt>
                <c:pt idx="500">
                  <c:v>72.5</c:v>
                </c:pt>
                <c:pt idx="501">
                  <c:v>72.625</c:v>
                </c:pt>
                <c:pt idx="502">
                  <c:v>72.75</c:v>
                </c:pt>
                <c:pt idx="503">
                  <c:v>72.875</c:v>
                </c:pt>
                <c:pt idx="504">
                  <c:v>73</c:v>
                </c:pt>
                <c:pt idx="505">
                  <c:v>73.125</c:v>
                </c:pt>
                <c:pt idx="506">
                  <c:v>73.25</c:v>
                </c:pt>
                <c:pt idx="507">
                  <c:v>73.375</c:v>
                </c:pt>
                <c:pt idx="508">
                  <c:v>73.5</c:v>
                </c:pt>
                <c:pt idx="509">
                  <c:v>73.625</c:v>
                </c:pt>
                <c:pt idx="510">
                  <c:v>73.75</c:v>
                </c:pt>
                <c:pt idx="511">
                  <c:v>73.875</c:v>
                </c:pt>
                <c:pt idx="512">
                  <c:v>74</c:v>
                </c:pt>
                <c:pt idx="513">
                  <c:v>74.125</c:v>
                </c:pt>
                <c:pt idx="514">
                  <c:v>74.25</c:v>
                </c:pt>
                <c:pt idx="515">
                  <c:v>74.375</c:v>
                </c:pt>
                <c:pt idx="516">
                  <c:v>74.5</c:v>
                </c:pt>
                <c:pt idx="517">
                  <c:v>74.625</c:v>
                </c:pt>
                <c:pt idx="518">
                  <c:v>74.75</c:v>
                </c:pt>
                <c:pt idx="519">
                  <c:v>74.875</c:v>
                </c:pt>
                <c:pt idx="520">
                  <c:v>75</c:v>
                </c:pt>
                <c:pt idx="521">
                  <c:v>75.125</c:v>
                </c:pt>
                <c:pt idx="522">
                  <c:v>75.25</c:v>
                </c:pt>
                <c:pt idx="523">
                  <c:v>75.375</c:v>
                </c:pt>
                <c:pt idx="524">
                  <c:v>75.5</c:v>
                </c:pt>
                <c:pt idx="525">
                  <c:v>75.625</c:v>
                </c:pt>
                <c:pt idx="526">
                  <c:v>75.75</c:v>
                </c:pt>
                <c:pt idx="527">
                  <c:v>75.875</c:v>
                </c:pt>
                <c:pt idx="528">
                  <c:v>76</c:v>
                </c:pt>
                <c:pt idx="529">
                  <c:v>76.125</c:v>
                </c:pt>
                <c:pt idx="530">
                  <c:v>76.25</c:v>
                </c:pt>
                <c:pt idx="531">
                  <c:v>76.375</c:v>
                </c:pt>
                <c:pt idx="532">
                  <c:v>76.5</c:v>
                </c:pt>
                <c:pt idx="533">
                  <c:v>76.625</c:v>
                </c:pt>
                <c:pt idx="534">
                  <c:v>76.75</c:v>
                </c:pt>
                <c:pt idx="535">
                  <c:v>76.875</c:v>
                </c:pt>
                <c:pt idx="536">
                  <c:v>77</c:v>
                </c:pt>
                <c:pt idx="537">
                  <c:v>77.125</c:v>
                </c:pt>
                <c:pt idx="538">
                  <c:v>77.25</c:v>
                </c:pt>
                <c:pt idx="539">
                  <c:v>77.375</c:v>
                </c:pt>
                <c:pt idx="540">
                  <c:v>77.5</c:v>
                </c:pt>
                <c:pt idx="541">
                  <c:v>77.625</c:v>
                </c:pt>
                <c:pt idx="542">
                  <c:v>77.75</c:v>
                </c:pt>
                <c:pt idx="543">
                  <c:v>77.875</c:v>
                </c:pt>
                <c:pt idx="544">
                  <c:v>78</c:v>
                </c:pt>
                <c:pt idx="545">
                  <c:v>78.125</c:v>
                </c:pt>
                <c:pt idx="546">
                  <c:v>78.25</c:v>
                </c:pt>
                <c:pt idx="547">
                  <c:v>78.375</c:v>
                </c:pt>
                <c:pt idx="548">
                  <c:v>78.5</c:v>
                </c:pt>
                <c:pt idx="549">
                  <c:v>78.625</c:v>
                </c:pt>
                <c:pt idx="550">
                  <c:v>78.75</c:v>
                </c:pt>
                <c:pt idx="551">
                  <c:v>78.875</c:v>
                </c:pt>
                <c:pt idx="552">
                  <c:v>79</c:v>
                </c:pt>
                <c:pt idx="553">
                  <c:v>79.125</c:v>
                </c:pt>
                <c:pt idx="554">
                  <c:v>79.25</c:v>
                </c:pt>
                <c:pt idx="555">
                  <c:v>79.375</c:v>
                </c:pt>
                <c:pt idx="556">
                  <c:v>79.5</c:v>
                </c:pt>
                <c:pt idx="557">
                  <c:v>79.625</c:v>
                </c:pt>
                <c:pt idx="558">
                  <c:v>79.75</c:v>
                </c:pt>
                <c:pt idx="559">
                  <c:v>79.875</c:v>
                </c:pt>
                <c:pt idx="560">
                  <c:v>80</c:v>
                </c:pt>
                <c:pt idx="561">
                  <c:v>80.125</c:v>
                </c:pt>
                <c:pt idx="562">
                  <c:v>80.25</c:v>
                </c:pt>
                <c:pt idx="563">
                  <c:v>80.375</c:v>
                </c:pt>
                <c:pt idx="564">
                  <c:v>80.5</c:v>
                </c:pt>
                <c:pt idx="565">
                  <c:v>80.625</c:v>
                </c:pt>
                <c:pt idx="566">
                  <c:v>80.75</c:v>
                </c:pt>
                <c:pt idx="567">
                  <c:v>80.875</c:v>
                </c:pt>
                <c:pt idx="568">
                  <c:v>81</c:v>
                </c:pt>
                <c:pt idx="569">
                  <c:v>81.125</c:v>
                </c:pt>
                <c:pt idx="570">
                  <c:v>81.25</c:v>
                </c:pt>
                <c:pt idx="571">
                  <c:v>81.375</c:v>
                </c:pt>
                <c:pt idx="572">
                  <c:v>81.5</c:v>
                </c:pt>
                <c:pt idx="573">
                  <c:v>81.625</c:v>
                </c:pt>
                <c:pt idx="574">
                  <c:v>81.75</c:v>
                </c:pt>
                <c:pt idx="575">
                  <c:v>81.875</c:v>
                </c:pt>
                <c:pt idx="576">
                  <c:v>82</c:v>
                </c:pt>
                <c:pt idx="577">
                  <c:v>82.125</c:v>
                </c:pt>
                <c:pt idx="578">
                  <c:v>82.25</c:v>
                </c:pt>
                <c:pt idx="579">
                  <c:v>82.375</c:v>
                </c:pt>
                <c:pt idx="580">
                  <c:v>82.5</c:v>
                </c:pt>
                <c:pt idx="581">
                  <c:v>82.625</c:v>
                </c:pt>
                <c:pt idx="582">
                  <c:v>82.75</c:v>
                </c:pt>
                <c:pt idx="583">
                  <c:v>82.875</c:v>
                </c:pt>
                <c:pt idx="584">
                  <c:v>83</c:v>
                </c:pt>
                <c:pt idx="585">
                  <c:v>83.125</c:v>
                </c:pt>
                <c:pt idx="586">
                  <c:v>83.25</c:v>
                </c:pt>
                <c:pt idx="587">
                  <c:v>83.375</c:v>
                </c:pt>
                <c:pt idx="588">
                  <c:v>83.5</c:v>
                </c:pt>
                <c:pt idx="589">
                  <c:v>83.625</c:v>
                </c:pt>
                <c:pt idx="590">
                  <c:v>83.75</c:v>
                </c:pt>
                <c:pt idx="591">
                  <c:v>83.875</c:v>
                </c:pt>
                <c:pt idx="592">
                  <c:v>84</c:v>
                </c:pt>
                <c:pt idx="593">
                  <c:v>84.125</c:v>
                </c:pt>
                <c:pt idx="594">
                  <c:v>84.25</c:v>
                </c:pt>
                <c:pt idx="595">
                  <c:v>84.375</c:v>
                </c:pt>
                <c:pt idx="596">
                  <c:v>84.5</c:v>
                </c:pt>
                <c:pt idx="597">
                  <c:v>84.625</c:v>
                </c:pt>
                <c:pt idx="598">
                  <c:v>84.75</c:v>
                </c:pt>
                <c:pt idx="599">
                  <c:v>84.875</c:v>
                </c:pt>
                <c:pt idx="600">
                  <c:v>85</c:v>
                </c:pt>
                <c:pt idx="601">
                  <c:v>85.125</c:v>
                </c:pt>
                <c:pt idx="602">
                  <c:v>85.25</c:v>
                </c:pt>
                <c:pt idx="603">
                  <c:v>85.375</c:v>
                </c:pt>
                <c:pt idx="604">
                  <c:v>85.5</c:v>
                </c:pt>
                <c:pt idx="605">
                  <c:v>85.625</c:v>
                </c:pt>
                <c:pt idx="606">
                  <c:v>85.75</c:v>
                </c:pt>
                <c:pt idx="607">
                  <c:v>85.875</c:v>
                </c:pt>
                <c:pt idx="608">
                  <c:v>86</c:v>
                </c:pt>
                <c:pt idx="609">
                  <c:v>86.125</c:v>
                </c:pt>
                <c:pt idx="610">
                  <c:v>86.25</c:v>
                </c:pt>
                <c:pt idx="611">
                  <c:v>86.375</c:v>
                </c:pt>
                <c:pt idx="612">
                  <c:v>86.5</c:v>
                </c:pt>
                <c:pt idx="613">
                  <c:v>86.625</c:v>
                </c:pt>
                <c:pt idx="614">
                  <c:v>86.75</c:v>
                </c:pt>
                <c:pt idx="615">
                  <c:v>86.875</c:v>
                </c:pt>
                <c:pt idx="616">
                  <c:v>87</c:v>
                </c:pt>
                <c:pt idx="617">
                  <c:v>87.125</c:v>
                </c:pt>
                <c:pt idx="618">
                  <c:v>87.25</c:v>
                </c:pt>
                <c:pt idx="619">
                  <c:v>87.375</c:v>
                </c:pt>
                <c:pt idx="620">
                  <c:v>87.5</c:v>
                </c:pt>
                <c:pt idx="621">
                  <c:v>87.625</c:v>
                </c:pt>
                <c:pt idx="622">
                  <c:v>87.75</c:v>
                </c:pt>
                <c:pt idx="623">
                  <c:v>87.875</c:v>
                </c:pt>
                <c:pt idx="624">
                  <c:v>88</c:v>
                </c:pt>
                <c:pt idx="625">
                  <c:v>88.125</c:v>
                </c:pt>
                <c:pt idx="626">
                  <c:v>88.25</c:v>
                </c:pt>
                <c:pt idx="627">
                  <c:v>88.375</c:v>
                </c:pt>
                <c:pt idx="628">
                  <c:v>88.5</c:v>
                </c:pt>
                <c:pt idx="629">
                  <c:v>88.625</c:v>
                </c:pt>
                <c:pt idx="630">
                  <c:v>88.75</c:v>
                </c:pt>
                <c:pt idx="631">
                  <c:v>88.875</c:v>
                </c:pt>
                <c:pt idx="632">
                  <c:v>89</c:v>
                </c:pt>
                <c:pt idx="633">
                  <c:v>89.125</c:v>
                </c:pt>
                <c:pt idx="634">
                  <c:v>89.25</c:v>
                </c:pt>
                <c:pt idx="635">
                  <c:v>89.375</c:v>
                </c:pt>
                <c:pt idx="636">
                  <c:v>89.5</c:v>
                </c:pt>
                <c:pt idx="637">
                  <c:v>89.625</c:v>
                </c:pt>
                <c:pt idx="638">
                  <c:v>89.75</c:v>
                </c:pt>
                <c:pt idx="639">
                  <c:v>89.875</c:v>
                </c:pt>
                <c:pt idx="640">
                  <c:v>90</c:v>
                </c:pt>
                <c:pt idx="641">
                  <c:v>90.125</c:v>
                </c:pt>
                <c:pt idx="642">
                  <c:v>90.25</c:v>
                </c:pt>
                <c:pt idx="643">
                  <c:v>90.375</c:v>
                </c:pt>
                <c:pt idx="644">
                  <c:v>90.5</c:v>
                </c:pt>
                <c:pt idx="645">
                  <c:v>90.625</c:v>
                </c:pt>
                <c:pt idx="646">
                  <c:v>90.75</c:v>
                </c:pt>
                <c:pt idx="647">
                  <c:v>90.875</c:v>
                </c:pt>
                <c:pt idx="648">
                  <c:v>91</c:v>
                </c:pt>
                <c:pt idx="649">
                  <c:v>91.125</c:v>
                </c:pt>
                <c:pt idx="650">
                  <c:v>91.25</c:v>
                </c:pt>
                <c:pt idx="651">
                  <c:v>91.375</c:v>
                </c:pt>
                <c:pt idx="652">
                  <c:v>91.5</c:v>
                </c:pt>
                <c:pt idx="653">
                  <c:v>91.625</c:v>
                </c:pt>
                <c:pt idx="654">
                  <c:v>91.75</c:v>
                </c:pt>
                <c:pt idx="655">
                  <c:v>91.875</c:v>
                </c:pt>
                <c:pt idx="656">
                  <c:v>92</c:v>
                </c:pt>
                <c:pt idx="657">
                  <c:v>92.125</c:v>
                </c:pt>
                <c:pt idx="658">
                  <c:v>92.25</c:v>
                </c:pt>
                <c:pt idx="659">
                  <c:v>92.375</c:v>
                </c:pt>
                <c:pt idx="660">
                  <c:v>92.5</c:v>
                </c:pt>
                <c:pt idx="661">
                  <c:v>92.625</c:v>
                </c:pt>
                <c:pt idx="662">
                  <c:v>92.75</c:v>
                </c:pt>
                <c:pt idx="663">
                  <c:v>92.875</c:v>
                </c:pt>
                <c:pt idx="664">
                  <c:v>93</c:v>
                </c:pt>
                <c:pt idx="665">
                  <c:v>93.125</c:v>
                </c:pt>
                <c:pt idx="666">
                  <c:v>93.25</c:v>
                </c:pt>
                <c:pt idx="667">
                  <c:v>93.375</c:v>
                </c:pt>
                <c:pt idx="668">
                  <c:v>93.5</c:v>
                </c:pt>
                <c:pt idx="669">
                  <c:v>93.625</c:v>
                </c:pt>
                <c:pt idx="670">
                  <c:v>93.75</c:v>
                </c:pt>
                <c:pt idx="671">
                  <c:v>93.875</c:v>
                </c:pt>
                <c:pt idx="672">
                  <c:v>94</c:v>
                </c:pt>
                <c:pt idx="673">
                  <c:v>94.125</c:v>
                </c:pt>
                <c:pt idx="674">
                  <c:v>94.25</c:v>
                </c:pt>
                <c:pt idx="675">
                  <c:v>94.375</c:v>
                </c:pt>
                <c:pt idx="676">
                  <c:v>94.5</c:v>
                </c:pt>
                <c:pt idx="677">
                  <c:v>94.625</c:v>
                </c:pt>
                <c:pt idx="678">
                  <c:v>94.75</c:v>
                </c:pt>
                <c:pt idx="679">
                  <c:v>94.875</c:v>
                </c:pt>
                <c:pt idx="680">
                  <c:v>95</c:v>
                </c:pt>
                <c:pt idx="681">
                  <c:v>95.125</c:v>
                </c:pt>
                <c:pt idx="682">
                  <c:v>95.25</c:v>
                </c:pt>
                <c:pt idx="683">
                  <c:v>95.375</c:v>
                </c:pt>
                <c:pt idx="684">
                  <c:v>95.5</c:v>
                </c:pt>
                <c:pt idx="685">
                  <c:v>95.625</c:v>
                </c:pt>
                <c:pt idx="686">
                  <c:v>95.75</c:v>
                </c:pt>
                <c:pt idx="687">
                  <c:v>95.875</c:v>
                </c:pt>
                <c:pt idx="688">
                  <c:v>96</c:v>
                </c:pt>
                <c:pt idx="689">
                  <c:v>96.125</c:v>
                </c:pt>
                <c:pt idx="690">
                  <c:v>96.25</c:v>
                </c:pt>
                <c:pt idx="691">
                  <c:v>96.375</c:v>
                </c:pt>
                <c:pt idx="692">
                  <c:v>96.5</c:v>
                </c:pt>
                <c:pt idx="693">
                  <c:v>96.625</c:v>
                </c:pt>
                <c:pt idx="694">
                  <c:v>96.75</c:v>
                </c:pt>
                <c:pt idx="695">
                  <c:v>96.875</c:v>
                </c:pt>
                <c:pt idx="696">
                  <c:v>97</c:v>
                </c:pt>
                <c:pt idx="697">
                  <c:v>97.125</c:v>
                </c:pt>
                <c:pt idx="698">
                  <c:v>97.25</c:v>
                </c:pt>
                <c:pt idx="699">
                  <c:v>97.375</c:v>
                </c:pt>
                <c:pt idx="700">
                  <c:v>97.5</c:v>
                </c:pt>
                <c:pt idx="701">
                  <c:v>97.625</c:v>
                </c:pt>
                <c:pt idx="702">
                  <c:v>97.75</c:v>
                </c:pt>
                <c:pt idx="703">
                  <c:v>97.875</c:v>
                </c:pt>
                <c:pt idx="704">
                  <c:v>98</c:v>
                </c:pt>
                <c:pt idx="705">
                  <c:v>98.125</c:v>
                </c:pt>
                <c:pt idx="706">
                  <c:v>98.25</c:v>
                </c:pt>
                <c:pt idx="707">
                  <c:v>98.375</c:v>
                </c:pt>
                <c:pt idx="708">
                  <c:v>98.5</c:v>
                </c:pt>
                <c:pt idx="709">
                  <c:v>98.625</c:v>
                </c:pt>
                <c:pt idx="710">
                  <c:v>98.75</c:v>
                </c:pt>
                <c:pt idx="711">
                  <c:v>98.875</c:v>
                </c:pt>
                <c:pt idx="712">
                  <c:v>99</c:v>
                </c:pt>
                <c:pt idx="713">
                  <c:v>99.125</c:v>
                </c:pt>
                <c:pt idx="714">
                  <c:v>99.25</c:v>
                </c:pt>
                <c:pt idx="715">
                  <c:v>99.375</c:v>
                </c:pt>
                <c:pt idx="716">
                  <c:v>99.5</c:v>
                </c:pt>
                <c:pt idx="717">
                  <c:v>99.625</c:v>
                </c:pt>
                <c:pt idx="718">
                  <c:v>99.75</c:v>
                </c:pt>
                <c:pt idx="719">
                  <c:v>99.875</c:v>
                </c:pt>
                <c:pt idx="720">
                  <c:v>100</c:v>
                </c:pt>
                <c:pt idx="721">
                  <c:v>100.125</c:v>
                </c:pt>
                <c:pt idx="722">
                  <c:v>100.25</c:v>
                </c:pt>
                <c:pt idx="723">
                  <c:v>100.375</c:v>
                </c:pt>
                <c:pt idx="724">
                  <c:v>100.5</c:v>
                </c:pt>
                <c:pt idx="725">
                  <c:v>100.625</c:v>
                </c:pt>
                <c:pt idx="726">
                  <c:v>100.75</c:v>
                </c:pt>
                <c:pt idx="727">
                  <c:v>100.875</c:v>
                </c:pt>
                <c:pt idx="728">
                  <c:v>101</c:v>
                </c:pt>
                <c:pt idx="729">
                  <c:v>101.125</c:v>
                </c:pt>
                <c:pt idx="730">
                  <c:v>101.25</c:v>
                </c:pt>
                <c:pt idx="731">
                  <c:v>101.375</c:v>
                </c:pt>
                <c:pt idx="732">
                  <c:v>101.5</c:v>
                </c:pt>
                <c:pt idx="733">
                  <c:v>101.625</c:v>
                </c:pt>
                <c:pt idx="734">
                  <c:v>101.75</c:v>
                </c:pt>
                <c:pt idx="735">
                  <c:v>101.875</c:v>
                </c:pt>
                <c:pt idx="736">
                  <c:v>102</c:v>
                </c:pt>
                <c:pt idx="737">
                  <c:v>102.125</c:v>
                </c:pt>
                <c:pt idx="738">
                  <c:v>102.25</c:v>
                </c:pt>
                <c:pt idx="739">
                  <c:v>102.375</c:v>
                </c:pt>
                <c:pt idx="740">
                  <c:v>102.5</c:v>
                </c:pt>
                <c:pt idx="741">
                  <c:v>102.625</c:v>
                </c:pt>
                <c:pt idx="742">
                  <c:v>102.75</c:v>
                </c:pt>
                <c:pt idx="743">
                  <c:v>102.875</c:v>
                </c:pt>
                <c:pt idx="744">
                  <c:v>103</c:v>
                </c:pt>
                <c:pt idx="745">
                  <c:v>103.125</c:v>
                </c:pt>
                <c:pt idx="746">
                  <c:v>103.25</c:v>
                </c:pt>
                <c:pt idx="747">
                  <c:v>103.375</c:v>
                </c:pt>
                <c:pt idx="748">
                  <c:v>103.5</c:v>
                </c:pt>
                <c:pt idx="749">
                  <c:v>103.625</c:v>
                </c:pt>
                <c:pt idx="750">
                  <c:v>103.75</c:v>
                </c:pt>
                <c:pt idx="751">
                  <c:v>103.875</c:v>
                </c:pt>
                <c:pt idx="752">
                  <c:v>104</c:v>
                </c:pt>
                <c:pt idx="753">
                  <c:v>104.125</c:v>
                </c:pt>
                <c:pt idx="754">
                  <c:v>104.25</c:v>
                </c:pt>
                <c:pt idx="755">
                  <c:v>104.375</c:v>
                </c:pt>
                <c:pt idx="756">
                  <c:v>104.5</c:v>
                </c:pt>
                <c:pt idx="757">
                  <c:v>104.625</c:v>
                </c:pt>
                <c:pt idx="758">
                  <c:v>104.75</c:v>
                </c:pt>
                <c:pt idx="759">
                  <c:v>104.875</c:v>
                </c:pt>
                <c:pt idx="760">
                  <c:v>105</c:v>
                </c:pt>
                <c:pt idx="761">
                  <c:v>105.125</c:v>
                </c:pt>
                <c:pt idx="762">
                  <c:v>105.25</c:v>
                </c:pt>
                <c:pt idx="763">
                  <c:v>105.375</c:v>
                </c:pt>
                <c:pt idx="764">
                  <c:v>105.5</c:v>
                </c:pt>
                <c:pt idx="765">
                  <c:v>105.625</c:v>
                </c:pt>
                <c:pt idx="766">
                  <c:v>105.75</c:v>
                </c:pt>
                <c:pt idx="767">
                  <c:v>105.875</c:v>
                </c:pt>
                <c:pt idx="768">
                  <c:v>106</c:v>
                </c:pt>
                <c:pt idx="769">
                  <c:v>106.125</c:v>
                </c:pt>
                <c:pt idx="770">
                  <c:v>106.25</c:v>
                </c:pt>
                <c:pt idx="771">
                  <c:v>106.375</c:v>
                </c:pt>
                <c:pt idx="772">
                  <c:v>106.5</c:v>
                </c:pt>
                <c:pt idx="773">
                  <c:v>106.625</c:v>
                </c:pt>
                <c:pt idx="774">
                  <c:v>106.75</c:v>
                </c:pt>
                <c:pt idx="775">
                  <c:v>106.875</c:v>
                </c:pt>
                <c:pt idx="776">
                  <c:v>107</c:v>
                </c:pt>
                <c:pt idx="777">
                  <c:v>107.125</c:v>
                </c:pt>
                <c:pt idx="778">
                  <c:v>107.25</c:v>
                </c:pt>
                <c:pt idx="779">
                  <c:v>107.375</c:v>
                </c:pt>
                <c:pt idx="780">
                  <c:v>107.5</c:v>
                </c:pt>
                <c:pt idx="781">
                  <c:v>107.625</c:v>
                </c:pt>
                <c:pt idx="782">
                  <c:v>107.75</c:v>
                </c:pt>
                <c:pt idx="783">
                  <c:v>107.875</c:v>
                </c:pt>
                <c:pt idx="784">
                  <c:v>108</c:v>
                </c:pt>
                <c:pt idx="785">
                  <c:v>108.125</c:v>
                </c:pt>
                <c:pt idx="786">
                  <c:v>108.25</c:v>
                </c:pt>
                <c:pt idx="787">
                  <c:v>108.375</c:v>
                </c:pt>
                <c:pt idx="788">
                  <c:v>108.5</c:v>
                </c:pt>
                <c:pt idx="789">
                  <c:v>108.625</c:v>
                </c:pt>
                <c:pt idx="790">
                  <c:v>108.75</c:v>
                </c:pt>
                <c:pt idx="791">
                  <c:v>108.875</c:v>
                </c:pt>
                <c:pt idx="792">
                  <c:v>109</c:v>
                </c:pt>
                <c:pt idx="793">
                  <c:v>109.125</c:v>
                </c:pt>
                <c:pt idx="794">
                  <c:v>109.25</c:v>
                </c:pt>
                <c:pt idx="795">
                  <c:v>109.375</c:v>
                </c:pt>
                <c:pt idx="796">
                  <c:v>109.5</c:v>
                </c:pt>
                <c:pt idx="797">
                  <c:v>109.625</c:v>
                </c:pt>
                <c:pt idx="798">
                  <c:v>109.75</c:v>
                </c:pt>
                <c:pt idx="799">
                  <c:v>109.875</c:v>
                </c:pt>
                <c:pt idx="800">
                  <c:v>110</c:v>
                </c:pt>
                <c:pt idx="801">
                  <c:v>66</c:v>
                </c:pt>
                <c:pt idx="802">
                  <c:v>66</c:v>
                </c:pt>
                <c:pt idx="803">
                  <c:v>84.499549806750679</c:v>
                </c:pt>
                <c:pt idx="804">
                  <c:v>84.499549806750679</c:v>
                </c:pt>
                <c:pt idx="805">
                  <c:v>35.500450193249328</c:v>
                </c:pt>
                <c:pt idx="806">
                  <c:v>35.500450193249328</c:v>
                </c:pt>
              </c:numCache>
            </c:numRef>
          </c:xVal>
          <c:yVal>
            <c:numRef>
              <c:f>'z-test'!$S$2:$S$808</c:f>
              <c:numCache>
                <c:formatCode>General</c:formatCode>
                <c:ptCount val="807"/>
                <c:pt idx="0">
                  <c:v>1.3383022576488537E-4</c:v>
                </c:pt>
                <c:pt idx="1">
                  <c:v>1.3928497646575994E-4</c:v>
                </c:pt>
                <c:pt idx="2">
                  <c:v>1.4494756042389106E-4</c:v>
                </c:pt>
                <c:pt idx="3">
                  <c:v>1.508252715505178E-4</c:v>
                </c:pt>
                <c:pt idx="4">
                  <c:v>1.5692563406553226E-4</c:v>
                </c:pt>
                <c:pt idx="5">
                  <c:v>1.6325640876624199E-4</c:v>
                </c:pt>
                <c:pt idx="6">
                  <c:v>1.6982559942934359E-4</c:v>
                </c:pt>
                <c:pt idx="7">
                  <c:v>1.7664145934757092E-4</c:v>
                </c:pt>
                <c:pt idx="8">
                  <c:v>1.8371249800245711E-4</c:v>
                </c:pt>
                <c:pt idx="9">
                  <c:v>1.9104748787459762E-4</c:v>
                </c:pt>
                <c:pt idx="10">
                  <c:v>1.9865547139277272E-4</c:v>
                </c:pt>
                <c:pt idx="11">
                  <c:v>2.0654576802322548E-4</c:v>
                </c:pt>
                <c:pt idx="12">
                  <c:v>2.1472798150036704E-4</c:v>
                </c:pt>
                <c:pt idx="13">
                  <c:v>2.2321200720010206E-4</c:v>
                </c:pt>
                <c:pt idx="14">
                  <c:v>2.3200803965694238E-4</c:v>
                </c:pt>
                <c:pt idx="15">
                  <c:v>2.4112658022599324E-4</c:v>
                </c:pt>
                <c:pt idx="16">
                  <c:v>2.5057844489086075E-4</c:v>
                </c:pt>
                <c:pt idx="17">
                  <c:v>2.6037477221844247E-4</c:v>
                </c:pt>
                <c:pt idx="18">
                  <c:v>2.70527031461521E-4</c:v>
                </c:pt>
                <c:pt idx="19">
                  <c:v>2.8104703080998632E-4</c:v>
                </c:pt>
                <c:pt idx="20">
                  <c:v>2.9194692579146027E-4</c:v>
                </c:pt>
                <c:pt idx="21">
                  <c:v>3.0323922782200417E-4</c:v>
                </c:pt>
                <c:pt idx="22">
                  <c:v>3.1493681290752188E-4</c:v>
                </c:pt>
                <c:pt idx="23">
                  <c:v>3.2705293049637498E-4</c:v>
                </c:pt>
                <c:pt idx="24">
                  <c:v>3.3960121248365478E-4</c:v>
                </c:pt>
                <c:pt idx="25">
                  <c:v>3.5259568236744541E-4</c:v>
                </c:pt>
                <c:pt idx="26">
                  <c:v>3.6605076455733496E-4</c:v>
                </c:pt>
                <c:pt idx="27">
                  <c:v>3.7998129383532141E-4</c:v>
                </c:pt>
                <c:pt idx="28">
                  <c:v>3.9440252496915622E-4</c:v>
                </c:pt>
                <c:pt idx="29">
                  <c:v>4.0933014247807883E-4</c:v>
                </c:pt>
                <c:pt idx="30">
                  <c:v>4.2478027055075143E-4</c:v>
                </c:pt>
                <c:pt idx="31">
                  <c:v>4.4076948311513252E-4</c:v>
                </c:pt>
                <c:pt idx="32">
                  <c:v>4.5731481405985675E-4</c:v>
                </c:pt>
                <c:pt idx="33">
                  <c:v>4.7443376760662064E-4</c:v>
                </c:pt>
                <c:pt idx="34">
                  <c:v>4.9214432883289312E-4</c:v>
                </c:pt>
                <c:pt idx="35">
                  <c:v>5.104649743441856E-4</c:v>
                </c:pt>
                <c:pt idx="36">
                  <c:v>5.2941468309493475E-4</c:v>
                </c:pt>
                <c:pt idx="37">
                  <c:v>5.490129473569587E-4</c:v>
                </c:pt>
                <c:pt idx="38">
                  <c:v>5.6927978383425261E-4</c:v>
                </c:pt>
                <c:pt idx="39">
                  <c:v>5.9023574492278561E-4</c:v>
                </c:pt>
                <c:pt idx="40">
                  <c:v>6.119019301137719E-4</c:v>
                </c:pt>
                <c:pt idx="41">
                  <c:v>6.342999975387576E-4</c:v>
                </c:pt>
                <c:pt idx="42">
                  <c:v>6.5745217565467645E-4</c:v>
                </c:pt>
                <c:pt idx="43">
                  <c:v>6.8138127506689212E-4</c:v>
                </c:pt>
                <c:pt idx="44">
                  <c:v>7.061107004880362E-4</c:v>
                </c:pt>
                <c:pt idx="45">
                  <c:v>7.3166446283031089E-4</c:v>
                </c:pt>
                <c:pt idx="46">
                  <c:v>7.580671914287103E-4</c:v>
                </c:pt>
                <c:pt idx="47">
                  <c:v>7.8534414639246997E-4</c:v>
                </c:pt>
                <c:pt idx="48">
                  <c:v>8.1352123108180841E-4</c:v>
                </c:pt>
                <c:pt idx="49">
                  <c:v>8.4262500470690268E-4</c:v>
                </c:pt>
                <c:pt idx="50">
                  <c:v>8.7268269504576015E-4</c:v>
                </c:pt>
                <c:pt idx="51">
                  <c:v>9.0372221127752448E-4</c:v>
                </c:pt>
                <c:pt idx="52">
                  <c:v>9.3577215692747977E-4</c:v>
                </c:pt>
                <c:pt idx="53">
                  <c:v>9.6886184291984591E-4</c:v>
                </c:pt>
                <c:pt idx="54">
                  <c:v>1.0030213007342376E-3</c:v>
                </c:pt>
                <c:pt idx="55">
                  <c:v>1.0382812956614103E-3</c:v>
                </c:pt>
                <c:pt idx="56">
                  <c:v>1.0746733401537356E-3</c:v>
                </c:pt>
                <c:pt idx="57">
                  <c:v>1.1122297072655649E-3</c:v>
                </c:pt>
                <c:pt idx="58">
                  <c:v>1.1509834441784845E-3</c:v>
                </c:pt>
                <c:pt idx="59">
                  <c:v>1.1909683858061166E-3</c:v>
                </c:pt>
                <c:pt idx="60">
                  <c:v>1.2322191684730199E-3</c:v>
                </c:pt>
                <c:pt idx="61">
                  <c:v>1.2747712436618327E-3</c:v>
                </c:pt>
                <c:pt idx="62">
                  <c:v>1.3186608918227423E-3</c:v>
                </c:pt>
                <c:pt idx="63">
                  <c:v>1.3639252362389036E-3</c:v>
                </c:pt>
                <c:pt idx="64">
                  <c:v>1.4106022569413848E-3</c:v>
                </c:pt>
                <c:pt idx="65">
                  <c:v>1.4587308046667459E-3</c:v>
                </c:pt>
                <c:pt idx="66">
                  <c:v>1.5083506148503073E-3</c:v>
                </c:pt>
                <c:pt idx="67">
                  <c:v>1.5595023216476915E-3</c:v>
                </c:pt>
                <c:pt idx="68">
                  <c:v>1.6122274719771244E-3</c:v>
                </c:pt>
                <c:pt idx="69">
                  <c:v>1.6665685395745797E-3</c:v>
                </c:pt>
                <c:pt idx="70">
                  <c:v>1.7225689390536812E-3</c:v>
                </c:pt>
                <c:pt idx="71">
                  <c:v>1.7802730399618786E-3</c:v>
                </c:pt>
                <c:pt idx="72">
                  <c:v>1.839726180824281E-3</c:v>
                </c:pt>
                <c:pt idx="73">
                  <c:v>1.9009746831660803E-3</c:v>
                </c:pt>
                <c:pt idx="74">
                  <c:v>1.9640658655043761E-3</c:v>
                </c:pt>
                <c:pt idx="75">
                  <c:v>2.0290480572997681E-3</c:v>
                </c:pt>
                <c:pt idx="76">
                  <c:v>2.0959706128579419E-3</c:v>
                </c:pt>
                <c:pt idx="77">
                  <c:v>2.164883925171062E-3</c:v>
                </c:pt>
                <c:pt idx="78">
                  <c:v>2.2358394396885385E-3</c:v>
                </c:pt>
                <c:pt idx="79">
                  <c:v>2.3088896680064958E-3</c:v>
                </c:pt>
                <c:pt idx="80">
                  <c:v>2.3840882014648404E-3</c:v>
                </c:pt>
                <c:pt idx="81">
                  <c:v>2.4614897246407006E-3</c:v>
                </c:pt>
                <c:pt idx="82">
                  <c:v>2.5411500287265214E-3</c:v>
                </c:pt>
                <c:pt idx="83">
                  <c:v>2.6231260247810244E-3</c:v>
                </c:pt>
                <c:pt idx="84">
                  <c:v>2.7074757568406999E-3</c:v>
                </c:pt>
                <c:pt idx="85">
                  <c:v>2.7942584148794472E-3</c:v>
                </c:pt>
                <c:pt idx="86">
                  <c:v>2.8835343476034392E-3</c:v>
                </c:pt>
                <c:pt idx="87">
                  <c:v>2.9753650750682535E-3</c:v>
                </c:pt>
                <c:pt idx="88">
                  <c:v>3.0698133011047403E-3</c:v>
                </c:pt>
                <c:pt idx="89">
                  <c:v>3.1669429255400811E-3</c:v>
                </c:pt>
                <c:pt idx="90">
                  <c:v>3.2668190561999182E-3</c:v>
                </c:pt>
                <c:pt idx="91">
                  <c:v>3.3695080206774812E-3</c:v>
                </c:pt>
                <c:pt idx="92">
                  <c:v>3.4750773778549375E-3</c:v>
                </c:pt>
                <c:pt idx="93">
                  <c:v>3.5835959291623614E-3</c:v>
                </c:pt>
                <c:pt idx="94">
                  <c:v>3.6951337295590349E-3</c:v>
                </c:pt>
                <c:pt idx="95">
                  <c:v>3.8097620982218104E-3</c:v>
                </c:pt>
                <c:pt idx="96">
                  <c:v>3.9275536289247789E-3</c:v>
                </c:pt>
                <c:pt idx="97">
                  <c:v>4.04858220009443E-3</c:v>
                </c:pt>
                <c:pt idx="98">
                  <c:v>4.1729229845239623E-3</c:v>
                </c:pt>
                <c:pt idx="99">
                  <c:v>4.3006524587304498E-3</c:v>
                </c:pt>
                <c:pt idx="100">
                  <c:v>4.4318484119380075E-3</c:v>
                </c:pt>
                <c:pt idx="101">
                  <c:v>4.5665899546701444E-3</c:v>
                </c:pt>
                <c:pt idx="102">
                  <c:v>4.7049575269339792E-3</c:v>
                </c:pt>
                <c:pt idx="103">
                  <c:v>4.847032905978944E-3</c:v>
                </c:pt>
                <c:pt idx="104">
                  <c:v>4.9928992136123763E-3</c:v>
                </c:pt>
                <c:pt idx="105">
                  <c:v>5.1426409230539392E-3</c:v>
                </c:pt>
                <c:pt idx="106">
                  <c:v>5.2963438653110201E-3</c:v>
                </c:pt>
                <c:pt idx="107">
                  <c:v>5.4540952350565454E-3</c:v>
                </c:pt>
                <c:pt idx="108">
                  <c:v>5.615983595990969E-3</c:v>
                </c:pt>
                <c:pt idx="109">
                  <c:v>5.7820988856694729E-3</c:v>
                </c:pt>
                <c:pt idx="110">
                  <c:v>5.9525324197758538E-3</c:v>
                </c:pt>
                <c:pt idx="111">
                  <c:v>6.1273768958236873E-3</c:v>
                </c:pt>
                <c:pt idx="112">
                  <c:v>6.3067263962659275E-3</c:v>
                </c:pt>
                <c:pt idx="113">
                  <c:v>6.4906763909933643E-3</c:v>
                </c:pt>
                <c:pt idx="114">
                  <c:v>6.6793237392026202E-3</c:v>
                </c:pt>
                <c:pt idx="115">
                  <c:v>6.8727666906139712E-3</c:v>
                </c:pt>
                <c:pt idx="116">
                  <c:v>7.0711048860194487E-3</c:v>
                </c:pt>
                <c:pt idx="117">
                  <c:v>7.2744393571412182E-3</c:v>
                </c:pt>
                <c:pt idx="118">
                  <c:v>7.4828725257805638E-3</c:v>
                </c:pt>
                <c:pt idx="119">
                  <c:v>7.6965082022373218E-3</c:v>
                </c:pt>
                <c:pt idx="120">
                  <c:v>7.9154515829799686E-3</c:v>
                </c:pt>
                <c:pt idx="121">
                  <c:v>8.1398092475460215E-3</c:v>
                </c:pt>
                <c:pt idx="122">
                  <c:v>8.369689154653033E-3</c:v>
                </c:pt>
                <c:pt idx="123">
                  <c:v>8.6052006374996715E-3</c:v>
                </c:pt>
                <c:pt idx="124">
                  <c:v>8.8464543982372315E-3</c:v>
                </c:pt>
                <c:pt idx="125">
                  <c:v>9.0935625015910529E-3</c:v>
                </c:pt>
                <c:pt idx="126">
                  <c:v>9.3466383676122835E-3</c:v>
                </c:pt>
                <c:pt idx="127">
                  <c:v>9.6057967635395872E-3</c:v>
                </c:pt>
                <c:pt idx="128">
                  <c:v>9.8711537947511301E-3</c:v>
                </c:pt>
                <c:pt idx="129">
                  <c:v>1.0142826894787077E-2</c:v>
                </c:pt>
                <c:pt idx="130">
                  <c:v>1.0420934814422592E-2</c:v>
                </c:pt>
                <c:pt idx="131">
                  <c:v>1.0705597609772187E-2</c:v>
                </c:pt>
                <c:pt idx="132">
                  <c:v>1.0996936629405572E-2</c:v>
                </c:pt>
                <c:pt idx="133">
                  <c:v>1.1295074500456135E-2</c:v>
                </c:pt>
                <c:pt idx="134">
                  <c:v>1.1600135113702561E-2</c:v>
                </c:pt>
                <c:pt idx="135">
                  <c:v>1.1912243607605179E-2</c:v>
                </c:pt>
                <c:pt idx="136">
                  <c:v>1.2231526351277971E-2</c:v>
                </c:pt>
                <c:pt idx="137">
                  <c:v>1.2558110926378211E-2</c:v>
                </c:pt>
                <c:pt idx="138">
                  <c:v>1.2892126107895304E-2</c:v>
                </c:pt>
                <c:pt idx="139">
                  <c:v>1.3233701843821374E-2</c:v>
                </c:pt>
                <c:pt idx="140">
                  <c:v>1.3582969233685613E-2</c:v>
                </c:pt>
                <c:pt idx="141">
                  <c:v>1.3940060505935825E-2</c:v>
                </c:pt>
                <c:pt idx="142">
                  <c:v>1.430510899414969E-2</c:v>
                </c:pt>
                <c:pt idx="143">
                  <c:v>1.4678249112060044E-2</c:v>
                </c:pt>
                <c:pt idx="144">
                  <c:v>1.5059616327377449E-2</c:v>
                </c:pt>
                <c:pt idx="145">
                  <c:v>1.5449347134395174E-2</c:v>
                </c:pt>
                <c:pt idx="146">
                  <c:v>1.5847579025360818E-2</c:v>
                </c:pt>
                <c:pt idx="147">
                  <c:v>1.6254450460600506E-2</c:v>
                </c:pt>
                <c:pt idx="148">
                  <c:v>1.6670100837381057E-2</c:v>
                </c:pt>
                <c:pt idx="149">
                  <c:v>1.7094670457496956E-2</c:v>
                </c:pt>
                <c:pt idx="150">
                  <c:v>1.752830049356854E-2</c:v>
                </c:pt>
                <c:pt idx="151">
                  <c:v>1.7971132954039633E-2</c:v>
                </c:pt>
                <c:pt idx="152">
                  <c:v>1.8423310646862048E-2</c:v>
                </c:pt>
                <c:pt idx="153">
                  <c:v>1.8884977141856163E-2</c:v>
                </c:pt>
                <c:pt idx="154">
                  <c:v>1.9356276731736961E-2</c:v>
                </c:pt>
                <c:pt idx="155">
                  <c:v>1.9837354391795313E-2</c:v>
                </c:pt>
                <c:pt idx="156">
                  <c:v>2.0328355738225837E-2</c:v>
                </c:pt>
                <c:pt idx="157">
                  <c:v>2.0829426985092186E-2</c:v>
                </c:pt>
                <c:pt idx="158">
                  <c:v>2.1340714899922782E-2</c:v>
                </c:pt>
                <c:pt idx="159">
                  <c:v>2.1862366757929387E-2</c:v>
                </c:pt>
                <c:pt idx="160">
                  <c:v>2.2394530294842899E-2</c:v>
                </c:pt>
                <c:pt idx="161">
                  <c:v>2.2937353658360693E-2</c:v>
                </c:pt>
                <c:pt idx="162">
                  <c:v>2.3490985358201363E-2</c:v>
                </c:pt>
                <c:pt idx="163">
                  <c:v>2.4055574214762971E-2</c:v>
                </c:pt>
                <c:pt idx="164">
                  <c:v>2.4631269306382507E-2</c:v>
                </c:pt>
                <c:pt idx="165">
                  <c:v>2.5218219915194382E-2</c:v>
                </c:pt>
                <c:pt idx="166">
                  <c:v>2.581657547158769E-2</c:v>
                </c:pt>
                <c:pt idx="167">
                  <c:v>2.6426485497261721E-2</c:v>
                </c:pt>
                <c:pt idx="168">
                  <c:v>2.7048099546881785E-2</c:v>
                </c:pt>
                <c:pt idx="169">
                  <c:v>2.7681567148336573E-2</c:v>
                </c:pt>
                <c:pt idx="170">
                  <c:v>2.8327037741601186E-2</c:v>
                </c:pt>
                <c:pt idx="171">
                  <c:v>2.8984660616209412E-2</c:v>
                </c:pt>
                <c:pt idx="172">
                  <c:v>2.9654584847341278E-2</c:v>
                </c:pt>
                <c:pt idx="173">
                  <c:v>3.0336959230531636E-2</c:v>
                </c:pt>
                <c:pt idx="174">
                  <c:v>3.103193221500827E-2</c:v>
                </c:pt>
                <c:pt idx="175">
                  <c:v>3.1739651835667418E-2</c:v>
                </c:pt>
                <c:pt idx="176">
                  <c:v>3.2460265643697445E-2</c:v>
                </c:pt>
                <c:pt idx="177">
                  <c:v>3.3193920635861122E-2</c:v>
                </c:pt>
                <c:pt idx="178">
                  <c:v>3.3940763182449186E-2</c:v>
                </c:pt>
                <c:pt idx="179">
                  <c:v>3.470093895391882E-2</c:v>
                </c:pt>
                <c:pt idx="180">
                  <c:v>3.5474592846231424E-2</c:v>
                </c:pt>
                <c:pt idx="181">
                  <c:v>3.6261868904906222E-2</c:v>
                </c:pt>
                <c:pt idx="182">
                  <c:v>3.7062910247806474E-2</c:v>
                </c:pt>
                <c:pt idx="183">
                  <c:v>3.7877858986677483E-2</c:v>
                </c:pt>
                <c:pt idx="184">
                  <c:v>3.8706856147455608E-2</c:v>
                </c:pt>
                <c:pt idx="185">
                  <c:v>3.955004158937022E-2</c:v>
                </c:pt>
                <c:pt idx="186">
                  <c:v>4.0407553922860308E-2</c:v>
                </c:pt>
                <c:pt idx="187">
                  <c:v>4.1279530426330417E-2</c:v>
                </c:pt>
                <c:pt idx="188">
                  <c:v>4.2166106961770311E-2</c:v>
                </c:pt>
                <c:pt idx="189">
                  <c:v>4.3067417889265734E-2</c:v>
                </c:pt>
                <c:pt idx="190">
                  <c:v>4.3983595980427191E-2</c:v>
                </c:pt>
                <c:pt idx="191">
                  <c:v>4.49147723307671E-2</c:v>
                </c:pt>
                <c:pt idx="192">
                  <c:v>4.5861076271054887E-2</c:v>
                </c:pt>
                <c:pt idx="193">
                  <c:v>4.6822635277683163E-2</c:v>
                </c:pt>
                <c:pt idx="194">
                  <c:v>4.7799574882077034E-2</c:v>
                </c:pt>
                <c:pt idx="195">
                  <c:v>4.8792018579182764E-2</c:v>
                </c:pt>
                <c:pt idx="196">
                  <c:v>4.9800087735070775E-2</c:v>
                </c:pt>
                <c:pt idx="197">
                  <c:v>5.0823901493691204E-2</c:v>
                </c:pt>
                <c:pt idx="198">
                  <c:v>5.1863576682820565E-2</c:v>
                </c:pt>
                <c:pt idx="199">
                  <c:v>5.2919227719240312E-2</c:v>
                </c:pt>
                <c:pt idx="200">
                  <c:v>5.3990966513188063E-2</c:v>
                </c:pt>
                <c:pt idx="201">
                  <c:v>5.5078902372125767E-2</c:v>
                </c:pt>
                <c:pt idx="202">
                  <c:v>5.6183141903868049E-2</c:v>
                </c:pt>
                <c:pt idx="203">
                  <c:v>5.7303788919117131E-2</c:v>
                </c:pt>
                <c:pt idx="204">
                  <c:v>5.8440944333451469E-2</c:v>
                </c:pt>
                <c:pt idx="205">
                  <c:v>5.9594706068816075E-2</c:v>
                </c:pt>
                <c:pt idx="206">
                  <c:v>6.0765168954564776E-2</c:v>
                </c:pt>
                <c:pt idx="207">
                  <c:v>6.1952424628105164E-2</c:v>
                </c:pt>
                <c:pt idx="208">
                  <c:v>6.3156561435198655E-2</c:v>
                </c:pt>
                <c:pt idx="209">
                  <c:v>6.4377664329969359E-2</c:v>
                </c:pt>
                <c:pt idx="210">
                  <c:v>6.5615814774676595E-2</c:v>
                </c:pt>
                <c:pt idx="211">
                  <c:v>6.6871090639307157E-2</c:v>
                </c:pt>
                <c:pt idx="212">
                  <c:v>6.8143566101044578E-2</c:v>
                </c:pt>
                <c:pt idx="213">
                  <c:v>6.9433311543674187E-2</c:v>
                </c:pt>
                <c:pt idx="214">
                  <c:v>7.074039345698338E-2</c:v>
                </c:pt>
                <c:pt idx="215">
                  <c:v>7.2064874336217985E-2</c:v>
                </c:pt>
                <c:pt idx="216">
                  <c:v>7.3406812581656891E-2</c:v>
                </c:pt>
                <c:pt idx="217">
                  <c:v>7.4766262398367603E-2</c:v>
                </c:pt>
                <c:pt idx="218">
                  <c:v>7.6143273696207311E-2</c:v>
                </c:pt>
                <c:pt idx="219">
                  <c:v>7.7537891990133986E-2</c:v>
                </c:pt>
                <c:pt idx="220">
                  <c:v>7.8950158300894149E-2</c:v>
                </c:pt>
                <c:pt idx="221">
                  <c:v>8.038010905615417E-2</c:v>
                </c:pt>
                <c:pt idx="222">
                  <c:v>8.1827775992142804E-2</c:v>
                </c:pt>
                <c:pt idx="223">
                  <c:v>8.3293186055874463E-2</c:v>
                </c:pt>
                <c:pt idx="224">
                  <c:v>8.4776361308022227E-2</c:v>
                </c:pt>
                <c:pt idx="225">
                  <c:v>8.6277318826511532E-2</c:v>
                </c:pt>
                <c:pt idx="226">
                  <c:v>8.7796070610905622E-2</c:v>
                </c:pt>
                <c:pt idx="227">
                  <c:v>8.9332623487655E-2</c:v>
                </c:pt>
                <c:pt idx="228">
                  <c:v>9.0886979016282871E-2</c:v>
                </c:pt>
                <c:pt idx="229">
                  <c:v>9.2459133396580684E-2</c:v>
                </c:pt>
                <c:pt idx="230">
                  <c:v>9.4049077376886947E-2</c:v>
                </c:pt>
                <c:pt idx="231">
                  <c:v>9.5656796163524016E-2</c:v>
                </c:pt>
                <c:pt idx="232">
                  <c:v>9.7282269331467511E-2</c:v>
                </c:pt>
                <c:pt idx="233">
                  <c:v>9.8925470736323712E-2</c:v>
                </c:pt>
                <c:pt idx="234">
                  <c:v>0.10058636842769057</c:v>
                </c:pt>
                <c:pt idx="235">
                  <c:v>0.10226492456397804</c:v>
                </c:pt>
                <c:pt idx="236">
                  <c:v>0.10396109532876423</c:v>
                </c:pt>
                <c:pt idx="237">
                  <c:v>0.10567483084876363</c:v>
                </c:pt>
                <c:pt idx="238">
                  <c:v>0.1074060751134838</c:v>
                </c:pt>
                <c:pt idx="239">
                  <c:v>0.10915476589664735</c:v>
                </c:pt>
                <c:pt idx="240">
                  <c:v>0.11092083467945554</c:v>
                </c:pt>
                <c:pt idx="241">
                  <c:v>0.11270420657577056</c:v>
                </c:pt>
                <c:pt idx="242">
                  <c:v>0.11450480025929236</c:v>
                </c:pt>
                <c:pt idx="243">
                  <c:v>0.11632252789280709</c:v>
                </c:pt>
                <c:pt idx="244">
                  <c:v>0.11815729505958227</c:v>
                </c:pt>
                <c:pt idx="245">
                  <c:v>0.12000900069698558</c:v>
                </c:pt>
                <c:pt idx="246">
                  <c:v>0.12187753703240178</c:v>
                </c:pt>
                <c:pt idx="247">
                  <c:v>0.12376278952152313</c:v>
                </c:pt>
                <c:pt idx="248">
                  <c:v>0.12566463678908815</c:v>
                </c:pt>
                <c:pt idx="249">
                  <c:v>0.12758295057214186</c:v>
                </c:pt>
                <c:pt idx="250">
                  <c:v>0.12951759566589174</c:v>
                </c:pt>
                <c:pt idx="251">
                  <c:v>0.13146842987223104</c:v>
                </c:pt>
                <c:pt idx="252">
                  <c:v>0.13343530395100231</c:v>
                </c:pt>
                <c:pt idx="253">
                  <c:v>0.1354180615740713</c:v>
                </c:pt>
                <c:pt idx="254">
                  <c:v>0.13741653928228179</c:v>
                </c:pt>
                <c:pt idx="255">
                  <c:v>0.13943056644536028</c:v>
                </c:pt>
                <c:pt idx="256">
                  <c:v>0.14145996522483878</c:v>
                </c:pt>
                <c:pt idx="257">
                  <c:v>0.14350455054006242</c:v>
                </c:pt>
                <c:pt idx="258">
                  <c:v>0.14556413003734761</c:v>
                </c:pt>
                <c:pt idx="259">
                  <c:v>0.14763850406235574</c:v>
                </c:pt>
                <c:pt idx="260">
                  <c:v>0.14972746563574488</c:v>
                </c:pt>
                <c:pt idx="261">
                  <c:v>0.15183080043216168</c:v>
                </c:pt>
                <c:pt idx="262">
                  <c:v>0.15394828676263372</c:v>
                </c:pt>
                <c:pt idx="263">
                  <c:v>0.15607969556042084</c:v>
                </c:pt>
                <c:pt idx="264">
                  <c:v>0.15822479037038303</c:v>
                </c:pt>
                <c:pt idx="265">
                  <c:v>0.1603833273419196</c:v>
                </c:pt>
                <c:pt idx="266">
                  <c:v>0.16255505522553412</c:v>
                </c:pt>
                <c:pt idx="267">
                  <c:v>0.1647397153730768</c:v>
                </c:pt>
                <c:pt idx="268">
                  <c:v>0.16693704174171381</c:v>
                </c:pt>
                <c:pt idx="269">
                  <c:v>0.16914676090167238</c:v>
                </c:pt>
                <c:pt idx="270">
                  <c:v>0.17136859204780736</c:v>
                </c:pt>
                <c:pt idx="271">
                  <c:v>0.17360224701503299</c:v>
                </c:pt>
                <c:pt idx="272">
                  <c:v>0.17584743029766237</c:v>
                </c:pt>
                <c:pt idx="273">
                  <c:v>0.17810383907269359</c:v>
                </c:pt>
                <c:pt idx="274">
                  <c:v>0.18037116322708033</c:v>
                </c:pt>
                <c:pt idx="275">
                  <c:v>0.18264908538902191</c:v>
                </c:pt>
                <c:pt idx="276">
                  <c:v>0.18493728096330531</c:v>
                </c:pt>
                <c:pt idx="277">
                  <c:v>0.18723541817072956</c:v>
                </c:pt>
                <c:pt idx="278">
                  <c:v>0.18954315809164024</c:v>
                </c:pt>
                <c:pt idx="279">
                  <c:v>0.19186015471359938</c:v>
                </c:pt>
                <c:pt idx="280">
                  <c:v>0.19418605498321295</c:v>
                </c:pt>
                <c:pt idx="281">
                  <c:v>0.19652049886213654</c:v>
                </c:pt>
                <c:pt idx="282">
                  <c:v>0.19886311938727591</c:v>
                </c:pt>
                <c:pt idx="283">
                  <c:v>0.2012135427351974</c:v>
                </c:pt>
                <c:pt idx="284">
                  <c:v>0.20357138829075944</c:v>
                </c:pt>
                <c:pt idx="285">
                  <c:v>0.20593626871997478</c:v>
                </c:pt>
                <c:pt idx="286">
                  <c:v>0.20830779004710837</c:v>
                </c:pt>
                <c:pt idx="287">
                  <c:v>0.21068555173601533</c:v>
                </c:pt>
                <c:pt idx="288">
                  <c:v>0.21306914677571784</c:v>
                </c:pt>
                <c:pt idx="289">
                  <c:v>0.21545816177021967</c:v>
                </c:pt>
                <c:pt idx="290">
                  <c:v>0.21785217703255053</c:v>
                </c:pt>
                <c:pt idx="291">
                  <c:v>0.22025076668303326</c:v>
                </c:pt>
                <c:pt idx="292">
                  <c:v>0.22265349875176113</c:v>
                </c:pt>
                <c:pt idx="293">
                  <c:v>0.22505993528526966</c:v>
                </c:pt>
                <c:pt idx="294">
                  <c:v>0.22746963245738591</c:v>
                </c:pt>
                <c:pt idx="295">
                  <c:v>0.22988214068423302</c:v>
                </c:pt>
                <c:pt idx="296">
                  <c:v>0.2322970047433662</c:v>
                </c:pt>
                <c:pt idx="297">
                  <c:v>0.23471376389701182</c:v>
                </c:pt>
                <c:pt idx="298">
                  <c:v>0.23713195201937959</c:v>
                </c:pt>
                <c:pt idx="299">
                  <c:v>0.23955109772801336</c:v>
                </c:pt>
                <c:pt idx="300">
                  <c:v>0.24197072451914337</c:v>
                </c:pt>
                <c:pt idx="301">
                  <c:v>0.24439035090699956</c:v>
                </c:pt>
                <c:pt idx="302">
                  <c:v>0.24680949056704274</c:v>
                </c:pt>
                <c:pt idx="303">
                  <c:v>0.24922765248306594</c:v>
                </c:pt>
                <c:pt idx="304">
                  <c:v>0.25164434109811712</c:v>
                </c:pt>
                <c:pt idx="305">
                  <c:v>0.25405905646918903</c:v>
                </c:pt>
                <c:pt idx="306">
                  <c:v>0.25647129442562033</c:v>
                </c:pt>
                <c:pt idx="307">
                  <c:v>0.2588805467311488</c:v>
                </c:pt>
                <c:pt idx="308">
                  <c:v>0.26128630124955315</c:v>
                </c:pt>
                <c:pt idx="309">
                  <c:v>0.26368804211381813</c:v>
                </c:pt>
                <c:pt idx="310">
                  <c:v>0.26608524989875482</c:v>
                </c:pt>
                <c:pt idx="311">
                  <c:v>0.26847740179700241</c:v>
                </c:pt>
                <c:pt idx="312">
                  <c:v>0.27086397179833799</c:v>
                </c:pt>
                <c:pt idx="313">
                  <c:v>0.27324443087221623</c:v>
                </c:pt>
                <c:pt idx="314">
                  <c:v>0.27561824715345667</c:v>
                </c:pt>
                <c:pt idx="315">
                  <c:v>0.27798488613099648</c:v>
                </c:pt>
                <c:pt idx="316">
                  <c:v>0.28034381083962062</c:v>
                </c:pt>
                <c:pt idx="317">
                  <c:v>0.28269448205458025</c:v>
                </c:pt>
                <c:pt idx="318">
                  <c:v>0.28503635848900727</c:v>
                </c:pt>
                <c:pt idx="319">
                  <c:v>0.28736889699402829</c:v>
                </c:pt>
                <c:pt idx="320">
                  <c:v>0.28969155276148273</c:v>
                </c:pt>
                <c:pt idx="321">
                  <c:v>0.29200377952914142</c:v>
                </c:pt>
                <c:pt idx="322">
                  <c:v>0.29430502978832512</c:v>
                </c:pt>
                <c:pt idx="323">
                  <c:v>0.29659475499381571</c:v>
                </c:pt>
                <c:pt idx="324">
                  <c:v>0.29887240577595275</c:v>
                </c:pt>
                <c:pt idx="325">
                  <c:v>0.30113743215480443</c:v>
                </c:pt>
                <c:pt idx="326">
                  <c:v>0.30338928375630014</c:v>
                </c:pt>
                <c:pt idx="327">
                  <c:v>0.30562741003020988</c:v>
                </c:pt>
                <c:pt idx="328">
                  <c:v>0.30785126046985295</c:v>
                </c:pt>
                <c:pt idx="329">
                  <c:v>0.31006028483341613</c:v>
                </c:pt>
                <c:pt idx="330">
                  <c:v>0.31225393336676127</c:v>
                </c:pt>
                <c:pt idx="331">
                  <c:v>0.31443165702759734</c:v>
                </c:pt>
                <c:pt idx="332">
                  <c:v>0.31659290771089277</c:v>
                </c:pt>
                <c:pt idx="333">
                  <c:v>0.31873713847540153</c:v>
                </c:pt>
                <c:pt idx="334">
                  <c:v>0.32086380377117252</c:v>
                </c:pt>
                <c:pt idx="335">
                  <c:v>0.32297235966791427</c:v>
                </c:pt>
                <c:pt idx="336">
                  <c:v>0.32506226408408218</c:v>
                </c:pt>
                <c:pt idx="337">
                  <c:v>0.32713297701655447</c:v>
                </c:pt>
                <c:pt idx="338">
                  <c:v>0.32918396077076478</c:v>
                </c:pt>
                <c:pt idx="339">
                  <c:v>0.33121468019115297</c:v>
                </c:pt>
                <c:pt idx="340">
                  <c:v>0.33322460289179967</c:v>
                </c:pt>
                <c:pt idx="341">
                  <c:v>0.33521319948710609</c:v>
                </c:pt>
                <c:pt idx="342">
                  <c:v>0.33717994382238059</c:v>
                </c:pt>
                <c:pt idx="343">
                  <c:v>0.33912431320419223</c:v>
                </c:pt>
                <c:pt idx="344">
                  <c:v>0.34104578863035256</c:v>
                </c:pt>
                <c:pt idx="345">
                  <c:v>0.3429438550193839</c:v>
                </c:pt>
                <c:pt idx="346">
                  <c:v>0.34481800143933333</c:v>
                </c:pt>
                <c:pt idx="347">
                  <c:v>0.34666772133579166</c:v>
                </c:pt>
                <c:pt idx="348">
                  <c:v>0.34849251275897447</c:v>
                </c:pt>
                <c:pt idx="349">
                  <c:v>0.35029187858972582</c:v>
                </c:pt>
                <c:pt idx="350">
                  <c:v>0.35206532676429952</c:v>
                </c:pt>
                <c:pt idx="351">
                  <c:v>0.35381237049777969</c:v>
                </c:pt>
                <c:pt idx="352">
                  <c:v>0.35553252850599709</c:v>
                </c:pt>
                <c:pt idx="353">
                  <c:v>0.35722532522580086</c:v>
                </c:pt>
                <c:pt idx="354">
                  <c:v>0.35889029103354464</c:v>
                </c:pt>
                <c:pt idx="355">
                  <c:v>0.36052696246164795</c:v>
                </c:pt>
                <c:pt idx="356">
                  <c:v>0.36213488241309222</c:v>
                </c:pt>
                <c:pt idx="357">
                  <c:v>0.36371360037371342</c:v>
                </c:pt>
                <c:pt idx="358">
                  <c:v>0.36526267262215389</c:v>
                </c:pt>
                <c:pt idx="359">
                  <c:v>0.36678166243733612</c:v>
                </c:pt>
                <c:pt idx="360">
                  <c:v>0.36827014030332333</c:v>
                </c:pt>
                <c:pt idx="361">
                  <c:v>0.36972768411143236</c:v>
                </c:pt>
                <c:pt idx="362">
                  <c:v>0.37115387935946603</c:v>
                </c:pt>
                <c:pt idx="363">
                  <c:v>0.37254831934793342</c:v>
                </c:pt>
                <c:pt idx="364">
                  <c:v>0.37391060537312842</c:v>
                </c:pt>
                <c:pt idx="365">
                  <c:v>0.37524034691693792</c:v>
                </c:pt>
                <c:pt idx="366">
                  <c:v>0.37653716183325392</c:v>
                </c:pt>
                <c:pt idx="367">
                  <c:v>0.37780067653086458</c:v>
                </c:pt>
                <c:pt idx="368">
                  <c:v>0.37903052615270166</c:v>
                </c:pt>
                <c:pt idx="369">
                  <c:v>0.38022635475132494</c:v>
                </c:pt>
                <c:pt idx="370">
                  <c:v>0.38138781546052414</c:v>
                </c:pt>
                <c:pt idx="371">
                  <c:v>0.38251457066292405</c:v>
                </c:pt>
                <c:pt idx="372">
                  <c:v>0.38360629215347858</c:v>
                </c:pt>
                <c:pt idx="373">
                  <c:v>0.38466266129874283</c:v>
                </c:pt>
                <c:pt idx="374">
                  <c:v>0.38568336919181612</c:v>
                </c:pt>
                <c:pt idx="375">
                  <c:v>0.38666811680284924</c:v>
                </c:pt>
                <c:pt idx="376">
                  <c:v>0.38761661512501416</c:v>
                </c:pt>
                <c:pt idx="377">
                  <c:v>0.38852858531583589</c:v>
                </c:pt>
                <c:pt idx="378">
                  <c:v>0.38940375883379041</c:v>
                </c:pt>
                <c:pt idx="379">
                  <c:v>0.39024187757007428</c:v>
                </c:pt>
                <c:pt idx="380">
                  <c:v>0.39104269397545588</c:v>
                </c:pt>
                <c:pt idx="381">
                  <c:v>0.39180597118212113</c:v>
                </c:pt>
                <c:pt idx="382">
                  <c:v>0.3925314831204289</c:v>
                </c:pt>
                <c:pt idx="383">
                  <c:v>0.39321901463049719</c:v>
                </c:pt>
                <c:pt idx="384">
                  <c:v>0.39386836156854083</c:v>
                </c:pt>
                <c:pt idx="385">
                  <c:v>0.39447933090788895</c:v>
                </c:pt>
                <c:pt idx="386">
                  <c:v>0.39505174083461125</c:v>
                </c:pt>
                <c:pt idx="387">
                  <c:v>0.39558542083768738</c:v>
                </c:pt>
                <c:pt idx="388">
                  <c:v>0.3960802117936561</c:v>
                </c:pt>
                <c:pt idx="389">
                  <c:v>0.39653596604568575</c:v>
                </c:pt>
                <c:pt idx="390">
                  <c:v>0.39695254747701181</c:v>
                </c:pt>
                <c:pt idx="391">
                  <c:v>0.39732983157868834</c:v>
                </c:pt>
                <c:pt idx="392">
                  <c:v>0.39766770551160885</c:v>
                </c:pt>
                <c:pt idx="393">
                  <c:v>0.39796606816275104</c:v>
                </c:pt>
                <c:pt idx="394">
                  <c:v>0.39822483019560695</c:v>
                </c:pt>
                <c:pt idx="395">
                  <c:v>0.39844391409476404</c:v>
                </c:pt>
                <c:pt idx="396">
                  <c:v>0.39862325420460504</c:v>
                </c:pt>
                <c:pt idx="397">
                  <c:v>0.39876279676209969</c:v>
                </c:pt>
                <c:pt idx="398">
                  <c:v>0.39886249992366613</c:v>
                </c:pt>
                <c:pt idx="399">
                  <c:v>0.39892233378608216</c:v>
                </c:pt>
                <c:pt idx="400">
                  <c:v>0.3989422804014327</c:v>
                </c:pt>
                <c:pt idx="401">
                  <c:v>0.39892233378608216</c:v>
                </c:pt>
                <c:pt idx="402">
                  <c:v>0.39886249992366613</c:v>
                </c:pt>
                <c:pt idx="403">
                  <c:v>0.39876279676209969</c:v>
                </c:pt>
                <c:pt idx="404">
                  <c:v>0.39862325420460504</c:v>
                </c:pt>
                <c:pt idx="405">
                  <c:v>0.39844391409476404</c:v>
                </c:pt>
                <c:pt idx="406">
                  <c:v>0.39822483019560695</c:v>
                </c:pt>
                <c:pt idx="407">
                  <c:v>0.39796606816275104</c:v>
                </c:pt>
                <c:pt idx="408">
                  <c:v>0.39766770551160885</c:v>
                </c:pt>
                <c:pt idx="409">
                  <c:v>0.39732983157868834</c:v>
                </c:pt>
                <c:pt idx="410">
                  <c:v>0.39695254747701181</c:v>
                </c:pt>
                <c:pt idx="411">
                  <c:v>0.39653596604568575</c:v>
                </c:pt>
                <c:pt idx="412">
                  <c:v>0.3960802117936561</c:v>
                </c:pt>
                <c:pt idx="413">
                  <c:v>0.39558542083768738</c:v>
                </c:pt>
                <c:pt idx="414">
                  <c:v>0.39505174083461125</c:v>
                </c:pt>
                <c:pt idx="415">
                  <c:v>0.39447933090788895</c:v>
                </c:pt>
                <c:pt idx="416">
                  <c:v>0.39386836156854083</c:v>
                </c:pt>
                <c:pt idx="417">
                  <c:v>0.39321901463049719</c:v>
                </c:pt>
                <c:pt idx="418">
                  <c:v>0.3925314831204289</c:v>
                </c:pt>
                <c:pt idx="419">
                  <c:v>0.39180597118212113</c:v>
                </c:pt>
                <c:pt idx="420">
                  <c:v>0.39104269397545588</c:v>
                </c:pt>
                <c:pt idx="421">
                  <c:v>0.39024187757007428</c:v>
                </c:pt>
                <c:pt idx="422">
                  <c:v>0.38940375883379041</c:v>
                </c:pt>
                <c:pt idx="423">
                  <c:v>0.38852858531583589</c:v>
                </c:pt>
                <c:pt idx="424">
                  <c:v>0.38761661512501416</c:v>
                </c:pt>
                <c:pt idx="425">
                  <c:v>0.38666811680284924</c:v>
                </c:pt>
                <c:pt idx="426">
                  <c:v>0.38568336919181612</c:v>
                </c:pt>
                <c:pt idx="427">
                  <c:v>0.38466266129874283</c:v>
                </c:pt>
                <c:pt idx="428">
                  <c:v>0.38360629215347858</c:v>
                </c:pt>
                <c:pt idx="429">
                  <c:v>0.38251457066292405</c:v>
                </c:pt>
                <c:pt idx="430">
                  <c:v>0.38138781546052414</c:v>
                </c:pt>
                <c:pt idx="431">
                  <c:v>0.38022635475132494</c:v>
                </c:pt>
                <c:pt idx="432">
                  <c:v>0.37903052615270166</c:v>
                </c:pt>
                <c:pt idx="433">
                  <c:v>0.37780067653086458</c:v>
                </c:pt>
                <c:pt idx="434">
                  <c:v>0.37653716183325392</c:v>
                </c:pt>
                <c:pt idx="435">
                  <c:v>0.37524034691693792</c:v>
                </c:pt>
                <c:pt idx="436">
                  <c:v>0.37391060537312842</c:v>
                </c:pt>
                <c:pt idx="437">
                  <c:v>0.37254831934793342</c:v>
                </c:pt>
                <c:pt idx="438">
                  <c:v>0.37115387935946603</c:v>
                </c:pt>
                <c:pt idx="439">
                  <c:v>0.36972768411143236</c:v>
                </c:pt>
                <c:pt idx="440">
                  <c:v>0.36827014030332333</c:v>
                </c:pt>
                <c:pt idx="441">
                  <c:v>0.36678166243733612</c:v>
                </c:pt>
                <c:pt idx="442">
                  <c:v>0.36526267262215389</c:v>
                </c:pt>
                <c:pt idx="443">
                  <c:v>0.36371360037371342</c:v>
                </c:pt>
                <c:pt idx="444">
                  <c:v>0.36213488241309222</c:v>
                </c:pt>
                <c:pt idx="445">
                  <c:v>0.36052696246164795</c:v>
                </c:pt>
                <c:pt idx="446">
                  <c:v>0.35889029103354464</c:v>
                </c:pt>
                <c:pt idx="447">
                  <c:v>0.35722532522580086</c:v>
                </c:pt>
                <c:pt idx="448">
                  <c:v>0.35553252850599709</c:v>
                </c:pt>
                <c:pt idx="449">
                  <c:v>0.35381237049777969</c:v>
                </c:pt>
                <c:pt idx="450">
                  <c:v>0.35206532676429952</c:v>
                </c:pt>
                <c:pt idx="451">
                  <c:v>0.35029187858972582</c:v>
                </c:pt>
                <c:pt idx="452">
                  <c:v>0.34849251275897447</c:v>
                </c:pt>
                <c:pt idx="453">
                  <c:v>0.34666772133579166</c:v>
                </c:pt>
                <c:pt idx="454">
                  <c:v>0.34481800143933333</c:v>
                </c:pt>
                <c:pt idx="455">
                  <c:v>0.3429438550193839</c:v>
                </c:pt>
                <c:pt idx="456">
                  <c:v>0.34104578863035256</c:v>
                </c:pt>
                <c:pt idx="457">
                  <c:v>0.33912431320419223</c:v>
                </c:pt>
                <c:pt idx="458">
                  <c:v>0.33717994382238059</c:v>
                </c:pt>
                <c:pt idx="459">
                  <c:v>0.33521319948710609</c:v>
                </c:pt>
                <c:pt idx="460">
                  <c:v>0.33322460289179967</c:v>
                </c:pt>
                <c:pt idx="461">
                  <c:v>0.33121468019115297</c:v>
                </c:pt>
                <c:pt idx="462">
                  <c:v>0.32918396077076478</c:v>
                </c:pt>
                <c:pt idx="463">
                  <c:v>0.32713297701655447</c:v>
                </c:pt>
                <c:pt idx="464">
                  <c:v>0.32506226408408218</c:v>
                </c:pt>
                <c:pt idx="465">
                  <c:v>0.32297235966791427</c:v>
                </c:pt>
                <c:pt idx="466">
                  <c:v>0.32086380377117252</c:v>
                </c:pt>
                <c:pt idx="467">
                  <c:v>0.31873713847540153</c:v>
                </c:pt>
                <c:pt idx="468">
                  <c:v>0.31659290771089277</c:v>
                </c:pt>
                <c:pt idx="469">
                  <c:v>0.31443165702759734</c:v>
                </c:pt>
                <c:pt idx="470">
                  <c:v>0.31225393336676127</c:v>
                </c:pt>
                <c:pt idx="471">
                  <c:v>0.31006028483341613</c:v>
                </c:pt>
                <c:pt idx="472">
                  <c:v>0.30785126046985295</c:v>
                </c:pt>
                <c:pt idx="473">
                  <c:v>0.30562741003020988</c:v>
                </c:pt>
                <c:pt idx="474">
                  <c:v>0.30338928375630014</c:v>
                </c:pt>
                <c:pt idx="475">
                  <c:v>0.30113743215480443</c:v>
                </c:pt>
                <c:pt idx="476">
                  <c:v>0.29887240577595275</c:v>
                </c:pt>
                <c:pt idx="477">
                  <c:v>0.29659475499381571</c:v>
                </c:pt>
                <c:pt idx="478">
                  <c:v>0.29430502978832512</c:v>
                </c:pt>
                <c:pt idx="479">
                  <c:v>0.29200377952914142</c:v>
                </c:pt>
                <c:pt idx="480">
                  <c:v>0.28969155276148273</c:v>
                </c:pt>
                <c:pt idx="481">
                  <c:v>0.28736889699402829</c:v>
                </c:pt>
                <c:pt idx="482">
                  <c:v>0.28503635848900727</c:v>
                </c:pt>
                <c:pt idx="483">
                  <c:v>0.28269448205458025</c:v>
                </c:pt>
                <c:pt idx="484">
                  <c:v>0.28034381083962062</c:v>
                </c:pt>
                <c:pt idx="485">
                  <c:v>0.27798488613099648</c:v>
                </c:pt>
                <c:pt idx="486">
                  <c:v>0.27561824715345667</c:v>
                </c:pt>
                <c:pt idx="487">
                  <c:v>0.27324443087221623</c:v>
                </c:pt>
                <c:pt idx="488">
                  <c:v>0.27086397179833799</c:v>
                </c:pt>
                <c:pt idx="489">
                  <c:v>0.26847740179700241</c:v>
                </c:pt>
                <c:pt idx="490">
                  <c:v>0.26608524989875482</c:v>
                </c:pt>
                <c:pt idx="491">
                  <c:v>0.26368804211381813</c:v>
                </c:pt>
                <c:pt idx="492">
                  <c:v>0.26128630124955315</c:v>
                </c:pt>
                <c:pt idx="493">
                  <c:v>0.2588805467311488</c:v>
                </c:pt>
                <c:pt idx="494">
                  <c:v>0.25647129442562033</c:v>
                </c:pt>
                <c:pt idx="495">
                  <c:v>0.25405905646918903</c:v>
                </c:pt>
                <c:pt idx="496">
                  <c:v>0.25164434109811712</c:v>
                </c:pt>
                <c:pt idx="497">
                  <c:v>0.24922765248306594</c:v>
                </c:pt>
                <c:pt idx="498">
                  <c:v>0.24680949056704274</c:v>
                </c:pt>
                <c:pt idx="499">
                  <c:v>0.24439035090699956</c:v>
                </c:pt>
                <c:pt idx="500">
                  <c:v>0.24197072451914337</c:v>
                </c:pt>
                <c:pt idx="501">
                  <c:v>0.23955109772801336</c:v>
                </c:pt>
                <c:pt idx="502">
                  <c:v>0.23713195201937959</c:v>
                </c:pt>
                <c:pt idx="503">
                  <c:v>0.23471376389701182</c:v>
                </c:pt>
                <c:pt idx="504">
                  <c:v>0.2322970047433662</c:v>
                </c:pt>
                <c:pt idx="505">
                  <c:v>0.22988214068423302</c:v>
                </c:pt>
                <c:pt idx="506">
                  <c:v>0.22746963245738591</c:v>
                </c:pt>
                <c:pt idx="507">
                  <c:v>0.22505993528526966</c:v>
                </c:pt>
                <c:pt idx="508">
                  <c:v>0.22265349875176113</c:v>
                </c:pt>
                <c:pt idx="509">
                  <c:v>0.22025076668303326</c:v>
                </c:pt>
                <c:pt idx="510">
                  <c:v>0.21785217703255053</c:v>
                </c:pt>
                <c:pt idx="511">
                  <c:v>0.21545816177021967</c:v>
                </c:pt>
                <c:pt idx="512">
                  <c:v>0.21306914677571784</c:v>
                </c:pt>
                <c:pt idx="513">
                  <c:v>0.21068555173601533</c:v>
                </c:pt>
                <c:pt idx="514">
                  <c:v>0.20830779004710837</c:v>
                </c:pt>
                <c:pt idx="515">
                  <c:v>0.20593626871997478</c:v>
                </c:pt>
                <c:pt idx="516">
                  <c:v>0.20357138829075944</c:v>
                </c:pt>
                <c:pt idx="517">
                  <c:v>0.2012135427351974</c:v>
                </c:pt>
                <c:pt idx="518">
                  <c:v>0.19886311938727591</c:v>
                </c:pt>
                <c:pt idx="519">
                  <c:v>0.19652049886213654</c:v>
                </c:pt>
                <c:pt idx="520">
                  <c:v>0.19418605498321295</c:v>
                </c:pt>
                <c:pt idx="521">
                  <c:v>0.19186015471359938</c:v>
                </c:pt>
                <c:pt idx="522">
                  <c:v>0.18954315809164024</c:v>
                </c:pt>
                <c:pt idx="523">
                  <c:v>0.18723541817072956</c:v>
                </c:pt>
                <c:pt idx="524">
                  <c:v>0.18493728096330531</c:v>
                </c:pt>
                <c:pt idx="525">
                  <c:v>0.18264908538902191</c:v>
                </c:pt>
                <c:pt idx="526">
                  <c:v>0.18037116322708033</c:v>
                </c:pt>
                <c:pt idx="527">
                  <c:v>0.17810383907269359</c:v>
                </c:pt>
                <c:pt idx="528">
                  <c:v>0.17584743029766237</c:v>
                </c:pt>
                <c:pt idx="529">
                  <c:v>0.17360224701503299</c:v>
                </c:pt>
                <c:pt idx="530">
                  <c:v>0.17136859204780736</c:v>
                </c:pt>
                <c:pt idx="531">
                  <c:v>0.16914676090167238</c:v>
                </c:pt>
                <c:pt idx="532">
                  <c:v>0.16693704174171381</c:v>
                </c:pt>
                <c:pt idx="533">
                  <c:v>0.1647397153730768</c:v>
                </c:pt>
                <c:pt idx="534">
                  <c:v>0.16255505522553412</c:v>
                </c:pt>
                <c:pt idx="535">
                  <c:v>0.1603833273419196</c:v>
                </c:pt>
                <c:pt idx="536">
                  <c:v>0.15822479037038303</c:v>
                </c:pt>
                <c:pt idx="537">
                  <c:v>0.15607969556042084</c:v>
                </c:pt>
                <c:pt idx="538">
                  <c:v>0.15394828676263372</c:v>
                </c:pt>
                <c:pt idx="539">
                  <c:v>0.15183080043216168</c:v>
                </c:pt>
                <c:pt idx="540">
                  <c:v>0.14972746563574488</c:v>
                </c:pt>
                <c:pt idx="541">
                  <c:v>0.14763850406235574</c:v>
                </c:pt>
                <c:pt idx="542">
                  <c:v>0.14556413003734761</c:v>
                </c:pt>
                <c:pt idx="543">
                  <c:v>0.14350455054006242</c:v>
                </c:pt>
                <c:pt idx="544">
                  <c:v>0.14145996522483878</c:v>
                </c:pt>
                <c:pt idx="545">
                  <c:v>0.13943056644536028</c:v>
                </c:pt>
                <c:pt idx="546">
                  <c:v>0.13741653928228179</c:v>
                </c:pt>
                <c:pt idx="547">
                  <c:v>0.1354180615740713</c:v>
                </c:pt>
                <c:pt idx="548">
                  <c:v>0.13343530395100231</c:v>
                </c:pt>
                <c:pt idx="549">
                  <c:v>0.13146842987223104</c:v>
                </c:pt>
                <c:pt idx="550">
                  <c:v>0.12951759566589174</c:v>
                </c:pt>
                <c:pt idx="551">
                  <c:v>0.12758295057214186</c:v>
                </c:pt>
                <c:pt idx="552">
                  <c:v>0.12566463678908815</c:v>
                </c:pt>
                <c:pt idx="553">
                  <c:v>0.12376278952152313</c:v>
                </c:pt>
                <c:pt idx="554">
                  <c:v>0.12187753703240178</c:v>
                </c:pt>
                <c:pt idx="555">
                  <c:v>0.12000900069698558</c:v>
                </c:pt>
                <c:pt idx="556">
                  <c:v>0.11815729505958227</c:v>
                </c:pt>
                <c:pt idx="557">
                  <c:v>0.11632252789280709</c:v>
                </c:pt>
                <c:pt idx="558">
                  <c:v>0.11450480025929236</c:v>
                </c:pt>
                <c:pt idx="559">
                  <c:v>0.11270420657577056</c:v>
                </c:pt>
                <c:pt idx="560">
                  <c:v>0.11092083467945554</c:v>
                </c:pt>
                <c:pt idx="561">
                  <c:v>0.10915476589664735</c:v>
                </c:pt>
                <c:pt idx="562">
                  <c:v>0.1074060751134838</c:v>
                </c:pt>
                <c:pt idx="563">
                  <c:v>0.10567483084876363</c:v>
                </c:pt>
                <c:pt idx="564">
                  <c:v>0.10396109532876423</c:v>
                </c:pt>
                <c:pt idx="565">
                  <c:v>0.10226492456397804</c:v>
                </c:pt>
                <c:pt idx="566">
                  <c:v>0.10058636842769057</c:v>
                </c:pt>
                <c:pt idx="567">
                  <c:v>9.8925470736323712E-2</c:v>
                </c:pt>
                <c:pt idx="568">
                  <c:v>9.7282269331467511E-2</c:v>
                </c:pt>
                <c:pt idx="569">
                  <c:v>9.5656796163524016E-2</c:v>
                </c:pt>
                <c:pt idx="570">
                  <c:v>9.4049077376886947E-2</c:v>
                </c:pt>
                <c:pt idx="571">
                  <c:v>9.2459133396580684E-2</c:v>
                </c:pt>
                <c:pt idx="572">
                  <c:v>9.0886979016282871E-2</c:v>
                </c:pt>
                <c:pt idx="573">
                  <c:v>8.9332623487655E-2</c:v>
                </c:pt>
                <c:pt idx="574">
                  <c:v>8.7796070610905622E-2</c:v>
                </c:pt>
                <c:pt idx="575">
                  <c:v>8.6277318826511532E-2</c:v>
                </c:pt>
                <c:pt idx="576">
                  <c:v>8.4776361308022227E-2</c:v>
                </c:pt>
                <c:pt idx="577">
                  <c:v>8.3293186055874463E-2</c:v>
                </c:pt>
                <c:pt idx="578">
                  <c:v>8.1827775992142804E-2</c:v>
                </c:pt>
                <c:pt idx="579">
                  <c:v>8.038010905615417E-2</c:v>
                </c:pt>
                <c:pt idx="580">
                  <c:v>7.8950158300894149E-2</c:v>
                </c:pt>
                <c:pt idx="581">
                  <c:v>7.7537891990133986E-2</c:v>
                </c:pt>
                <c:pt idx="582">
                  <c:v>7.6143273696207311E-2</c:v>
                </c:pt>
                <c:pt idx="583">
                  <c:v>7.4766262398367603E-2</c:v>
                </c:pt>
                <c:pt idx="584">
                  <c:v>7.3406812581656891E-2</c:v>
                </c:pt>
                <c:pt idx="585">
                  <c:v>7.2064874336217985E-2</c:v>
                </c:pt>
                <c:pt idx="586">
                  <c:v>7.074039345698338E-2</c:v>
                </c:pt>
                <c:pt idx="587">
                  <c:v>6.9433311543674187E-2</c:v>
                </c:pt>
                <c:pt idx="588">
                  <c:v>6.8143566101044578E-2</c:v>
                </c:pt>
                <c:pt idx="589">
                  <c:v>6.6871090639307157E-2</c:v>
                </c:pt>
                <c:pt idx="590">
                  <c:v>6.5615814774676595E-2</c:v>
                </c:pt>
                <c:pt idx="591">
                  <c:v>6.4377664329969359E-2</c:v>
                </c:pt>
                <c:pt idx="592">
                  <c:v>6.3156561435198655E-2</c:v>
                </c:pt>
                <c:pt idx="593">
                  <c:v>6.1952424628105164E-2</c:v>
                </c:pt>
                <c:pt idx="594">
                  <c:v>6.0765168954564776E-2</c:v>
                </c:pt>
                <c:pt idx="595">
                  <c:v>5.9594706068816075E-2</c:v>
                </c:pt>
                <c:pt idx="596">
                  <c:v>5.8440944333451469E-2</c:v>
                </c:pt>
                <c:pt idx="597">
                  <c:v>5.7303788919117131E-2</c:v>
                </c:pt>
                <c:pt idx="598">
                  <c:v>5.6183141903868049E-2</c:v>
                </c:pt>
                <c:pt idx="599">
                  <c:v>5.5078902372125767E-2</c:v>
                </c:pt>
                <c:pt idx="600">
                  <c:v>5.3990966513188063E-2</c:v>
                </c:pt>
                <c:pt idx="601">
                  <c:v>5.2919227719240312E-2</c:v>
                </c:pt>
                <c:pt idx="602">
                  <c:v>5.1863576682820565E-2</c:v>
                </c:pt>
                <c:pt idx="603">
                  <c:v>5.0823901493691204E-2</c:v>
                </c:pt>
                <c:pt idx="604">
                  <c:v>4.9800087735070775E-2</c:v>
                </c:pt>
                <c:pt idx="605">
                  <c:v>4.8792018579182764E-2</c:v>
                </c:pt>
                <c:pt idx="606">
                  <c:v>4.7799574882077034E-2</c:v>
                </c:pt>
                <c:pt idx="607">
                  <c:v>4.6822635277683163E-2</c:v>
                </c:pt>
                <c:pt idx="608">
                  <c:v>4.5861076271054887E-2</c:v>
                </c:pt>
                <c:pt idx="609">
                  <c:v>4.49147723307671E-2</c:v>
                </c:pt>
                <c:pt idx="610">
                  <c:v>4.3983595980427191E-2</c:v>
                </c:pt>
                <c:pt idx="611">
                  <c:v>4.3067417889265734E-2</c:v>
                </c:pt>
                <c:pt idx="612">
                  <c:v>4.2166106961770311E-2</c:v>
                </c:pt>
                <c:pt idx="613">
                  <c:v>4.1279530426330417E-2</c:v>
                </c:pt>
                <c:pt idx="614">
                  <c:v>4.0407553922860308E-2</c:v>
                </c:pt>
                <c:pt idx="615">
                  <c:v>3.955004158937022E-2</c:v>
                </c:pt>
                <c:pt idx="616">
                  <c:v>3.8706856147455608E-2</c:v>
                </c:pt>
                <c:pt idx="617">
                  <c:v>3.7877858986677483E-2</c:v>
                </c:pt>
                <c:pt idx="618">
                  <c:v>3.7062910247806474E-2</c:v>
                </c:pt>
                <c:pt idx="619">
                  <c:v>3.6261868904906222E-2</c:v>
                </c:pt>
                <c:pt idx="620">
                  <c:v>3.5474592846231424E-2</c:v>
                </c:pt>
                <c:pt idx="621">
                  <c:v>3.470093895391882E-2</c:v>
                </c:pt>
                <c:pt idx="622">
                  <c:v>3.3940763182449186E-2</c:v>
                </c:pt>
                <c:pt idx="623">
                  <c:v>3.3193920635861122E-2</c:v>
                </c:pt>
                <c:pt idx="624">
                  <c:v>3.2460265643697445E-2</c:v>
                </c:pt>
                <c:pt idx="625">
                  <c:v>3.1739651835667418E-2</c:v>
                </c:pt>
                <c:pt idx="626">
                  <c:v>3.103193221500827E-2</c:v>
                </c:pt>
                <c:pt idx="627">
                  <c:v>3.0336959230531636E-2</c:v>
                </c:pt>
                <c:pt idx="628">
                  <c:v>2.9654584847341278E-2</c:v>
                </c:pt>
                <c:pt idx="629">
                  <c:v>2.8984660616209412E-2</c:v>
                </c:pt>
                <c:pt idx="630">
                  <c:v>2.8327037741601186E-2</c:v>
                </c:pt>
                <c:pt idx="631">
                  <c:v>2.7681567148336573E-2</c:v>
                </c:pt>
                <c:pt idx="632">
                  <c:v>2.7048099546881785E-2</c:v>
                </c:pt>
                <c:pt idx="633">
                  <c:v>2.6426485497261721E-2</c:v>
                </c:pt>
                <c:pt idx="634">
                  <c:v>2.581657547158769E-2</c:v>
                </c:pt>
                <c:pt idx="635">
                  <c:v>2.5218219915194382E-2</c:v>
                </c:pt>
                <c:pt idx="636">
                  <c:v>2.4631269306382507E-2</c:v>
                </c:pt>
                <c:pt idx="637">
                  <c:v>2.4055574214762971E-2</c:v>
                </c:pt>
                <c:pt idx="638">
                  <c:v>2.3490985358201363E-2</c:v>
                </c:pt>
                <c:pt idx="639">
                  <c:v>2.2937353658360693E-2</c:v>
                </c:pt>
                <c:pt idx="640">
                  <c:v>2.2394530294842899E-2</c:v>
                </c:pt>
                <c:pt idx="641">
                  <c:v>2.1862366757929387E-2</c:v>
                </c:pt>
                <c:pt idx="642">
                  <c:v>2.1340714899922782E-2</c:v>
                </c:pt>
                <c:pt idx="643">
                  <c:v>2.0829426985092186E-2</c:v>
                </c:pt>
                <c:pt idx="644">
                  <c:v>2.0328355738225837E-2</c:v>
                </c:pt>
                <c:pt idx="645">
                  <c:v>1.9837354391795313E-2</c:v>
                </c:pt>
                <c:pt idx="646">
                  <c:v>1.9356276731736961E-2</c:v>
                </c:pt>
                <c:pt idx="647">
                  <c:v>1.8884977141856163E-2</c:v>
                </c:pt>
                <c:pt idx="648">
                  <c:v>1.8423310646862048E-2</c:v>
                </c:pt>
                <c:pt idx="649">
                  <c:v>1.7971132954039633E-2</c:v>
                </c:pt>
                <c:pt idx="650">
                  <c:v>1.752830049356854E-2</c:v>
                </c:pt>
                <c:pt idx="651">
                  <c:v>1.7094670457496956E-2</c:v>
                </c:pt>
                <c:pt idx="652">
                  <c:v>1.6670100837381057E-2</c:v>
                </c:pt>
                <c:pt idx="653">
                  <c:v>1.6254450460600506E-2</c:v>
                </c:pt>
                <c:pt idx="654">
                  <c:v>1.5847579025360818E-2</c:v>
                </c:pt>
                <c:pt idx="655">
                  <c:v>1.5449347134395174E-2</c:v>
                </c:pt>
                <c:pt idx="656">
                  <c:v>1.5059616327377449E-2</c:v>
                </c:pt>
                <c:pt idx="657">
                  <c:v>1.4678249112060044E-2</c:v>
                </c:pt>
                <c:pt idx="658">
                  <c:v>1.430510899414969E-2</c:v>
                </c:pt>
                <c:pt idx="659">
                  <c:v>1.3940060505935825E-2</c:v>
                </c:pt>
                <c:pt idx="660">
                  <c:v>1.3582969233685613E-2</c:v>
                </c:pt>
                <c:pt idx="661">
                  <c:v>1.3233701843821374E-2</c:v>
                </c:pt>
                <c:pt idx="662">
                  <c:v>1.2892126107895304E-2</c:v>
                </c:pt>
                <c:pt idx="663">
                  <c:v>1.2558110926378211E-2</c:v>
                </c:pt>
                <c:pt idx="664">
                  <c:v>1.2231526351277971E-2</c:v>
                </c:pt>
                <c:pt idx="665">
                  <c:v>1.1912243607605179E-2</c:v>
                </c:pt>
                <c:pt idx="666">
                  <c:v>1.1600135113702561E-2</c:v>
                </c:pt>
                <c:pt idx="667">
                  <c:v>1.1295074500456135E-2</c:v>
                </c:pt>
                <c:pt idx="668">
                  <c:v>1.0996936629405572E-2</c:v>
                </c:pt>
                <c:pt idx="669">
                  <c:v>1.0705597609772187E-2</c:v>
                </c:pt>
                <c:pt idx="670">
                  <c:v>1.0420934814422592E-2</c:v>
                </c:pt>
                <c:pt idx="671">
                  <c:v>1.0142826894787077E-2</c:v>
                </c:pt>
                <c:pt idx="672">
                  <c:v>9.8711537947511301E-3</c:v>
                </c:pt>
                <c:pt idx="673">
                  <c:v>9.6057967635395872E-3</c:v>
                </c:pt>
                <c:pt idx="674">
                  <c:v>9.3466383676122835E-3</c:v>
                </c:pt>
                <c:pt idx="675">
                  <c:v>9.0935625015910529E-3</c:v>
                </c:pt>
                <c:pt idx="676">
                  <c:v>8.8464543982372315E-3</c:v>
                </c:pt>
                <c:pt idx="677">
                  <c:v>8.6052006374996715E-3</c:v>
                </c:pt>
                <c:pt idx="678">
                  <c:v>8.369689154653033E-3</c:v>
                </c:pt>
                <c:pt idx="679">
                  <c:v>8.1398092475460215E-3</c:v>
                </c:pt>
                <c:pt idx="680">
                  <c:v>7.9154515829799686E-3</c:v>
                </c:pt>
                <c:pt idx="681">
                  <c:v>7.6965082022373218E-3</c:v>
                </c:pt>
                <c:pt idx="682">
                  <c:v>7.4828725257805638E-3</c:v>
                </c:pt>
                <c:pt idx="683">
                  <c:v>7.2744393571412182E-3</c:v>
                </c:pt>
                <c:pt idx="684">
                  <c:v>7.0711048860194487E-3</c:v>
                </c:pt>
                <c:pt idx="685">
                  <c:v>6.8727666906139712E-3</c:v>
                </c:pt>
                <c:pt idx="686">
                  <c:v>6.6793237392026202E-3</c:v>
                </c:pt>
                <c:pt idx="687">
                  <c:v>6.4906763909933643E-3</c:v>
                </c:pt>
                <c:pt idx="688">
                  <c:v>6.3067263962659275E-3</c:v>
                </c:pt>
                <c:pt idx="689">
                  <c:v>6.1273768958236873E-3</c:v>
                </c:pt>
                <c:pt idx="690">
                  <c:v>5.9525324197758538E-3</c:v>
                </c:pt>
                <c:pt idx="691">
                  <c:v>5.7820988856694729E-3</c:v>
                </c:pt>
                <c:pt idx="692">
                  <c:v>5.615983595990969E-3</c:v>
                </c:pt>
                <c:pt idx="693">
                  <c:v>5.4540952350565454E-3</c:v>
                </c:pt>
                <c:pt idx="694">
                  <c:v>5.2963438653110201E-3</c:v>
                </c:pt>
                <c:pt idx="695">
                  <c:v>5.1426409230539392E-3</c:v>
                </c:pt>
                <c:pt idx="696">
                  <c:v>4.9928992136123763E-3</c:v>
                </c:pt>
                <c:pt idx="697">
                  <c:v>4.847032905978944E-3</c:v>
                </c:pt>
                <c:pt idx="698">
                  <c:v>4.7049575269339792E-3</c:v>
                </c:pt>
                <c:pt idx="699">
                  <c:v>4.5665899546701444E-3</c:v>
                </c:pt>
                <c:pt idx="700">
                  <c:v>4.4318484119380075E-3</c:v>
                </c:pt>
                <c:pt idx="701">
                  <c:v>4.3006524587304498E-3</c:v>
                </c:pt>
                <c:pt idx="702">
                  <c:v>4.1729229845239623E-3</c:v>
                </c:pt>
                <c:pt idx="703">
                  <c:v>4.04858220009443E-3</c:v>
                </c:pt>
                <c:pt idx="704">
                  <c:v>3.9275536289247789E-3</c:v>
                </c:pt>
                <c:pt idx="705">
                  <c:v>3.8097620982218104E-3</c:v>
                </c:pt>
                <c:pt idx="706">
                  <c:v>3.6951337295590349E-3</c:v>
                </c:pt>
                <c:pt idx="707">
                  <c:v>3.5835959291623614E-3</c:v>
                </c:pt>
                <c:pt idx="708">
                  <c:v>3.4750773778549375E-3</c:v>
                </c:pt>
                <c:pt idx="709">
                  <c:v>3.3695080206774812E-3</c:v>
                </c:pt>
                <c:pt idx="710">
                  <c:v>3.2668190561999182E-3</c:v>
                </c:pt>
                <c:pt idx="711">
                  <c:v>3.1669429255400811E-3</c:v>
                </c:pt>
                <c:pt idx="712">
                  <c:v>3.0698133011047403E-3</c:v>
                </c:pt>
                <c:pt idx="713">
                  <c:v>2.9753650750682535E-3</c:v>
                </c:pt>
                <c:pt idx="714">
                  <c:v>2.8835343476034392E-3</c:v>
                </c:pt>
                <c:pt idx="715">
                  <c:v>2.7942584148794472E-3</c:v>
                </c:pt>
                <c:pt idx="716">
                  <c:v>2.7074757568406999E-3</c:v>
                </c:pt>
                <c:pt idx="717">
                  <c:v>2.6231260247810244E-3</c:v>
                </c:pt>
                <c:pt idx="718">
                  <c:v>2.5411500287265214E-3</c:v>
                </c:pt>
                <c:pt idx="719">
                  <c:v>2.4614897246407006E-3</c:v>
                </c:pt>
                <c:pt idx="720">
                  <c:v>2.3840882014648404E-3</c:v>
                </c:pt>
                <c:pt idx="721">
                  <c:v>2.3088896680064958E-3</c:v>
                </c:pt>
                <c:pt idx="722">
                  <c:v>2.2358394396885385E-3</c:v>
                </c:pt>
                <c:pt idx="723">
                  <c:v>2.164883925171062E-3</c:v>
                </c:pt>
                <c:pt idx="724">
                  <c:v>2.0959706128579419E-3</c:v>
                </c:pt>
                <c:pt idx="725">
                  <c:v>2.0290480572997681E-3</c:v>
                </c:pt>
                <c:pt idx="726">
                  <c:v>1.9640658655043761E-3</c:v>
                </c:pt>
                <c:pt idx="727">
                  <c:v>1.9009746831660803E-3</c:v>
                </c:pt>
                <c:pt idx="728">
                  <c:v>1.839726180824281E-3</c:v>
                </c:pt>
                <c:pt idx="729">
                  <c:v>1.7802730399618786E-3</c:v>
                </c:pt>
                <c:pt idx="730">
                  <c:v>1.7225689390536812E-3</c:v>
                </c:pt>
                <c:pt idx="731">
                  <c:v>1.6665685395745797E-3</c:v>
                </c:pt>
                <c:pt idx="732">
                  <c:v>1.6122274719771244E-3</c:v>
                </c:pt>
                <c:pt idx="733">
                  <c:v>1.5595023216476915E-3</c:v>
                </c:pt>
                <c:pt idx="734">
                  <c:v>1.5083506148503073E-3</c:v>
                </c:pt>
                <c:pt idx="735">
                  <c:v>1.4587308046667459E-3</c:v>
                </c:pt>
                <c:pt idx="736">
                  <c:v>1.4106022569413848E-3</c:v>
                </c:pt>
                <c:pt idx="737">
                  <c:v>1.3639252362389036E-3</c:v>
                </c:pt>
                <c:pt idx="738">
                  <c:v>1.3186608918227423E-3</c:v>
                </c:pt>
                <c:pt idx="739">
                  <c:v>1.2747712436618327E-3</c:v>
                </c:pt>
                <c:pt idx="740">
                  <c:v>1.2322191684730199E-3</c:v>
                </c:pt>
                <c:pt idx="741">
                  <c:v>1.1909683858061166E-3</c:v>
                </c:pt>
                <c:pt idx="742">
                  <c:v>1.1509834441784845E-3</c:v>
                </c:pt>
                <c:pt idx="743">
                  <c:v>1.1122297072655649E-3</c:v>
                </c:pt>
                <c:pt idx="744">
                  <c:v>1.0746733401537356E-3</c:v>
                </c:pt>
                <c:pt idx="745">
                  <c:v>1.0382812956614103E-3</c:v>
                </c:pt>
                <c:pt idx="746">
                  <c:v>1.0030213007342376E-3</c:v>
                </c:pt>
                <c:pt idx="747">
                  <c:v>9.6886184291984591E-4</c:v>
                </c:pt>
                <c:pt idx="748">
                  <c:v>9.3577215692747977E-4</c:v>
                </c:pt>
                <c:pt idx="749">
                  <c:v>9.0372221127752448E-4</c:v>
                </c:pt>
                <c:pt idx="750">
                  <c:v>8.7268269504576015E-4</c:v>
                </c:pt>
                <c:pt idx="751">
                  <c:v>8.4262500470690268E-4</c:v>
                </c:pt>
                <c:pt idx="752">
                  <c:v>8.1352123108180841E-4</c:v>
                </c:pt>
                <c:pt idx="753">
                  <c:v>7.8534414639246997E-4</c:v>
                </c:pt>
                <c:pt idx="754">
                  <c:v>7.580671914287103E-4</c:v>
                </c:pt>
                <c:pt idx="755">
                  <c:v>7.3166446283031089E-4</c:v>
                </c:pt>
                <c:pt idx="756">
                  <c:v>7.061107004880362E-4</c:v>
                </c:pt>
                <c:pt idx="757">
                  <c:v>6.8138127506689212E-4</c:v>
                </c:pt>
                <c:pt idx="758">
                  <c:v>6.5745217565467645E-4</c:v>
                </c:pt>
                <c:pt idx="759">
                  <c:v>6.342999975387576E-4</c:v>
                </c:pt>
                <c:pt idx="760">
                  <c:v>6.119019301137719E-4</c:v>
                </c:pt>
                <c:pt idx="761">
                  <c:v>5.9023574492278561E-4</c:v>
                </c:pt>
                <c:pt idx="762">
                  <c:v>5.6927978383425261E-4</c:v>
                </c:pt>
                <c:pt idx="763">
                  <c:v>5.490129473569587E-4</c:v>
                </c:pt>
                <c:pt idx="764">
                  <c:v>5.2941468309493475E-4</c:v>
                </c:pt>
                <c:pt idx="765">
                  <c:v>5.104649743441856E-4</c:v>
                </c:pt>
                <c:pt idx="766">
                  <c:v>4.9214432883289312E-4</c:v>
                </c:pt>
                <c:pt idx="767">
                  <c:v>4.7443376760662064E-4</c:v>
                </c:pt>
                <c:pt idx="768">
                  <c:v>4.5731481405985675E-4</c:v>
                </c:pt>
                <c:pt idx="769">
                  <c:v>4.4076948311513252E-4</c:v>
                </c:pt>
                <c:pt idx="770">
                  <c:v>4.2478027055075143E-4</c:v>
                </c:pt>
                <c:pt idx="771">
                  <c:v>4.0933014247807883E-4</c:v>
                </c:pt>
                <c:pt idx="772">
                  <c:v>3.9440252496915622E-4</c:v>
                </c:pt>
                <c:pt idx="773">
                  <c:v>3.7998129383532141E-4</c:v>
                </c:pt>
                <c:pt idx="774">
                  <c:v>3.6605076455733496E-4</c:v>
                </c:pt>
                <c:pt idx="775">
                  <c:v>3.5259568236744541E-4</c:v>
                </c:pt>
                <c:pt idx="776">
                  <c:v>3.3960121248365478E-4</c:v>
                </c:pt>
                <c:pt idx="777">
                  <c:v>3.2705293049637498E-4</c:v>
                </c:pt>
                <c:pt idx="778">
                  <c:v>3.1493681290752188E-4</c:v>
                </c:pt>
                <c:pt idx="779">
                  <c:v>3.0323922782200417E-4</c:v>
                </c:pt>
                <c:pt idx="780">
                  <c:v>2.9194692579146027E-4</c:v>
                </c:pt>
                <c:pt idx="781">
                  <c:v>2.8104703080998632E-4</c:v>
                </c:pt>
                <c:pt idx="782">
                  <c:v>2.70527031461521E-4</c:v>
                </c:pt>
                <c:pt idx="783">
                  <c:v>2.6037477221844247E-4</c:v>
                </c:pt>
                <c:pt idx="784">
                  <c:v>2.5057844489086075E-4</c:v>
                </c:pt>
                <c:pt idx="785">
                  <c:v>2.4112658022599324E-4</c:v>
                </c:pt>
                <c:pt idx="786">
                  <c:v>2.3200803965694238E-4</c:v>
                </c:pt>
                <c:pt idx="787">
                  <c:v>2.2321200720010206E-4</c:v>
                </c:pt>
                <c:pt idx="788">
                  <c:v>2.1472798150036704E-4</c:v>
                </c:pt>
                <c:pt idx="789">
                  <c:v>2.0654576802322548E-4</c:v>
                </c:pt>
                <c:pt idx="790">
                  <c:v>1.9865547139277272E-4</c:v>
                </c:pt>
                <c:pt idx="791">
                  <c:v>1.9104748787459762E-4</c:v>
                </c:pt>
                <c:pt idx="792">
                  <c:v>1.8371249800245711E-4</c:v>
                </c:pt>
                <c:pt idx="793">
                  <c:v>1.7664145934757092E-4</c:v>
                </c:pt>
                <c:pt idx="794">
                  <c:v>1.6982559942934359E-4</c:v>
                </c:pt>
                <c:pt idx="795">
                  <c:v>1.6325640876624199E-4</c:v>
                </c:pt>
                <c:pt idx="796">
                  <c:v>1.5692563406553226E-4</c:v>
                </c:pt>
                <c:pt idx="797">
                  <c:v>1.508252715505178E-4</c:v>
                </c:pt>
                <c:pt idx="798">
                  <c:v>1.4494756042389106E-4</c:v>
                </c:pt>
                <c:pt idx="799">
                  <c:v>1.3928497646575994E-4</c:v>
                </c:pt>
                <c:pt idx="800">
                  <c:v>1.3383022576488537E-4</c:v>
                </c:pt>
                <c:pt idx="801">
                  <c:v>#N/A</c:v>
                </c:pt>
                <c:pt idx="80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8-4AF9-BA55-14968750C6B5}"/>
            </c:ext>
          </c:extLst>
        </c:ser>
        <c:ser>
          <c:idx val="1"/>
          <c:order val="1"/>
          <c:tx>
            <c:strRef>
              <c:f>'z-test'!$T$1</c:f>
              <c:strCache>
                <c:ptCount val="1"/>
                <c:pt idx="0">
                  <c:v>Zcrit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'z-test'!$U$2:$U$803</c:f>
                <c:numCache>
                  <c:formatCode>General</c:formatCode>
                  <c:ptCount val="802"/>
                  <c:pt idx="801">
                    <c:v>0.3989422804014327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xVal>
            <c:numRef>
              <c:f>'z-test'!$R$2:$R$808</c:f>
              <c:numCache>
                <c:formatCode>General</c:formatCode>
                <c:ptCount val="807"/>
                <c:pt idx="0">
                  <c:v>10</c:v>
                </c:pt>
                <c:pt idx="1">
                  <c:v>10.125</c:v>
                </c:pt>
                <c:pt idx="2">
                  <c:v>10.25</c:v>
                </c:pt>
                <c:pt idx="3">
                  <c:v>10.375</c:v>
                </c:pt>
                <c:pt idx="4">
                  <c:v>10.5</c:v>
                </c:pt>
                <c:pt idx="5">
                  <c:v>10.625</c:v>
                </c:pt>
                <c:pt idx="6">
                  <c:v>10.75</c:v>
                </c:pt>
                <c:pt idx="7">
                  <c:v>10.875</c:v>
                </c:pt>
                <c:pt idx="8">
                  <c:v>11</c:v>
                </c:pt>
                <c:pt idx="9">
                  <c:v>11.125</c:v>
                </c:pt>
                <c:pt idx="10">
                  <c:v>11.25</c:v>
                </c:pt>
                <c:pt idx="11">
                  <c:v>11.375</c:v>
                </c:pt>
                <c:pt idx="12">
                  <c:v>11.5</c:v>
                </c:pt>
                <c:pt idx="13">
                  <c:v>11.625</c:v>
                </c:pt>
                <c:pt idx="14">
                  <c:v>11.75</c:v>
                </c:pt>
                <c:pt idx="15">
                  <c:v>11.875</c:v>
                </c:pt>
                <c:pt idx="16">
                  <c:v>12</c:v>
                </c:pt>
                <c:pt idx="17">
                  <c:v>12.125</c:v>
                </c:pt>
                <c:pt idx="18">
                  <c:v>12.25</c:v>
                </c:pt>
                <c:pt idx="19">
                  <c:v>12.375</c:v>
                </c:pt>
                <c:pt idx="20">
                  <c:v>12.5</c:v>
                </c:pt>
                <c:pt idx="21">
                  <c:v>12.625</c:v>
                </c:pt>
                <c:pt idx="22">
                  <c:v>12.75</c:v>
                </c:pt>
                <c:pt idx="23">
                  <c:v>12.875</c:v>
                </c:pt>
                <c:pt idx="24">
                  <c:v>13</c:v>
                </c:pt>
                <c:pt idx="25">
                  <c:v>13.125</c:v>
                </c:pt>
                <c:pt idx="26">
                  <c:v>13.25</c:v>
                </c:pt>
                <c:pt idx="27">
                  <c:v>13.375</c:v>
                </c:pt>
                <c:pt idx="28">
                  <c:v>13.5</c:v>
                </c:pt>
                <c:pt idx="29">
                  <c:v>13.625</c:v>
                </c:pt>
                <c:pt idx="30">
                  <c:v>13.75</c:v>
                </c:pt>
                <c:pt idx="31">
                  <c:v>13.875</c:v>
                </c:pt>
                <c:pt idx="32">
                  <c:v>14</c:v>
                </c:pt>
                <c:pt idx="33">
                  <c:v>14.125</c:v>
                </c:pt>
                <c:pt idx="34">
                  <c:v>14.25</c:v>
                </c:pt>
                <c:pt idx="35">
                  <c:v>14.375</c:v>
                </c:pt>
                <c:pt idx="36">
                  <c:v>14.5</c:v>
                </c:pt>
                <c:pt idx="37">
                  <c:v>14.625</c:v>
                </c:pt>
                <c:pt idx="38">
                  <c:v>14.75</c:v>
                </c:pt>
                <c:pt idx="39">
                  <c:v>14.875</c:v>
                </c:pt>
                <c:pt idx="40">
                  <c:v>15</c:v>
                </c:pt>
                <c:pt idx="41">
                  <c:v>15.125</c:v>
                </c:pt>
                <c:pt idx="42">
                  <c:v>15.25</c:v>
                </c:pt>
                <c:pt idx="43">
                  <c:v>15.375</c:v>
                </c:pt>
                <c:pt idx="44">
                  <c:v>15.5</c:v>
                </c:pt>
                <c:pt idx="45">
                  <c:v>15.625</c:v>
                </c:pt>
                <c:pt idx="46">
                  <c:v>15.75</c:v>
                </c:pt>
                <c:pt idx="47">
                  <c:v>15.875</c:v>
                </c:pt>
                <c:pt idx="48">
                  <c:v>16</c:v>
                </c:pt>
                <c:pt idx="49">
                  <c:v>16.125</c:v>
                </c:pt>
                <c:pt idx="50">
                  <c:v>16.25</c:v>
                </c:pt>
                <c:pt idx="51">
                  <c:v>16.375</c:v>
                </c:pt>
                <c:pt idx="52">
                  <c:v>16.5</c:v>
                </c:pt>
                <c:pt idx="53">
                  <c:v>16.625</c:v>
                </c:pt>
                <c:pt idx="54">
                  <c:v>16.75</c:v>
                </c:pt>
                <c:pt idx="55">
                  <c:v>16.875</c:v>
                </c:pt>
                <c:pt idx="56">
                  <c:v>17</c:v>
                </c:pt>
                <c:pt idx="57">
                  <c:v>17.125</c:v>
                </c:pt>
                <c:pt idx="58">
                  <c:v>17.25</c:v>
                </c:pt>
                <c:pt idx="59">
                  <c:v>17.375</c:v>
                </c:pt>
                <c:pt idx="60">
                  <c:v>17.5</c:v>
                </c:pt>
                <c:pt idx="61">
                  <c:v>17.625</c:v>
                </c:pt>
                <c:pt idx="62">
                  <c:v>17.75</c:v>
                </c:pt>
                <c:pt idx="63">
                  <c:v>17.875</c:v>
                </c:pt>
                <c:pt idx="64">
                  <c:v>18</c:v>
                </c:pt>
                <c:pt idx="65">
                  <c:v>18.125</c:v>
                </c:pt>
                <c:pt idx="66">
                  <c:v>18.25</c:v>
                </c:pt>
                <c:pt idx="67">
                  <c:v>18.375</c:v>
                </c:pt>
                <c:pt idx="68">
                  <c:v>18.5</c:v>
                </c:pt>
                <c:pt idx="69">
                  <c:v>18.625</c:v>
                </c:pt>
                <c:pt idx="70">
                  <c:v>18.75</c:v>
                </c:pt>
                <c:pt idx="71">
                  <c:v>18.875</c:v>
                </c:pt>
                <c:pt idx="72">
                  <c:v>19</c:v>
                </c:pt>
                <c:pt idx="73">
                  <c:v>19.125</c:v>
                </c:pt>
                <c:pt idx="74">
                  <c:v>19.25</c:v>
                </c:pt>
                <c:pt idx="75">
                  <c:v>19.375</c:v>
                </c:pt>
                <c:pt idx="76">
                  <c:v>19.5</c:v>
                </c:pt>
                <c:pt idx="77">
                  <c:v>19.625</c:v>
                </c:pt>
                <c:pt idx="78">
                  <c:v>19.75</c:v>
                </c:pt>
                <c:pt idx="79">
                  <c:v>19.875</c:v>
                </c:pt>
                <c:pt idx="80">
                  <c:v>20</c:v>
                </c:pt>
                <c:pt idx="81">
                  <c:v>20.125</c:v>
                </c:pt>
                <c:pt idx="82">
                  <c:v>20.25</c:v>
                </c:pt>
                <c:pt idx="83">
                  <c:v>20.375</c:v>
                </c:pt>
                <c:pt idx="84">
                  <c:v>20.5</c:v>
                </c:pt>
                <c:pt idx="85">
                  <c:v>20.625</c:v>
                </c:pt>
                <c:pt idx="86">
                  <c:v>20.75</c:v>
                </c:pt>
                <c:pt idx="87">
                  <c:v>20.875</c:v>
                </c:pt>
                <c:pt idx="88">
                  <c:v>21</c:v>
                </c:pt>
                <c:pt idx="89">
                  <c:v>21.125</c:v>
                </c:pt>
                <c:pt idx="90">
                  <c:v>21.25</c:v>
                </c:pt>
                <c:pt idx="91">
                  <c:v>21.375</c:v>
                </c:pt>
                <c:pt idx="92">
                  <c:v>21.5</c:v>
                </c:pt>
                <c:pt idx="93">
                  <c:v>21.625</c:v>
                </c:pt>
                <c:pt idx="94">
                  <c:v>21.75</c:v>
                </c:pt>
                <c:pt idx="95">
                  <c:v>21.875</c:v>
                </c:pt>
                <c:pt idx="96">
                  <c:v>22</c:v>
                </c:pt>
                <c:pt idx="97">
                  <c:v>22.125</c:v>
                </c:pt>
                <c:pt idx="98">
                  <c:v>22.25</c:v>
                </c:pt>
                <c:pt idx="99">
                  <c:v>22.375</c:v>
                </c:pt>
                <c:pt idx="100">
                  <c:v>22.5</c:v>
                </c:pt>
                <c:pt idx="101">
                  <c:v>22.625</c:v>
                </c:pt>
                <c:pt idx="102">
                  <c:v>22.75</c:v>
                </c:pt>
                <c:pt idx="103">
                  <c:v>22.875</c:v>
                </c:pt>
                <c:pt idx="104">
                  <c:v>23</c:v>
                </c:pt>
                <c:pt idx="105">
                  <c:v>23.125</c:v>
                </c:pt>
                <c:pt idx="106">
                  <c:v>23.25</c:v>
                </c:pt>
                <c:pt idx="107">
                  <c:v>23.375</c:v>
                </c:pt>
                <c:pt idx="108">
                  <c:v>23.5</c:v>
                </c:pt>
                <c:pt idx="109">
                  <c:v>23.625</c:v>
                </c:pt>
                <c:pt idx="110">
                  <c:v>23.75</c:v>
                </c:pt>
                <c:pt idx="111">
                  <c:v>23.875</c:v>
                </c:pt>
                <c:pt idx="112">
                  <c:v>24</c:v>
                </c:pt>
                <c:pt idx="113">
                  <c:v>24.125</c:v>
                </c:pt>
                <c:pt idx="114">
                  <c:v>24.25</c:v>
                </c:pt>
                <c:pt idx="115">
                  <c:v>24.375</c:v>
                </c:pt>
                <c:pt idx="116">
                  <c:v>24.5</c:v>
                </c:pt>
                <c:pt idx="117">
                  <c:v>24.625</c:v>
                </c:pt>
                <c:pt idx="118">
                  <c:v>24.75</c:v>
                </c:pt>
                <c:pt idx="119">
                  <c:v>24.875</c:v>
                </c:pt>
                <c:pt idx="120">
                  <c:v>25</c:v>
                </c:pt>
                <c:pt idx="121">
                  <c:v>25.125</c:v>
                </c:pt>
                <c:pt idx="122">
                  <c:v>25.25</c:v>
                </c:pt>
                <c:pt idx="123">
                  <c:v>25.375</c:v>
                </c:pt>
                <c:pt idx="124">
                  <c:v>25.5</c:v>
                </c:pt>
                <c:pt idx="125">
                  <c:v>25.625</c:v>
                </c:pt>
                <c:pt idx="126">
                  <c:v>25.75</c:v>
                </c:pt>
                <c:pt idx="127">
                  <c:v>25.875</c:v>
                </c:pt>
                <c:pt idx="128">
                  <c:v>26</c:v>
                </c:pt>
                <c:pt idx="129">
                  <c:v>26.125</c:v>
                </c:pt>
                <c:pt idx="130">
                  <c:v>26.25</c:v>
                </c:pt>
                <c:pt idx="131">
                  <c:v>26.375</c:v>
                </c:pt>
                <c:pt idx="132">
                  <c:v>26.5</c:v>
                </c:pt>
                <c:pt idx="133">
                  <c:v>26.625</c:v>
                </c:pt>
                <c:pt idx="134">
                  <c:v>26.75</c:v>
                </c:pt>
                <c:pt idx="135">
                  <c:v>26.875</c:v>
                </c:pt>
                <c:pt idx="136">
                  <c:v>27</c:v>
                </c:pt>
                <c:pt idx="137">
                  <c:v>27.125</c:v>
                </c:pt>
                <c:pt idx="138">
                  <c:v>27.25</c:v>
                </c:pt>
                <c:pt idx="139">
                  <c:v>27.375</c:v>
                </c:pt>
                <c:pt idx="140">
                  <c:v>27.5</c:v>
                </c:pt>
                <c:pt idx="141">
                  <c:v>27.625</c:v>
                </c:pt>
                <c:pt idx="142">
                  <c:v>27.75</c:v>
                </c:pt>
                <c:pt idx="143">
                  <c:v>27.875</c:v>
                </c:pt>
                <c:pt idx="144">
                  <c:v>28</c:v>
                </c:pt>
                <c:pt idx="145">
                  <c:v>28.125000000000004</c:v>
                </c:pt>
                <c:pt idx="146">
                  <c:v>28.25</c:v>
                </c:pt>
                <c:pt idx="147">
                  <c:v>28.375000000000004</c:v>
                </c:pt>
                <c:pt idx="148">
                  <c:v>28.5</c:v>
                </c:pt>
                <c:pt idx="149">
                  <c:v>28.625000000000004</c:v>
                </c:pt>
                <c:pt idx="150">
                  <c:v>28.75</c:v>
                </c:pt>
                <c:pt idx="151">
                  <c:v>28.874999999999996</c:v>
                </c:pt>
                <c:pt idx="152">
                  <c:v>29</c:v>
                </c:pt>
                <c:pt idx="153">
                  <c:v>29.124999999999996</c:v>
                </c:pt>
                <c:pt idx="154">
                  <c:v>29.25</c:v>
                </c:pt>
                <c:pt idx="155">
                  <c:v>29.374999999999996</c:v>
                </c:pt>
                <c:pt idx="156">
                  <c:v>29.5</c:v>
                </c:pt>
                <c:pt idx="157">
                  <c:v>29.624999999999996</c:v>
                </c:pt>
                <c:pt idx="158">
                  <c:v>29.75</c:v>
                </c:pt>
                <c:pt idx="159">
                  <c:v>29.875</c:v>
                </c:pt>
                <c:pt idx="160">
                  <c:v>30</c:v>
                </c:pt>
                <c:pt idx="161">
                  <c:v>30.125</c:v>
                </c:pt>
                <c:pt idx="162">
                  <c:v>30.25</c:v>
                </c:pt>
                <c:pt idx="163">
                  <c:v>30.375</c:v>
                </c:pt>
                <c:pt idx="164">
                  <c:v>30.5</c:v>
                </c:pt>
                <c:pt idx="165">
                  <c:v>30.625</c:v>
                </c:pt>
                <c:pt idx="166">
                  <c:v>30.75</c:v>
                </c:pt>
                <c:pt idx="167">
                  <c:v>30.875</c:v>
                </c:pt>
                <c:pt idx="168">
                  <c:v>31.000000000000004</c:v>
                </c:pt>
                <c:pt idx="169">
                  <c:v>31.125</c:v>
                </c:pt>
                <c:pt idx="170">
                  <c:v>31.250000000000004</c:v>
                </c:pt>
                <c:pt idx="171">
                  <c:v>31.375</c:v>
                </c:pt>
                <c:pt idx="172">
                  <c:v>31.500000000000004</c:v>
                </c:pt>
                <c:pt idx="173">
                  <c:v>31.625</c:v>
                </c:pt>
                <c:pt idx="174">
                  <c:v>31.750000000000004</c:v>
                </c:pt>
                <c:pt idx="175">
                  <c:v>31.875</c:v>
                </c:pt>
                <c:pt idx="176">
                  <c:v>31.999999999999996</c:v>
                </c:pt>
                <c:pt idx="177">
                  <c:v>32.125</c:v>
                </c:pt>
                <c:pt idx="178">
                  <c:v>32.25</c:v>
                </c:pt>
                <c:pt idx="179">
                  <c:v>32.375</c:v>
                </c:pt>
                <c:pt idx="180">
                  <c:v>32.5</c:v>
                </c:pt>
                <c:pt idx="181">
                  <c:v>32.625</c:v>
                </c:pt>
                <c:pt idx="182">
                  <c:v>32.75</c:v>
                </c:pt>
                <c:pt idx="183">
                  <c:v>32.875</c:v>
                </c:pt>
                <c:pt idx="184">
                  <c:v>33</c:v>
                </c:pt>
                <c:pt idx="185">
                  <c:v>33.125</c:v>
                </c:pt>
                <c:pt idx="186">
                  <c:v>33.25</c:v>
                </c:pt>
                <c:pt idx="187">
                  <c:v>33.375</c:v>
                </c:pt>
                <c:pt idx="188">
                  <c:v>33.5</c:v>
                </c:pt>
                <c:pt idx="189">
                  <c:v>33.625</c:v>
                </c:pt>
                <c:pt idx="190">
                  <c:v>33.75</c:v>
                </c:pt>
                <c:pt idx="191">
                  <c:v>33.875</c:v>
                </c:pt>
                <c:pt idx="192">
                  <c:v>34</c:v>
                </c:pt>
                <c:pt idx="193">
                  <c:v>34.125</c:v>
                </c:pt>
                <c:pt idx="194">
                  <c:v>34.25</c:v>
                </c:pt>
                <c:pt idx="195">
                  <c:v>34.375</c:v>
                </c:pt>
                <c:pt idx="196">
                  <c:v>34.5</c:v>
                </c:pt>
                <c:pt idx="197">
                  <c:v>34.625</c:v>
                </c:pt>
                <c:pt idx="198">
                  <c:v>34.75</c:v>
                </c:pt>
                <c:pt idx="199">
                  <c:v>34.875</c:v>
                </c:pt>
                <c:pt idx="200">
                  <c:v>35</c:v>
                </c:pt>
                <c:pt idx="201">
                  <c:v>35.125</c:v>
                </c:pt>
                <c:pt idx="202">
                  <c:v>35.25</c:v>
                </c:pt>
                <c:pt idx="203">
                  <c:v>35.375</c:v>
                </c:pt>
                <c:pt idx="204">
                  <c:v>35.5</c:v>
                </c:pt>
                <c:pt idx="205">
                  <c:v>35.625</c:v>
                </c:pt>
                <c:pt idx="206">
                  <c:v>35.75</c:v>
                </c:pt>
                <c:pt idx="207">
                  <c:v>35.875</c:v>
                </c:pt>
                <c:pt idx="208">
                  <c:v>36</c:v>
                </c:pt>
                <c:pt idx="209">
                  <c:v>36.125</c:v>
                </c:pt>
                <c:pt idx="210">
                  <c:v>36.25</c:v>
                </c:pt>
                <c:pt idx="211">
                  <c:v>36.375</c:v>
                </c:pt>
                <c:pt idx="212">
                  <c:v>36.5</c:v>
                </c:pt>
                <c:pt idx="213">
                  <c:v>36.625</c:v>
                </c:pt>
                <c:pt idx="214">
                  <c:v>36.75</c:v>
                </c:pt>
                <c:pt idx="215">
                  <c:v>36.875</c:v>
                </c:pt>
                <c:pt idx="216">
                  <c:v>37</c:v>
                </c:pt>
                <c:pt idx="217">
                  <c:v>37.125</c:v>
                </c:pt>
                <c:pt idx="218">
                  <c:v>37.25</c:v>
                </c:pt>
                <c:pt idx="219">
                  <c:v>37.375</c:v>
                </c:pt>
                <c:pt idx="220">
                  <c:v>37.5</c:v>
                </c:pt>
                <c:pt idx="221">
                  <c:v>37.625</c:v>
                </c:pt>
                <c:pt idx="222">
                  <c:v>37.75</c:v>
                </c:pt>
                <c:pt idx="223">
                  <c:v>37.875</c:v>
                </c:pt>
                <c:pt idx="224">
                  <c:v>38</c:v>
                </c:pt>
                <c:pt idx="225">
                  <c:v>38.125</c:v>
                </c:pt>
                <c:pt idx="226">
                  <c:v>38.25</c:v>
                </c:pt>
                <c:pt idx="227">
                  <c:v>38.375</c:v>
                </c:pt>
                <c:pt idx="228">
                  <c:v>38.5</c:v>
                </c:pt>
                <c:pt idx="229">
                  <c:v>38.625</c:v>
                </c:pt>
                <c:pt idx="230">
                  <c:v>38.75</c:v>
                </c:pt>
                <c:pt idx="231">
                  <c:v>38.875</c:v>
                </c:pt>
                <c:pt idx="232">
                  <c:v>39</c:v>
                </c:pt>
                <c:pt idx="233">
                  <c:v>39.125</c:v>
                </c:pt>
                <c:pt idx="234">
                  <c:v>39.25</c:v>
                </c:pt>
                <c:pt idx="235">
                  <c:v>39.375</c:v>
                </c:pt>
                <c:pt idx="236">
                  <c:v>39.5</c:v>
                </c:pt>
                <c:pt idx="237">
                  <c:v>39.625</c:v>
                </c:pt>
                <c:pt idx="238">
                  <c:v>39.75</c:v>
                </c:pt>
                <c:pt idx="239">
                  <c:v>39.875</c:v>
                </c:pt>
                <c:pt idx="240">
                  <c:v>40</c:v>
                </c:pt>
                <c:pt idx="241">
                  <c:v>40.125</c:v>
                </c:pt>
                <c:pt idx="242">
                  <c:v>40.25</c:v>
                </c:pt>
                <c:pt idx="243">
                  <c:v>40.375</c:v>
                </c:pt>
                <c:pt idx="244">
                  <c:v>40.5</c:v>
                </c:pt>
                <c:pt idx="245">
                  <c:v>40.625</c:v>
                </c:pt>
                <c:pt idx="246">
                  <c:v>40.75</c:v>
                </c:pt>
                <c:pt idx="247">
                  <c:v>40.875</c:v>
                </c:pt>
                <c:pt idx="248">
                  <c:v>41</c:v>
                </c:pt>
                <c:pt idx="249">
                  <c:v>41.125</c:v>
                </c:pt>
                <c:pt idx="250">
                  <c:v>41.25</c:v>
                </c:pt>
                <c:pt idx="251">
                  <c:v>41.375</c:v>
                </c:pt>
                <c:pt idx="252">
                  <c:v>41.5</c:v>
                </c:pt>
                <c:pt idx="253">
                  <c:v>41.625</c:v>
                </c:pt>
                <c:pt idx="254">
                  <c:v>41.75</c:v>
                </c:pt>
                <c:pt idx="255">
                  <c:v>41.875</c:v>
                </c:pt>
                <c:pt idx="256">
                  <c:v>42</c:v>
                </c:pt>
                <c:pt idx="257">
                  <c:v>42.125</c:v>
                </c:pt>
                <c:pt idx="258">
                  <c:v>42.25</c:v>
                </c:pt>
                <c:pt idx="259">
                  <c:v>42.375</c:v>
                </c:pt>
                <c:pt idx="260">
                  <c:v>42.5</c:v>
                </c:pt>
                <c:pt idx="261">
                  <c:v>42.625</c:v>
                </c:pt>
                <c:pt idx="262">
                  <c:v>42.75</c:v>
                </c:pt>
                <c:pt idx="263">
                  <c:v>42.875</c:v>
                </c:pt>
                <c:pt idx="264">
                  <c:v>43</c:v>
                </c:pt>
                <c:pt idx="265">
                  <c:v>43.125</c:v>
                </c:pt>
                <c:pt idx="266">
                  <c:v>43.25</c:v>
                </c:pt>
                <c:pt idx="267">
                  <c:v>43.375</c:v>
                </c:pt>
                <c:pt idx="268">
                  <c:v>43.5</c:v>
                </c:pt>
                <c:pt idx="269">
                  <c:v>43.625</c:v>
                </c:pt>
                <c:pt idx="270">
                  <c:v>43.75</c:v>
                </c:pt>
                <c:pt idx="271">
                  <c:v>43.875</c:v>
                </c:pt>
                <c:pt idx="272">
                  <c:v>44</c:v>
                </c:pt>
                <c:pt idx="273">
                  <c:v>44.125</c:v>
                </c:pt>
                <c:pt idx="274">
                  <c:v>44.25</c:v>
                </c:pt>
                <c:pt idx="275">
                  <c:v>44.375</c:v>
                </c:pt>
                <c:pt idx="276">
                  <c:v>44.5</c:v>
                </c:pt>
                <c:pt idx="277">
                  <c:v>44.625</c:v>
                </c:pt>
                <c:pt idx="278">
                  <c:v>44.75</c:v>
                </c:pt>
                <c:pt idx="279">
                  <c:v>44.875</c:v>
                </c:pt>
                <c:pt idx="280">
                  <c:v>45</c:v>
                </c:pt>
                <c:pt idx="281">
                  <c:v>45.125</c:v>
                </c:pt>
                <c:pt idx="282">
                  <c:v>45.25</c:v>
                </c:pt>
                <c:pt idx="283">
                  <c:v>45.375</c:v>
                </c:pt>
                <c:pt idx="284">
                  <c:v>45.5</c:v>
                </c:pt>
                <c:pt idx="285">
                  <c:v>45.625</c:v>
                </c:pt>
                <c:pt idx="286">
                  <c:v>45.75</c:v>
                </c:pt>
                <c:pt idx="287">
                  <c:v>45.875</c:v>
                </c:pt>
                <c:pt idx="288">
                  <c:v>46</c:v>
                </c:pt>
                <c:pt idx="289">
                  <c:v>46.125</c:v>
                </c:pt>
                <c:pt idx="290">
                  <c:v>46.25</c:v>
                </c:pt>
                <c:pt idx="291">
                  <c:v>46.375</c:v>
                </c:pt>
                <c:pt idx="292">
                  <c:v>46.5</c:v>
                </c:pt>
                <c:pt idx="293">
                  <c:v>46.625</c:v>
                </c:pt>
                <c:pt idx="294">
                  <c:v>46.75</c:v>
                </c:pt>
                <c:pt idx="295">
                  <c:v>46.875</c:v>
                </c:pt>
                <c:pt idx="296">
                  <c:v>47</c:v>
                </c:pt>
                <c:pt idx="297">
                  <c:v>47.125</c:v>
                </c:pt>
                <c:pt idx="298">
                  <c:v>47.25</c:v>
                </c:pt>
                <c:pt idx="299">
                  <c:v>47.375</c:v>
                </c:pt>
                <c:pt idx="300">
                  <c:v>47.5</c:v>
                </c:pt>
                <c:pt idx="301">
                  <c:v>47.625</c:v>
                </c:pt>
                <c:pt idx="302">
                  <c:v>47.75</c:v>
                </c:pt>
                <c:pt idx="303">
                  <c:v>47.875</c:v>
                </c:pt>
                <c:pt idx="304">
                  <c:v>48</c:v>
                </c:pt>
                <c:pt idx="305">
                  <c:v>48.125</c:v>
                </c:pt>
                <c:pt idx="306">
                  <c:v>48.25</c:v>
                </c:pt>
                <c:pt idx="307">
                  <c:v>48.375</c:v>
                </c:pt>
                <c:pt idx="308">
                  <c:v>48.5</c:v>
                </c:pt>
                <c:pt idx="309">
                  <c:v>48.625</c:v>
                </c:pt>
                <c:pt idx="310">
                  <c:v>48.75</c:v>
                </c:pt>
                <c:pt idx="311">
                  <c:v>48.875</c:v>
                </c:pt>
                <c:pt idx="312">
                  <c:v>49</c:v>
                </c:pt>
                <c:pt idx="313">
                  <c:v>49.125</c:v>
                </c:pt>
                <c:pt idx="314">
                  <c:v>49.25</c:v>
                </c:pt>
                <c:pt idx="315">
                  <c:v>49.375</c:v>
                </c:pt>
                <c:pt idx="316">
                  <c:v>49.5</c:v>
                </c:pt>
                <c:pt idx="317">
                  <c:v>49.625</c:v>
                </c:pt>
                <c:pt idx="318">
                  <c:v>49.75</c:v>
                </c:pt>
                <c:pt idx="319">
                  <c:v>49.875</c:v>
                </c:pt>
                <c:pt idx="320">
                  <c:v>50</c:v>
                </c:pt>
                <c:pt idx="321">
                  <c:v>50.125</c:v>
                </c:pt>
                <c:pt idx="322">
                  <c:v>50.25</c:v>
                </c:pt>
                <c:pt idx="323">
                  <c:v>50.375</c:v>
                </c:pt>
                <c:pt idx="324">
                  <c:v>50.5</c:v>
                </c:pt>
                <c:pt idx="325">
                  <c:v>50.625</c:v>
                </c:pt>
                <c:pt idx="326">
                  <c:v>50.75</c:v>
                </c:pt>
                <c:pt idx="327">
                  <c:v>50.875</c:v>
                </c:pt>
                <c:pt idx="328">
                  <c:v>51</c:v>
                </c:pt>
                <c:pt idx="329">
                  <c:v>51.125</c:v>
                </c:pt>
                <c:pt idx="330">
                  <c:v>51.25</c:v>
                </c:pt>
                <c:pt idx="331">
                  <c:v>51.375</c:v>
                </c:pt>
                <c:pt idx="332">
                  <c:v>51.5</c:v>
                </c:pt>
                <c:pt idx="333">
                  <c:v>51.625</c:v>
                </c:pt>
                <c:pt idx="334">
                  <c:v>51.75</c:v>
                </c:pt>
                <c:pt idx="335">
                  <c:v>51.875</c:v>
                </c:pt>
                <c:pt idx="336">
                  <c:v>52</c:v>
                </c:pt>
                <c:pt idx="337">
                  <c:v>52.125</c:v>
                </c:pt>
                <c:pt idx="338">
                  <c:v>52.25</c:v>
                </c:pt>
                <c:pt idx="339">
                  <c:v>52.375</c:v>
                </c:pt>
                <c:pt idx="340">
                  <c:v>52.5</c:v>
                </c:pt>
                <c:pt idx="341">
                  <c:v>52.625</c:v>
                </c:pt>
                <c:pt idx="342">
                  <c:v>52.75</c:v>
                </c:pt>
                <c:pt idx="343">
                  <c:v>52.875</c:v>
                </c:pt>
                <c:pt idx="344">
                  <c:v>53</c:v>
                </c:pt>
                <c:pt idx="345">
                  <c:v>53.125</c:v>
                </c:pt>
                <c:pt idx="346">
                  <c:v>53.25</c:v>
                </c:pt>
                <c:pt idx="347">
                  <c:v>53.375</c:v>
                </c:pt>
                <c:pt idx="348">
                  <c:v>53.5</c:v>
                </c:pt>
                <c:pt idx="349">
                  <c:v>53.625</c:v>
                </c:pt>
                <c:pt idx="350">
                  <c:v>53.75</c:v>
                </c:pt>
                <c:pt idx="351">
                  <c:v>53.875</c:v>
                </c:pt>
                <c:pt idx="352">
                  <c:v>54</c:v>
                </c:pt>
                <c:pt idx="353">
                  <c:v>54.125</c:v>
                </c:pt>
                <c:pt idx="354">
                  <c:v>54.25</c:v>
                </c:pt>
                <c:pt idx="355">
                  <c:v>54.375</c:v>
                </c:pt>
                <c:pt idx="356">
                  <c:v>54.5</c:v>
                </c:pt>
                <c:pt idx="357">
                  <c:v>54.625</c:v>
                </c:pt>
                <c:pt idx="358">
                  <c:v>54.75</c:v>
                </c:pt>
                <c:pt idx="359">
                  <c:v>54.875</c:v>
                </c:pt>
                <c:pt idx="360">
                  <c:v>55</c:v>
                </c:pt>
                <c:pt idx="361">
                  <c:v>55.125</c:v>
                </c:pt>
                <c:pt idx="362">
                  <c:v>55.25</c:v>
                </c:pt>
                <c:pt idx="363">
                  <c:v>55.375</c:v>
                </c:pt>
                <c:pt idx="364">
                  <c:v>55.5</c:v>
                </c:pt>
                <c:pt idx="365">
                  <c:v>55.625</c:v>
                </c:pt>
                <c:pt idx="366">
                  <c:v>55.75</c:v>
                </c:pt>
                <c:pt idx="367">
                  <c:v>55.875</c:v>
                </c:pt>
                <c:pt idx="368">
                  <c:v>56</c:v>
                </c:pt>
                <c:pt idx="369">
                  <c:v>56.125</c:v>
                </c:pt>
                <c:pt idx="370">
                  <c:v>56.25</c:v>
                </c:pt>
                <c:pt idx="371">
                  <c:v>56.375</c:v>
                </c:pt>
                <c:pt idx="372">
                  <c:v>56.5</c:v>
                </c:pt>
                <c:pt idx="373">
                  <c:v>56.625</c:v>
                </c:pt>
                <c:pt idx="374">
                  <c:v>56.75</c:v>
                </c:pt>
                <c:pt idx="375">
                  <c:v>56.875</c:v>
                </c:pt>
                <c:pt idx="376">
                  <c:v>57</c:v>
                </c:pt>
                <c:pt idx="377">
                  <c:v>57.125</c:v>
                </c:pt>
                <c:pt idx="378">
                  <c:v>57.25</c:v>
                </c:pt>
                <c:pt idx="379">
                  <c:v>57.375</c:v>
                </c:pt>
                <c:pt idx="380">
                  <c:v>57.5</c:v>
                </c:pt>
                <c:pt idx="381">
                  <c:v>57.625</c:v>
                </c:pt>
                <c:pt idx="382">
                  <c:v>57.75</c:v>
                </c:pt>
                <c:pt idx="383">
                  <c:v>57.875</c:v>
                </c:pt>
                <c:pt idx="384">
                  <c:v>58</c:v>
                </c:pt>
                <c:pt idx="385">
                  <c:v>58.125</c:v>
                </c:pt>
                <c:pt idx="386">
                  <c:v>58.25</c:v>
                </c:pt>
                <c:pt idx="387">
                  <c:v>58.375</c:v>
                </c:pt>
                <c:pt idx="388">
                  <c:v>58.5</c:v>
                </c:pt>
                <c:pt idx="389">
                  <c:v>58.625</c:v>
                </c:pt>
                <c:pt idx="390">
                  <c:v>58.75</c:v>
                </c:pt>
                <c:pt idx="391">
                  <c:v>58.875</c:v>
                </c:pt>
                <c:pt idx="392">
                  <c:v>59</c:v>
                </c:pt>
                <c:pt idx="393">
                  <c:v>59.125</c:v>
                </c:pt>
                <c:pt idx="394">
                  <c:v>59.25</c:v>
                </c:pt>
                <c:pt idx="395">
                  <c:v>59.375</c:v>
                </c:pt>
                <c:pt idx="396">
                  <c:v>59.5</c:v>
                </c:pt>
                <c:pt idx="397">
                  <c:v>59.625</c:v>
                </c:pt>
                <c:pt idx="398">
                  <c:v>59.75</c:v>
                </c:pt>
                <c:pt idx="399">
                  <c:v>59.875</c:v>
                </c:pt>
                <c:pt idx="400">
                  <c:v>60</c:v>
                </c:pt>
                <c:pt idx="401">
                  <c:v>60.125</c:v>
                </c:pt>
                <c:pt idx="402">
                  <c:v>60.25</c:v>
                </c:pt>
                <c:pt idx="403">
                  <c:v>60.375</c:v>
                </c:pt>
                <c:pt idx="404">
                  <c:v>60.5</c:v>
                </c:pt>
                <c:pt idx="405">
                  <c:v>60.625</c:v>
                </c:pt>
                <c:pt idx="406">
                  <c:v>60.75</c:v>
                </c:pt>
                <c:pt idx="407">
                  <c:v>60.875</c:v>
                </c:pt>
                <c:pt idx="408">
                  <c:v>61</c:v>
                </c:pt>
                <c:pt idx="409">
                  <c:v>61.125</c:v>
                </c:pt>
                <c:pt idx="410">
                  <c:v>61.25</c:v>
                </c:pt>
                <c:pt idx="411">
                  <c:v>61.375</c:v>
                </c:pt>
                <c:pt idx="412">
                  <c:v>61.5</c:v>
                </c:pt>
                <c:pt idx="413">
                  <c:v>61.625</c:v>
                </c:pt>
                <c:pt idx="414">
                  <c:v>61.75</c:v>
                </c:pt>
                <c:pt idx="415">
                  <c:v>61.875</c:v>
                </c:pt>
                <c:pt idx="416">
                  <c:v>62</c:v>
                </c:pt>
                <c:pt idx="417">
                  <c:v>62.125</c:v>
                </c:pt>
                <c:pt idx="418">
                  <c:v>62.25</c:v>
                </c:pt>
                <c:pt idx="419">
                  <c:v>62.375</c:v>
                </c:pt>
                <c:pt idx="420">
                  <c:v>62.5</c:v>
                </c:pt>
                <c:pt idx="421">
                  <c:v>62.625</c:v>
                </c:pt>
                <c:pt idx="422">
                  <c:v>62.75</c:v>
                </c:pt>
                <c:pt idx="423">
                  <c:v>62.875</c:v>
                </c:pt>
                <c:pt idx="424">
                  <c:v>63</c:v>
                </c:pt>
                <c:pt idx="425">
                  <c:v>63.125</c:v>
                </c:pt>
                <c:pt idx="426">
                  <c:v>63.25</c:v>
                </c:pt>
                <c:pt idx="427">
                  <c:v>63.375</c:v>
                </c:pt>
                <c:pt idx="428">
                  <c:v>63.5</c:v>
                </c:pt>
                <c:pt idx="429">
                  <c:v>63.625</c:v>
                </c:pt>
                <c:pt idx="430">
                  <c:v>63.75</c:v>
                </c:pt>
                <c:pt idx="431">
                  <c:v>63.875</c:v>
                </c:pt>
                <c:pt idx="432">
                  <c:v>64</c:v>
                </c:pt>
                <c:pt idx="433">
                  <c:v>64.125</c:v>
                </c:pt>
                <c:pt idx="434">
                  <c:v>64.25</c:v>
                </c:pt>
                <c:pt idx="435">
                  <c:v>64.375</c:v>
                </c:pt>
                <c:pt idx="436">
                  <c:v>64.5</c:v>
                </c:pt>
                <c:pt idx="437">
                  <c:v>64.625</c:v>
                </c:pt>
                <c:pt idx="438">
                  <c:v>64.75</c:v>
                </c:pt>
                <c:pt idx="439">
                  <c:v>64.875</c:v>
                </c:pt>
                <c:pt idx="440">
                  <c:v>65</c:v>
                </c:pt>
                <c:pt idx="441">
                  <c:v>65.125</c:v>
                </c:pt>
                <c:pt idx="442">
                  <c:v>65.25</c:v>
                </c:pt>
                <c:pt idx="443">
                  <c:v>65.375</c:v>
                </c:pt>
                <c:pt idx="444">
                  <c:v>65.5</c:v>
                </c:pt>
                <c:pt idx="445">
                  <c:v>65.625</c:v>
                </c:pt>
                <c:pt idx="446">
                  <c:v>65.75</c:v>
                </c:pt>
                <c:pt idx="447">
                  <c:v>65.875</c:v>
                </c:pt>
                <c:pt idx="448">
                  <c:v>66</c:v>
                </c:pt>
                <c:pt idx="449">
                  <c:v>66.125</c:v>
                </c:pt>
                <c:pt idx="450">
                  <c:v>66.25</c:v>
                </c:pt>
                <c:pt idx="451">
                  <c:v>66.375</c:v>
                </c:pt>
                <c:pt idx="452">
                  <c:v>66.5</c:v>
                </c:pt>
                <c:pt idx="453">
                  <c:v>66.625</c:v>
                </c:pt>
                <c:pt idx="454">
                  <c:v>66.75</c:v>
                </c:pt>
                <c:pt idx="455">
                  <c:v>66.875</c:v>
                </c:pt>
                <c:pt idx="456">
                  <c:v>67</c:v>
                </c:pt>
                <c:pt idx="457">
                  <c:v>67.125</c:v>
                </c:pt>
                <c:pt idx="458">
                  <c:v>67.25</c:v>
                </c:pt>
                <c:pt idx="459">
                  <c:v>67.375</c:v>
                </c:pt>
                <c:pt idx="460">
                  <c:v>67.5</c:v>
                </c:pt>
                <c:pt idx="461">
                  <c:v>67.625</c:v>
                </c:pt>
                <c:pt idx="462">
                  <c:v>67.75</c:v>
                </c:pt>
                <c:pt idx="463">
                  <c:v>67.875</c:v>
                </c:pt>
                <c:pt idx="464">
                  <c:v>68</c:v>
                </c:pt>
                <c:pt idx="465">
                  <c:v>68.125</c:v>
                </c:pt>
                <c:pt idx="466">
                  <c:v>68.25</c:v>
                </c:pt>
                <c:pt idx="467">
                  <c:v>68.375</c:v>
                </c:pt>
                <c:pt idx="468">
                  <c:v>68.5</c:v>
                </c:pt>
                <c:pt idx="469">
                  <c:v>68.625</c:v>
                </c:pt>
                <c:pt idx="470">
                  <c:v>68.75</c:v>
                </c:pt>
                <c:pt idx="471">
                  <c:v>68.875</c:v>
                </c:pt>
                <c:pt idx="472">
                  <c:v>69</c:v>
                </c:pt>
                <c:pt idx="473">
                  <c:v>69.125</c:v>
                </c:pt>
                <c:pt idx="474">
                  <c:v>69.25</c:v>
                </c:pt>
                <c:pt idx="475">
                  <c:v>69.375</c:v>
                </c:pt>
                <c:pt idx="476">
                  <c:v>69.5</c:v>
                </c:pt>
                <c:pt idx="477">
                  <c:v>69.625</c:v>
                </c:pt>
                <c:pt idx="478">
                  <c:v>69.75</c:v>
                </c:pt>
                <c:pt idx="479">
                  <c:v>69.875</c:v>
                </c:pt>
                <c:pt idx="480">
                  <c:v>70</c:v>
                </c:pt>
                <c:pt idx="481">
                  <c:v>70.125</c:v>
                </c:pt>
                <c:pt idx="482">
                  <c:v>70.25</c:v>
                </c:pt>
                <c:pt idx="483">
                  <c:v>70.375</c:v>
                </c:pt>
                <c:pt idx="484">
                  <c:v>70.5</c:v>
                </c:pt>
                <c:pt idx="485">
                  <c:v>70.625</c:v>
                </c:pt>
                <c:pt idx="486">
                  <c:v>70.75</c:v>
                </c:pt>
                <c:pt idx="487">
                  <c:v>70.875</c:v>
                </c:pt>
                <c:pt idx="488">
                  <c:v>71</c:v>
                </c:pt>
                <c:pt idx="489">
                  <c:v>71.125</c:v>
                </c:pt>
                <c:pt idx="490">
                  <c:v>71.25</c:v>
                </c:pt>
                <c:pt idx="491">
                  <c:v>71.375</c:v>
                </c:pt>
                <c:pt idx="492">
                  <c:v>71.5</c:v>
                </c:pt>
                <c:pt idx="493">
                  <c:v>71.625</c:v>
                </c:pt>
                <c:pt idx="494">
                  <c:v>71.75</c:v>
                </c:pt>
                <c:pt idx="495">
                  <c:v>71.875</c:v>
                </c:pt>
                <c:pt idx="496">
                  <c:v>72</c:v>
                </c:pt>
                <c:pt idx="497">
                  <c:v>72.125</c:v>
                </c:pt>
                <c:pt idx="498">
                  <c:v>72.25</c:v>
                </c:pt>
                <c:pt idx="499">
                  <c:v>72.375</c:v>
                </c:pt>
                <c:pt idx="500">
                  <c:v>72.5</c:v>
                </c:pt>
                <c:pt idx="501">
                  <c:v>72.625</c:v>
                </c:pt>
                <c:pt idx="502">
                  <c:v>72.75</c:v>
                </c:pt>
                <c:pt idx="503">
                  <c:v>72.875</c:v>
                </c:pt>
                <c:pt idx="504">
                  <c:v>73</c:v>
                </c:pt>
                <c:pt idx="505">
                  <c:v>73.125</c:v>
                </c:pt>
                <c:pt idx="506">
                  <c:v>73.25</c:v>
                </c:pt>
                <c:pt idx="507">
                  <c:v>73.375</c:v>
                </c:pt>
                <c:pt idx="508">
                  <c:v>73.5</c:v>
                </c:pt>
                <c:pt idx="509">
                  <c:v>73.625</c:v>
                </c:pt>
                <c:pt idx="510">
                  <c:v>73.75</c:v>
                </c:pt>
                <c:pt idx="511">
                  <c:v>73.875</c:v>
                </c:pt>
                <c:pt idx="512">
                  <c:v>74</c:v>
                </c:pt>
                <c:pt idx="513">
                  <c:v>74.125</c:v>
                </c:pt>
                <c:pt idx="514">
                  <c:v>74.25</c:v>
                </c:pt>
                <c:pt idx="515">
                  <c:v>74.375</c:v>
                </c:pt>
                <c:pt idx="516">
                  <c:v>74.5</c:v>
                </c:pt>
                <c:pt idx="517">
                  <c:v>74.625</c:v>
                </c:pt>
                <c:pt idx="518">
                  <c:v>74.75</c:v>
                </c:pt>
                <c:pt idx="519">
                  <c:v>74.875</c:v>
                </c:pt>
                <c:pt idx="520">
                  <c:v>75</c:v>
                </c:pt>
                <c:pt idx="521">
                  <c:v>75.125</c:v>
                </c:pt>
                <c:pt idx="522">
                  <c:v>75.25</c:v>
                </c:pt>
                <c:pt idx="523">
                  <c:v>75.375</c:v>
                </c:pt>
                <c:pt idx="524">
                  <c:v>75.5</c:v>
                </c:pt>
                <c:pt idx="525">
                  <c:v>75.625</c:v>
                </c:pt>
                <c:pt idx="526">
                  <c:v>75.75</c:v>
                </c:pt>
                <c:pt idx="527">
                  <c:v>75.875</c:v>
                </c:pt>
                <c:pt idx="528">
                  <c:v>76</c:v>
                </c:pt>
                <c:pt idx="529">
                  <c:v>76.125</c:v>
                </c:pt>
                <c:pt idx="530">
                  <c:v>76.25</c:v>
                </c:pt>
                <c:pt idx="531">
                  <c:v>76.375</c:v>
                </c:pt>
                <c:pt idx="532">
                  <c:v>76.5</c:v>
                </c:pt>
                <c:pt idx="533">
                  <c:v>76.625</c:v>
                </c:pt>
                <c:pt idx="534">
                  <c:v>76.75</c:v>
                </c:pt>
                <c:pt idx="535">
                  <c:v>76.875</c:v>
                </c:pt>
                <c:pt idx="536">
                  <c:v>77</c:v>
                </c:pt>
                <c:pt idx="537">
                  <c:v>77.125</c:v>
                </c:pt>
                <c:pt idx="538">
                  <c:v>77.25</c:v>
                </c:pt>
                <c:pt idx="539">
                  <c:v>77.375</c:v>
                </c:pt>
                <c:pt idx="540">
                  <c:v>77.5</c:v>
                </c:pt>
                <c:pt idx="541">
                  <c:v>77.625</c:v>
                </c:pt>
                <c:pt idx="542">
                  <c:v>77.75</c:v>
                </c:pt>
                <c:pt idx="543">
                  <c:v>77.875</c:v>
                </c:pt>
                <c:pt idx="544">
                  <c:v>78</c:v>
                </c:pt>
                <c:pt idx="545">
                  <c:v>78.125</c:v>
                </c:pt>
                <c:pt idx="546">
                  <c:v>78.25</c:v>
                </c:pt>
                <c:pt idx="547">
                  <c:v>78.375</c:v>
                </c:pt>
                <c:pt idx="548">
                  <c:v>78.5</c:v>
                </c:pt>
                <c:pt idx="549">
                  <c:v>78.625</c:v>
                </c:pt>
                <c:pt idx="550">
                  <c:v>78.75</c:v>
                </c:pt>
                <c:pt idx="551">
                  <c:v>78.875</c:v>
                </c:pt>
                <c:pt idx="552">
                  <c:v>79</c:v>
                </c:pt>
                <c:pt idx="553">
                  <c:v>79.125</c:v>
                </c:pt>
                <c:pt idx="554">
                  <c:v>79.25</c:v>
                </c:pt>
                <c:pt idx="555">
                  <c:v>79.375</c:v>
                </c:pt>
                <c:pt idx="556">
                  <c:v>79.5</c:v>
                </c:pt>
                <c:pt idx="557">
                  <c:v>79.625</c:v>
                </c:pt>
                <c:pt idx="558">
                  <c:v>79.75</c:v>
                </c:pt>
                <c:pt idx="559">
                  <c:v>79.875</c:v>
                </c:pt>
                <c:pt idx="560">
                  <c:v>80</c:v>
                </c:pt>
                <c:pt idx="561">
                  <c:v>80.125</c:v>
                </c:pt>
                <c:pt idx="562">
                  <c:v>80.25</c:v>
                </c:pt>
                <c:pt idx="563">
                  <c:v>80.375</c:v>
                </c:pt>
                <c:pt idx="564">
                  <c:v>80.5</c:v>
                </c:pt>
                <c:pt idx="565">
                  <c:v>80.625</c:v>
                </c:pt>
                <c:pt idx="566">
                  <c:v>80.75</c:v>
                </c:pt>
                <c:pt idx="567">
                  <c:v>80.875</c:v>
                </c:pt>
                <c:pt idx="568">
                  <c:v>81</c:v>
                </c:pt>
                <c:pt idx="569">
                  <c:v>81.125</c:v>
                </c:pt>
                <c:pt idx="570">
                  <c:v>81.25</c:v>
                </c:pt>
                <c:pt idx="571">
                  <c:v>81.375</c:v>
                </c:pt>
                <c:pt idx="572">
                  <c:v>81.5</c:v>
                </c:pt>
                <c:pt idx="573">
                  <c:v>81.625</c:v>
                </c:pt>
                <c:pt idx="574">
                  <c:v>81.75</c:v>
                </c:pt>
                <c:pt idx="575">
                  <c:v>81.875</c:v>
                </c:pt>
                <c:pt idx="576">
                  <c:v>82</c:v>
                </c:pt>
                <c:pt idx="577">
                  <c:v>82.125</c:v>
                </c:pt>
                <c:pt idx="578">
                  <c:v>82.25</c:v>
                </c:pt>
                <c:pt idx="579">
                  <c:v>82.375</c:v>
                </c:pt>
                <c:pt idx="580">
                  <c:v>82.5</c:v>
                </c:pt>
                <c:pt idx="581">
                  <c:v>82.625</c:v>
                </c:pt>
                <c:pt idx="582">
                  <c:v>82.75</c:v>
                </c:pt>
                <c:pt idx="583">
                  <c:v>82.875</c:v>
                </c:pt>
                <c:pt idx="584">
                  <c:v>83</c:v>
                </c:pt>
                <c:pt idx="585">
                  <c:v>83.125</c:v>
                </c:pt>
                <c:pt idx="586">
                  <c:v>83.25</c:v>
                </c:pt>
                <c:pt idx="587">
                  <c:v>83.375</c:v>
                </c:pt>
                <c:pt idx="588">
                  <c:v>83.5</c:v>
                </c:pt>
                <c:pt idx="589">
                  <c:v>83.625</c:v>
                </c:pt>
                <c:pt idx="590">
                  <c:v>83.75</c:v>
                </c:pt>
                <c:pt idx="591">
                  <c:v>83.875</c:v>
                </c:pt>
                <c:pt idx="592">
                  <c:v>84</c:v>
                </c:pt>
                <c:pt idx="593">
                  <c:v>84.125</c:v>
                </c:pt>
                <c:pt idx="594">
                  <c:v>84.25</c:v>
                </c:pt>
                <c:pt idx="595">
                  <c:v>84.375</c:v>
                </c:pt>
                <c:pt idx="596">
                  <c:v>84.5</c:v>
                </c:pt>
                <c:pt idx="597">
                  <c:v>84.625</c:v>
                </c:pt>
                <c:pt idx="598">
                  <c:v>84.75</c:v>
                </c:pt>
                <c:pt idx="599">
                  <c:v>84.875</c:v>
                </c:pt>
                <c:pt idx="600">
                  <c:v>85</c:v>
                </c:pt>
                <c:pt idx="601">
                  <c:v>85.125</c:v>
                </c:pt>
                <c:pt idx="602">
                  <c:v>85.25</c:v>
                </c:pt>
                <c:pt idx="603">
                  <c:v>85.375</c:v>
                </c:pt>
                <c:pt idx="604">
                  <c:v>85.5</c:v>
                </c:pt>
                <c:pt idx="605">
                  <c:v>85.625</c:v>
                </c:pt>
                <c:pt idx="606">
                  <c:v>85.75</c:v>
                </c:pt>
                <c:pt idx="607">
                  <c:v>85.875</c:v>
                </c:pt>
                <c:pt idx="608">
                  <c:v>86</c:v>
                </c:pt>
                <c:pt idx="609">
                  <c:v>86.125</c:v>
                </c:pt>
                <c:pt idx="610">
                  <c:v>86.25</c:v>
                </c:pt>
                <c:pt idx="611">
                  <c:v>86.375</c:v>
                </c:pt>
                <c:pt idx="612">
                  <c:v>86.5</c:v>
                </c:pt>
                <c:pt idx="613">
                  <c:v>86.625</c:v>
                </c:pt>
                <c:pt idx="614">
                  <c:v>86.75</c:v>
                </c:pt>
                <c:pt idx="615">
                  <c:v>86.875</c:v>
                </c:pt>
                <c:pt idx="616">
                  <c:v>87</c:v>
                </c:pt>
                <c:pt idx="617">
                  <c:v>87.125</c:v>
                </c:pt>
                <c:pt idx="618">
                  <c:v>87.25</c:v>
                </c:pt>
                <c:pt idx="619">
                  <c:v>87.375</c:v>
                </c:pt>
                <c:pt idx="620">
                  <c:v>87.5</c:v>
                </c:pt>
                <c:pt idx="621">
                  <c:v>87.625</c:v>
                </c:pt>
                <c:pt idx="622">
                  <c:v>87.75</c:v>
                </c:pt>
                <c:pt idx="623">
                  <c:v>87.875</c:v>
                </c:pt>
                <c:pt idx="624">
                  <c:v>88</c:v>
                </c:pt>
                <c:pt idx="625">
                  <c:v>88.125</c:v>
                </c:pt>
                <c:pt idx="626">
                  <c:v>88.25</c:v>
                </c:pt>
                <c:pt idx="627">
                  <c:v>88.375</c:v>
                </c:pt>
                <c:pt idx="628">
                  <c:v>88.5</c:v>
                </c:pt>
                <c:pt idx="629">
                  <c:v>88.625</c:v>
                </c:pt>
                <c:pt idx="630">
                  <c:v>88.75</c:v>
                </c:pt>
                <c:pt idx="631">
                  <c:v>88.875</c:v>
                </c:pt>
                <c:pt idx="632">
                  <c:v>89</c:v>
                </c:pt>
                <c:pt idx="633">
                  <c:v>89.125</c:v>
                </c:pt>
                <c:pt idx="634">
                  <c:v>89.25</c:v>
                </c:pt>
                <c:pt idx="635">
                  <c:v>89.375</c:v>
                </c:pt>
                <c:pt idx="636">
                  <c:v>89.5</c:v>
                </c:pt>
                <c:pt idx="637">
                  <c:v>89.625</c:v>
                </c:pt>
                <c:pt idx="638">
                  <c:v>89.75</c:v>
                </c:pt>
                <c:pt idx="639">
                  <c:v>89.875</c:v>
                </c:pt>
                <c:pt idx="640">
                  <c:v>90</c:v>
                </c:pt>
                <c:pt idx="641">
                  <c:v>90.125</c:v>
                </c:pt>
                <c:pt idx="642">
                  <c:v>90.25</c:v>
                </c:pt>
                <c:pt idx="643">
                  <c:v>90.375</c:v>
                </c:pt>
                <c:pt idx="644">
                  <c:v>90.5</c:v>
                </c:pt>
                <c:pt idx="645">
                  <c:v>90.625</c:v>
                </c:pt>
                <c:pt idx="646">
                  <c:v>90.75</c:v>
                </c:pt>
                <c:pt idx="647">
                  <c:v>90.875</c:v>
                </c:pt>
                <c:pt idx="648">
                  <c:v>91</c:v>
                </c:pt>
                <c:pt idx="649">
                  <c:v>91.125</c:v>
                </c:pt>
                <c:pt idx="650">
                  <c:v>91.25</c:v>
                </c:pt>
                <c:pt idx="651">
                  <c:v>91.375</c:v>
                </c:pt>
                <c:pt idx="652">
                  <c:v>91.5</c:v>
                </c:pt>
                <c:pt idx="653">
                  <c:v>91.625</c:v>
                </c:pt>
                <c:pt idx="654">
                  <c:v>91.75</c:v>
                </c:pt>
                <c:pt idx="655">
                  <c:v>91.875</c:v>
                </c:pt>
                <c:pt idx="656">
                  <c:v>92</c:v>
                </c:pt>
                <c:pt idx="657">
                  <c:v>92.125</c:v>
                </c:pt>
                <c:pt idx="658">
                  <c:v>92.25</c:v>
                </c:pt>
                <c:pt idx="659">
                  <c:v>92.375</c:v>
                </c:pt>
                <c:pt idx="660">
                  <c:v>92.5</c:v>
                </c:pt>
                <c:pt idx="661">
                  <c:v>92.625</c:v>
                </c:pt>
                <c:pt idx="662">
                  <c:v>92.75</c:v>
                </c:pt>
                <c:pt idx="663">
                  <c:v>92.875</c:v>
                </c:pt>
                <c:pt idx="664">
                  <c:v>93</c:v>
                </c:pt>
                <c:pt idx="665">
                  <c:v>93.125</c:v>
                </c:pt>
                <c:pt idx="666">
                  <c:v>93.25</c:v>
                </c:pt>
                <c:pt idx="667">
                  <c:v>93.375</c:v>
                </c:pt>
                <c:pt idx="668">
                  <c:v>93.5</c:v>
                </c:pt>
                <c:pt idx="669">
                  <c:v>93.625</c:v>
                </c:pt>
                <c:pt idx="670">
                  <c:v>93.75</c:v>
                </c:pt>
                <c:pt idx="671">
                  <c:v>93.875</c:v>
                </c:pt>
                <c:pt idx="672">
                  <c:v>94</c:v>
                </c:pt>
                <c:pt idx="673">
                  <c:v>94.125</c:v>
                </c:pt>
                <c:pt idx="674">
                  <c:v>94.25</c:v>
                </c:pt>
                <c:pt idx="675">
                  <c:v>94.375</c:v>
                </c:pt>
                <c:pt idx="676">
                  <c:v>94.5</c:v>
                </c:pt>
                <c:pt idx="677">
                  <c:v>94.625</c:v>
                </c:pt>
                <c:pt idx="678">
                  <c:v>94.75</c:v>
                </c:pt>
                <c:pt idx="679">
                  <c:v>94.875</c:v>
                </c:pt>
                <c:pt idx="680">
                  <c:v>95</c:v>
                </c:pt>
                <c:pt idx="681">
                  <c:v>95.125</c:v>
                </c:pt>
                <c:pt idx="682">
                  <c:v>95.25</c:v>
                </c:pt>
                <c:pt idx="683">
                  <c:v>95.375</c:v>
                </c:pt>
                <c:pt idx="684">
                  <c:v>95.5</c:v>
                </c:pt>
                <c:pt idx="685">
                  <c:v>95.625</c:v>
                </c:pt>
                <c:pt idx="686">
                  <c:v>95.75</c:v>
                </c:pt>
                <c:pt idx="687">
                  <c:v>95.875</c:v>
                </c:pt>
                <c:pt idx="688">
                  <c:v>96</c:v>
                </c:pt>
                <c:pt idx="689">
                  <c:v>96.125</c:v>
                </c:pt>
                <c:pt idx="690">
                  <c:v>96.25</c:v>
                </c:pt>
                <c:pt idx="691">
                  <c:v>96.375</c:v>
                </c:pt>
                <c:pt idx="692">
                  <c:v>96.5</c:v>
                </c:pt>
                <c:pt idx="693">
                  <c:v>96.625</c:v>
                </c:pt>
                <c:pt idx="694">
                  <c:v>96.75</c:v>
                </c:pt>
                <c:pt idx="695">
                  <c:v>96.875</c:v>
                </c:pt>
                <c:pt idx="696">
                  <c:v>97</c:v>
                </c:pt>
                <c:pt idx="697">
                  <c:v>97.125</c:v>
                </c:pt>
                <c:pt idx="698">
                  <c:v>97.25</c:v>
                </c:pt>
                <c:pt idx="699">
                  <c:v>97.375</c:v>
                </c:pt>
                <c:pt idx="700">
                  <c:v>97.5</c:v>
                </c:pt>
                <c:pt idx="701">
                  <c:v>97.625</c:v>
                </c:pt>
                <c:pt idx="702">
                  <c:v>97.75</c:v>
                </c:pt>
                <c:pt idx="703">
                  <c:v>97.875</c:v>
                </c:pt>
                <c:pt idx="704">
                  <c:v>98</c:v>
                </c:pt>
                <c:pt idx="705">
                  <c:v>98.125</c:v>
                </c:pt>
                <c:pt idx="706">
                  <c:v>98.25</c:v>
                </c:pt>
                <c:pt idx="707">
                  <c:v>98.375</c:v>
                </c:pt>
                <c:pt idx="708">
                  <c:v>98.5</c:v>
                </c:pt>
                <c:pt idx="709">
                  <c:v>98.625</c:v>
                </c:pt>
                <c:pt idx="710">
                  <c:v>98.75</c:v>
                </c:pt>
                <c:pt idx="711">
                  <c:v>98.875</c:v>
                </c:pt>
                <c:pt idx="712">
                  <c:v>99</c:v>
                </c:pt>
                <c:pt idx="713">
                  <c:v>99.125</c:v>
                </c:pt>
                <c:pt idx="714">
                  <c:v>99.25</c:v>
                </c:pt>
                <c:pt idx="715">
                  <c:v>99.375</c:v>
                </c:pt>
                <c:pt idx="716">
                  <c:v>99.5</c:v>
                </c:pt>
                <c:pt idx="717">
                  <c:v>99.625</c:v>
                </c:pt>
                <c:pt idx="718">
                  <c:v>99.75</c:v>
                </c:pt>
                <c:pt idx="719">
                  <c:v>99.875</c:v>
                </c:pt>
                <c:pt idx="720">
                  <c:v>100</c:v>
                </c:pt>
                <c:pt idx="721">
                  <c:v>100.125</c:v>
                </c:pt>
                <c:pt idx="722">
                  <c:v>100.25</c:v>
                </c:pt>
                <c:pt idx="723">
                  <c:v>100.375</c:v>
                </c:pt>
                <c:pt idx="724">
                  <c:v>100.5</c:v>
                </c:pt>
                <c:pt idx="725">
                  <c:v>100.625</c:v>
                </c:pt>
                <c:pt idx="726">
                  <c:v>100.75</c:v>
                </c:pt>
                <c:pt idx="727">
                  <c:v>100.875</c:v>
                </c:pt>
                <c:pt idx="728">
                  <c:v>101</c:v>
                </c:pt>
                <c:pt idx="729">
                  <c:v>101.125</c:v>
                </c:pt>
                <c:pt idx="730">
                  <c:v>101.25</c:v>
                </c:pt>
                <c:pt idx="731">
                  <c:v>101.375</c:v>
                </c:pt>
                <c:pt idx="732">
                  <c:v>101.5</c:v>
                </c:pt>
                <c:pt idx="733">
                  <c:v>101.625</c:v>
                </c:pt>
                <c:pt idx="734">
                  <c:v>101.75</c:v>
                </c:pt>
                <c:pt idx="735">
                  <c:v>101.875</c:v>
                </c:pt>
                <c:pt idx="736">
                  <c:v>102</c:v>
                </c:pt>
                <c:pt idx="737">
                  <c:v>102.125</c:v>
                </c:pt>
                <c:pt idx="738">
                  <c:v>102.25</c:v>
                </c:pt>
                <c:pt idx="739">
                  <c:v>102.375</c:v>
                </c:pt>
                <c:pt idx="740">
                  <c:v>102.5</c:v>
                </c:pt>
                <c:pt idx="741">
                  <c:v>102.625</c:v>
                </c:pt>
                <c:pt idx="742">
                  <c:v>102.75</c:v>
                </c:pt>
                <c:pt idx="743">
                  <c:v>102.875</c:v>
                </c:pt>
                <c:pt idx="744">
                  <c:v>103</c:v>
                </c:pt>
                <c:pt idx="745">
                  <c:v>103.125</c:v>
                </c:pt>
                <c:pt idx="746">
                  <c:v>103.25</c:v>
                </c:pt>
                <c:pt idx="747">
                  <c:v>103.375</c:v>
                </c:pt>
                <c:pt idx="748">
                  <c:v>103.5</c:v>
                </c:pt>
                <c:pt idx="749">
                  <c:v>103.625</c:v>
                </c:pt>
                <c:pt idx="750">
                  <c:v>103.75</c:v>
                </c:pt>
                <c:pt idx="751">
                  <c:v>103.875</c:v>
                </c:pt>
                <c:pt idx="752">
                  <c:v>104</c:v>
                </c:pt>
                <c:pt idx="753">
                  <c:v>104.125</c:v>
                </c:pt>
                <c:pt idx="754">
                  <c:v>104.25</c:v>
                </c:pt>
                <c:pt idx="755">
                  <c:v>104.375</c:v>
                </c:pt>
                <c:pt idx="756">
                  <c:v>104.5</c:v>
                </c:pt>
                <c:pt idx="757">
                  <c:v>104.625</c:v>
                </c:pt>
                <c:pt idx="758">
                  <c:v>104.75</c:v>
                </c:pt>
                <c:pt idx="759">
                  <c:v>104.875</c:v>
                </c:pt>
                <c:pt idx="760">
                  <c:v>105</c:v>
                </c:pt>
                <c:pt idx="761">
                  <c:v>105.125</c:v>
                </c:pt>
                <c:pt idx="762">
                  <c:v>105.25</c:v>
                </c:pt>
                <c:pt idx="763">
                  <c:v>105.375</c:v>
                </c:pt>
                <c:pt idx="764">
                  <c:v>105.5</c:v>
                </c:pt>
                <c:pt idx="765">
                  <c:v>105.625</c:v>
                </c:pt>
                <c:pt idx="766">
                  <c:v>105.75</c:v>
                </c:pt>
                <c:pt idx="767">
                  <c:v>105.875</c:v>
                </c:pt>
                <c:pt idx="768">
                  <c:v>106</c:v>
                </c:pt>
                <c:pt idx="769">
                  <c:v>106.125</c:v>
                </c:pt>
                <c:pt idx="770">
                  <c:v>106.25</c:v>
                </c:pt>
                <c:pt idx="771">
                  <c:v>106.375</c:v>
                </c:pt>
                <c:pt idx="772">
                  <c:v>106.5</c:v>
                </c:pt>
                <c:pt idx="773">
                  <c:v>106.625</c:v>
                </c:pt>
                <c:pt idx="774">
                  <c:v>106.75</c:v>
                </c:pt>
                <c:pt idx="775">
                  <c:v>106.875</c:v>
                </c:pt>
                <c:pt idx="776">
                  <c:v>107</c:v>
                </c:pt>
                <c:pt idx="777">
                  <c:v>107.125</c:v>
                </c:pt>
                <c:pt idx="778">
                  <c:v>107.25</c:v>
                </c:pt>
                <c:pt idx="779">
                  <c:v>107.375</c:v>
                </c:pt>
                <c:pt idx="780">
                  <c:v>107.5</c:v>
                </c:pt>
                <c:pt idx="781">
                  <c:v>107.625</c:v>
                </c:pt>
                <c:pt idx="782">
                  <c:v>107.75</c:v>
                </c:pt>
                <c:pt idx="783">
                  <c:v>107.875</c:v>
                </c:pt>
                <c:pt idx="784">
                  <c:v>108</c:v>
                </c:pt>
                <c:pt idx="785">
                  <c:v>108.125</c:v>
                </c:pt>
                <c:pt idx="786">
                  <c:v>108.25</c:v>
                </c:pt>
                <c:pt idx="787">
                  <c:v>108.375</c:v>
                </c:pt>
                <c:pt idx="788">
                  <c:v>108.5</c:v>
                </c:pt>
                <c:pt idx="789">
                  <c:v>108.625</c:v>
                </c:pt>
                <c:pt idx="790">
                  <c:v>108.75</c:v>
                </c:pt>
                <c:pt idx="791">
                  <c:v>108.875</c:v>
                </c:pt>
                <c:pt idx="792">
                  <c:v>109</c:v>
                </c:pt>
                <c:pt idx="793">
                  <c:v>109.125</c:v>
                </c:pt>
                <c:pt idx="794">
                  <c:v>109.25</c:v>
                </c:pt>
                <c:pt idx="795">
                  <c:v>109.375</c:v>
                </c:pt>
                <c:pt idx="796">
                  <c:v>109.5</c:v>
                </c:pt>
                <c:pt idx="797">
                  <c:v>109.625</c:v>
                </c:pt>
                <c:pt idx="798">
                  <c:v>109.75</c:v>
                </c:pt>
                <c:pt idx="799">
                  <c:v>109.875</c:v>
                </c:pt>
                <c:pt idx="800">
                  <c:v>110</c:v>
                </c:pt>
                <c:pt idx="801">
                  <c:v>66</c:v>
                </c:pt>
                <c:pt idx="802">
                  <c:v>66</c:v>
                </c:pt>
                <c:pt idx="803">
                  <c:v>84.499549806750679</c:v>
                </c:pt>
                <c:pt idx="804">
                  <c:v>84.499549806750679</c:v>
                </c:pt>
                <c:pt idx="805">
                  <c:v>35.500450193249328</c:v>
                </c:pt>
                <c:pt idx="806">
                  <c:v>35.500450193249328</c:v>
                </c:pt>
              </c:numCache>
            </c:numRef>
          </c:xVal>
          <c:yVal>
            <c:numRef>
              <c:f>'z-test'!$T$2:$T$808</c:f>
              <c:numCache>
                <c:formatCode>General</c:formatCode>
                <c:ptCount val="807"/>
                <c:pt idx="0">
                  <c:v>1.3383022576488537E-4</c:v>
                </c:pt>
                <c:pt idx="1">
                  <c:v>1.3928497646575994E-4</c:v>
                </c:pt>
                <c:pt idx="2">
                  <c:v>1.4494756042389106E-4</c:v>
                </c:pt>
                <c:pt idx="3">
                  <c:v>1.508252715505178E-4</c:v>
                </c:pt>
                <c:pt idx="4">
                  <c:v>1.5692563406553226E-4</c:v>
                </c:pt>
                <c:pt idx="5">
                  <c:v>1.6325640876624199E-4</c:v>
                </c:pt>
                <c:pt idx="6">
                  <c:v>1.6982559942934359E-4</c:v>
                </c:pt>
                <c:pt idx="7">
                  <c:v>1.7664145934757092E-4</c:v>
                </c:pt>
                <c:pt idx="8">
                  <c:v>1.8371249800245711E-4</c:v>
                </c:pt>
                <c:pt idx="9">
                  <c:v>1.9104748787459762E-4</c:v>
                </c:pt>
                <c:pt idx="10">
                  <c:v>1.9865547139277272E-4</c:v>
                </c:pt>
                <c:pt idx="11">
                  <c:v>2.0654576802322548E-4</c:v>
                </c:pt>
                <c:pt idx="12">
                  <c:v>2.1472798150036704E-4</c:v>
                </c:pt>
                <c:pt idx="13">
                  <c:v>2.2321200720010206E-4</c:v>
                </c:pt>
                <c:pt idx="14">
                  <c:v>2.3200803965694238E-4</c:v>
                </c:pt>
                <c:pt idx="15">
                  <c:v>2.4112658022599324E-4</c:v>
                </c:pt>
                <c:pt idx="16">
                  <c:v>2.5057844489086075E-4</c:v>
                </c:pt>
                <c:pt idx="17">
                  <c:v>2.6037477221844247E-4</c:v>
                </c:pt>
                <c:pt idx="18">
                  <c:v>2.70527031461521E-4</c:v>
                </c:pt>
                <c:pt idx="19">
                  <c:v>2.8104703080998632E-4</c:v>
                </c:pt>
                <c:pt idx="20">
                  <c:v>2.9194692579146027E-4</c:v>
                </c:pt>
                <c:pt idx="21">
                  <c:v>3.0323922782200417E-4</c:v>
                </c:pt>
                <c:pt idx="22">
                  <c:v>3.1493681290752188E-4</c:v>
                </c:pt>
                <c:pt idx="23">
                  <c:v>3.2705293049637498E-4</c:v>
                </c:pt>
                <c:pt idx="24">
                  <c:v>3.3960121248365478E-4</c:v>
                </c:pt>
                <c:pt idx="25">
                  <c:v>3.5259568236744541E-4</c:v>
                </c:pt>
                <c:pt idx="26">
                  <c:v>3.6605076455733496E-4</c:v>
                </c:pt>
                <c:pt idx="27">
                  <c:v>3.7998129383532141E-4</c:v>
                </c:pt>
                <c:pt idx="28">
                  <c:v>3.9440252496915622E-4</c:v>
                </c:pt>
                <c:pt idx="29">
                  <c:v>4.0933014247807883E-4</c:v>
                </c:pt>
                <c:pt idx="30">
                  <c:v>4.2478027055075143E-4</c:v>
                </c:pt>
                <c:pt idx="31">
                  <c:v>4.4076948311513252E-4</c:v>
                </c:pt>
                <c:pt idx="32">
                  <c:v>4.5731481405985675E-4</c:v>
                </c:pt>
                <c:pt idx="33">
                  <c:v>4.7443376760662064E-4</c:v>
                </c:pt>
                <c:pt idx="34">
                  <c:v>4.9214432883289312E-4</c:v>
                </c:pt>
                <c:pt idx="35">
                  <c:v>5.104649743441856E-4</c:v>
                </c:pt>
                <c:pt idx="36">
                  <c:v>5.2941468309493475E-4</c:v>
                </c:pt>
                <c:pt idx="37">
                  <c:v>5.490129473569587E-4</c:v>
                </c:pt>
                <c:pt idx="38">
                  <c:v>5.6927978383425261E-4</c:v>
                </c:pt>
                <c:pt idx="39">
                  <c:v>5.9023574492278561E-4</c:v>
                </c:pt>
                <c:pt idx="40">
                  <c:v>6.119019301137719E-4</c:v>
                </c:pt>
                <c:pt idx="41">
                  <c:v>6.342999975387576E-4</c:v>
                </c:pt>
                <c:pt idx="42">
                  <c:v>6.5745217565467645E-4</c:v>
                </c:pt>
                <c:pt idx="43">
                  <c:v>6.8138127506689212E-4</c:v>
                </c:pt>
                <c:pt idx="44">
                  <c:v>7.061107004880362E-4</c:v>
                </c:pt>
                <c:pt idx="45">
                  <c:v>7.3166446283031089E-4</c:v>
                </c:pt>
                <c:pt idx="46">
                  <c:v>7.580671914287103E-4</c:v>
                </c:pt>
                <c:pt idx="47">
                  <c:v>7.8534414639246997E-4</c:v>
                </c:pt>
                <c:pt idx="48">
                  <c:v>8.1352123108180841E-4</c:v>
                </c:pt>
                <c:pt idx="49">
                  <c:v>8.4262500470690268E-4</c:v>
                </c:pt>
                <c:pt idx="50">
                  <c:v>8.7268269504576015E-4</c:v>
                </c:pt>
                <c:pt idx="51">
                  <c:v>9.0372221127752448E-4</c:v>
                </c:pt>
                <c:pt idx="52">
                  <c:v>9.3577215692747977E-4</c:v>
                </c:pt>
                <c:pt idx="53">
                  <c:v>9.6886184291984591E-4</c:v>
                </c:pt>
                <c:pt idx="54">
                  <c:v>1.0030213007342376E-3</c:v>
                </c:pt>
                <c:pt idx="55">
                  <c:v>1.0382812956614103E-3</c:v>
                </c:pt>
                <c:pt idx="56">
                  <c:v>1.0746733401537356E-3</c:v>
                </c:pt>
                <c:pt idx="57">
                  <c:v>1.1122297072655649E-3</c:v>
                </c:pt>
                <c:pt idx="58">
                  <c:v>1.1509834441784845E-3</c:v>
                </c:pt>
                <c:pt idx="59">
                  <c:v>1.1909683858061166E-3</c:v>
                </c:pt>
                <c:pt idx="60">
                  <c:v>1.2322191684730199E-3</c:v>
                </c:pt>
                <c:pt idx="61">
                  <c:v>1.2747712436618327E-3</c:v>
                </c:pt>
                <c:pt idx="62">
                  <c:v>1.3186608918227423E-3</c:v>
                </c:pt>
                <c:pt idx="63">
                  <c:v>1.3639252362389036E-3</c:v>
                </c:pt>
                <c:pt idx="64">
                  <c:v>1.4106022569413848E-3</c:v>
                </c:pt>
                <c:pt idx="65">
                  <c:v>1.4587308046667459E-3</c:v>
                </c:pt>
                <c:pt idx="66">
                  <c:v>1.5083506148503073E-3</c:v>
                </c:pt>
                <c:pt idx="67">
                  <c:v>1.5595023216476915E-3</c:v>
                </c:pt>
                <c:pt idx="68">
                  <c:v>1.6122274719771244E-3</c:v>
                </c:pt>
                <c:pt idx="69">
                  <c:v>1.6665685395745797E-3</c:v>
                </c:pt>
                <c:pt idx="70">
                  <c:v>1.7225689390536812E-3</c:v>
                </c:pt>
                <c:pt idx="71">
                  <c:v>1.7802730399618786E-3</c:v>
                </c:pt>
                <c:pt idx="72">
                  <c:v>1.839726180824281E-3</c:v>
                </c:pt>
                <c:pt idx="73">
                  <c:v>1.9009746831660803E-3</c:v>
                </c:pt>
                <c:pt idx="74">
                  <c:v>1.9640658655043761E-3</c:v>
                </c:pt>
                <c:pt idx="75">
                  <c:v>2.0290480572997681E-3</c:v>
                </c:pt>
                <c:pt idx="76">
                  <c:v>2.0959706128579419E-3</c:v>
                </c:pt>
                <c:pt idx="77">
                  <c:v>2.164883925171062E-3</c:v>
                </c:pt>
                <c:pt idx="78">
                  <c:v>2.2358394396885385E-3</c:v>
                </c:pt>
                <c:pt idx="79">
                  <c:v>2.3088896680064958E-3</c:v>
                </c:pt>
                <c:pt idx="80">
                  <c:v>2.3840882014648404E-3</c:v>
                </c:pt>
                <c:pt idx="81">
                  <c:v>2.4614897246407006E-3</c:v>
                </c:pt>
                <c:pt idx="82">
                  <c:v>2.5411500287265214E-3</c:v>
                </c:pt>
                <c:pt idx="83">
                  <c:v>2.6231260247810244E-3</c:v>
                </c:pt>
                <c:pt idx="84">
                  <c:v>2.7074757568406999E-3</c:v>
                </c:pt>
                <c:pt idx="85">
                  <c:v>2.7942584148794472E-3</c:v>
                </c:pt>
                <c:pt idx="86">
                  <c:v>2.8835343476034392E-3</c:v>
                </c:pt>
                <c:pt idx="87">
                  <c:v>2.9753650750682535E-3</c:v>
                </c:pt>
                <c:pt idx="88">
                  <c:v>3.0698133011047403E-3</c:v>
                </c:pt>
                <c:pt idx="89">
                  <c:v>3.1669429255400811E-3</c:v>
                </c:pt>
                <c:pt idx="90">
                  <c:v>3.2668190561999182E-3</c:v>
                </c:pt>
                <c:pt idx="91">
                  <c:v>3.3695080206774812E-3</c:v>
                </c:pt>
                <c:pt idx="92">
                  <c:v>3.4750773778549375E-3</c:v>
                </c:pt>
                <c:pt idx="93">
                  <c:v>3.5835959291623614E-3</c:v>
                </c:pt>
                <c:pt idx="94">
                  <c:v>3.6951337295590349E-3</c:v>
                </c:pt>
                <c:pt idx="95">
                  <c:v>3.8097620982218104E-3</c:v>
                </c:pt>
                <c:pt idx="96">
                  <c:v>3.9275536289247789E-3</c:v>
                </c:pt>
                <c:pt idx="97">
                  <c:v>4.04858220009443E-3</c:v>
                </c:pt>
                <c:pt idx="98">
                  <c:v>4.1729229845239623E-3</c:v>
                </c:pt>
                <c:pt idx="99">
                  <c:v>4.3006524587304498E-3</c:v>
                </c:pt>
                <c:pt idx="100">
                  <c:v>4.4318484119380075E-3</c:v>
                </c:pt>
                <c:pt idx="101">
                  <c:v>4.5665899546701444E-3</c:v>
                </c:pt>
                <c:pt idx="102">
                  <c:v>4.7049575269339792E-3</c:v>
                </c:pt>
                <c:pt idx="103">
                  <c:v>4.847032905978944E-3</c:v>
                </c:pt>
                <c:pt idx="104">
                  <c:v>4.9928992136123763E-3</c:v>
                </c:pt>
                <c:pt idx="105">
                  <c:v>5.1426409230539392E-3</c:v>
                </c:pt>
                <c:pt idx="106">
                  <c:v>5.2963438653110201E-3</c:v>
                </c:pt>
                <c:pt idx="107">
                  <c:v>5.4540952350565454E-3</c:v>
                </c:pt>
                <c:pt idx="108">
                  <c:v>5.615983595990969E-3</c:v>
                </c:pt>
                <c:pt idx="109">
                  <c:v>5.7820988856694729E-3</c:v>
                </c:pt>
                <c:pt idx="110">
                  <c:v>5.9525324197758538E-3</c:v>
                </c:pt>
                <c:pt idx="111">
                  <c:v>6.1273768958236873E-3</c:v>
                </c:pt>
                <c:pt idx="112">
                  <c:v>6.3067263962659275E-3</c:v>
                </c:pt>
                <c:pt idx="113">
                  <c:v>6.4906763909933643E-3</c:v>
                </c:pt>
                <c:pt idx="114">
                  <c:v>6.6793237392026202E-3</c:v>
                </c:pt>
                <c:pt idx="115">
                  <c:v>6.8727666906139712E-3</c:v>
                </c:pt>
                <c:pt idx="116">
                  <c:v>7.0711048860194487E-3</c:v>
                </c:pt>
                <c:pt idx="117">
                  <c:v>7.2744393571412182E-3</c:v>
                </c:pt>
                <c:pt idx="118">
                  <c:v>7.4828725257805638E-3</c:v>
                </c:pt>
                <c:pt idx="119">
                  <c:v>7.6965082022373218E-3</c:v>
                </c:pt>
                <c:pt idx="120">
                  <c:v>7.9154515829799686E-3</c:v>
                </c:pt>
                <c:pt idx="121">
                  <c:v>8.1398092475460215E-3</c:v>
                </c:pt>
                <c:pt idx="122">
                  <c:v>8.369689154653033E-3</c:v>
                </c:pt>
                <c:pt idx="123">
                  <c:v>8.6052006374996715E-3</c:v>
                </c:pt>
                <c:pt idx="124">
                  <c:v>8.8464543982372315E-3</c:v>
                </c:pt>
                <c:pt idx="125">
                  <c:v>9.0935625015910529E-3</c:v>
                </c:pt>
                <c:pt idx="126">
                  <c:v>9.3466383676122835E-3</c:v>
                </c:pt>
                <c:pt idx="127">
                  <c:v>9.6057967635395872E-3</c:v>
                </c:pt>
                <c:pt idx="128">
                  <c:v>9.8711537947511301E-3</c:v>
                </c:pt>
                <c:pt idx="129">
                  <c:v>1.0142826894787077E-2</c:v>
                </c:pt>
                <c:pt idx="130">
                  <c:v>1.0420934814422592E-2</c:v>
                </c:pt>
                <c:pt idx="131">
                  <c:v>1.0705597609772187E-2</c:v>
                </c:pt>
                <c:pt idx="132">
                  <c:v>1.0996936629405572E-2</c:v>
                </c:pt>
                <c:pt idx="133">
                  <c:v>1.1295074500456135E-2</c:v>
                </c:pt>
                <c:pt idx="134">
                  <c:v>1.1600135113702561E-2</c:v>
                </c:pt>
                <c:pt idx="135">
                  <c:v>1.1912243607605179E-2</c:v>
                </c:pt>
                <c:pt idx="136">
                  <c:v>1.2231526351277971E-2</c:v>
                </c:pt>
                <c:pt idx="137">
                  <c:v>1.2558110926378211E-2</c:v>
                </c:pt>
                <c:pt idx="138">
                  <c:v>1.2892126107895304E-2</c:v>
                </c:pt>
                <c:pt idx="139">
                  <c:v>1.3233701843821374E-2</c:v>
                </c:pt>
                <c:pt idx="140">
                  <c:v>1.3582969233685613E-2</c:v>
                </c:pt>
                <c:pt idx="141">
                  <c:v>1.3940060505935825E-2</c:v>
                </c:pt>
                <c:pt idx="142">
                  <c:v>1.430510899414969E-2</c:v>
                </c:pt>
                <c:pt idx="143">
                  <c:v>1.4678249112060044E-2</c:v>
                </c:pt>
                <c:pt idx="144">
                  <c:v>1.5059616327377449E-2</c:v>
                </c:pt>
                <c:pt idx="145">
                  <c:v>1.5449347134395174E-2</c:v>
                </c:pt>
                <c:pt idx="146">
                  <c:v>1.5847579025360818E-2</c:v>
                </c:pt>
                <c:pt idx="147">
                  <c:v>1.6254450460600506E-2</c:v>
                </c:pt>
                <c:pt idx="148">
                  <c:v>1.6670100837381057E-2</c:v>
                </c:pt>
                <c:pt idx="149">
                  <c:v>1.7094670457496956E-2</c:v>
                </c:pt>
                <c:pt idx="150">
                  <c:v>1.752830049356854E-2</c:v>
                </c:pt>
                <c:pt idx="151">
                  <c:v>1.7971132954039633E-2</c:v>
                </c:pt>
                <c:pt idx="152">
                  <c:v>1.8423310646862048E-2</c:v>
                </c:pt>
                <c:pt idx="153">
                  <c:v>1.8884977141856163E-2</c:v>
                </c:pt>
                <c:pt idx="154">
                  <c:v>1.9356276731736961E-2</c:v>
                </c:pt>
                <c:pt idx="155">
                  <c:v>1.9837354391795313E-2</c:v>
                </c:pt>
                <c:pt idx="156">
                  <c:v>2.0328355738225837E-2</c:v>
                </c:pt>
                <c:pt idx="157">
                  <c:v>2.0829426985092186E-2</c:v>
                </c:pt>
                <c:pt idx="158">
                  <c:v>2.1340714899922782E-2</c:v>
                </c:pt>
                <c:pt idx="159">
                  <c:v>2.1862366757929387E-2</c:v>
                </c:pt>
                <c:pt idx="160">
                  <c:v>2.2394530294842899E-2</c:v>
                </c:pt>
                <c:pt idx="161">
                  <c:v>2.2937353658360693E-2</c:v>
                </c:pt>
                <c:pt idx="162">
                  <c:v>2.3490985358201363E-2</c:v>
                </c:pt>
                <c:pt idx="163">
                  <c:v>2.4055574214762971E-2</c:v>
                </c:pt>
                <c:pt idx="164">
                  <c:v>2.4631269306382507E-2</c:v>
                </c:pt>
                <c:pt idx="165">
                  <c:v>2.5218219915194382E-2</c:v>
                </c:pt>
                <c:pt idx="166">
                  <c:v>2.581657547158769E-2</c:v>
                </c:pt>
                <c:pt idx="167">
                  <c:v>2.6426485497261721E-2</c:v>
                </c:pt>
                <c:pt idx="168">
                  <c:v>2.7048099546881785E-2</c:v>
                </c:pt>
                <c:pt idx="169">
                  <c:v>2.7681567148336573E-2</c:v>
                </c:pt>
                <c:pt idx="170">
                  <c:v>2.8327037741601186E-2</c:v>
                </c:pt>
                <c:pt idx="171">
                  <c:v>2.8984660616209412E-2</c:v>
                </c:pt>
                <c:pt idx="172">
                  <c:v>2.9654584847341278E-2</c:v>
                </c:pt>
                <c:pt idx="173">
                  <c:v>3.0336959230531636E-2</c:v>
                </c:pt>
                <c:pt idx="174">
                  <c:v>3.103193221500827E-2</c:v>
                </c:pt>
                <c:pt idx="175">
                  <c:v>3.1739651835667418E-2</c:v>
                </c:pt>
                <c:pt idx="176">
                  <c:v>3.2460265643697445E-2</c:v>
                </c:pt>
                <c:pt idx="177">
                  <c:v>3.3193920635861122E-2</c:v>
                </c:pt>
                <c:pt idx="178">
                  <c:v>3.3940763182449186E-2</c:v>
                </c:pt>
                <c:pt idx="179">
                  <c:v>3.470093895391882E-2</c:v>
                </c:pt>
                <c:pt idx="180">
                  <c:v>3.5474592846231424E-2</c:v>
                </c:pt>
                <c:pt idx="181">
                  <c:v>3.6261868904906222E-2</c:v>
                </c:pt>
                <c:pt idx="182">
                  <c:v>3.7062910247806474E-2</c:v>
                </c:pt>
                <c:pt idx="183">
                  <c:v>3.7877858986677483E-2</c:v>
                </c:pt>
                <c:pt idx="184">
                  <c:v>3.8706856147455608E-2</c:v>
                </c:pt>
                <c:pt idx="185">
                  <c:v>3.955004158937022E-2</c:v>
                </c:pt>
                <c:pt idx="186">
                  <c:v>4.0407553922860308E-2</c:v>
                </c:pt>
                <c:pt idx="187">
                  <c:v>4.1279530426330417E-2</c:v>
                </c:pt>
                <c:pt idx="188">
                  <c:v>4.2166106961770311E-2</c:v>
                </c:pt>
                <c:pt idx="189">
                  <c:v>4.3067417889265734E-2</c:v>
                </c:pt>
                <c:pt idx="190">
                  <c:v>4.3983595980427191E-2</c:v>
                </c:pt>
                <c:pt idx="191">
                  <c:v>4.49147723307671E-2</c:v>
                </c:pt>
                <c:pt idx="192">
                  <c:v>4.5861076271054887E-2</c:v>
                </c:pt>
                <c:pt idx="193">
                  <c:v>4.6822635277683163E-2</c:v>
                </c:pt>
                <c:pt idx="194">
                  <c:v>4.7799574882077034E-2</c:v>
                </c:pt>
                <c:pt idx="195">
                  <c:v>4.8792018579182764E-2</c:v>
                </c:pt>
                <c:pt idx="196">
                  <c:v>4.9800087735070775E-2</c:v>
                </c:pt>
                <c:pt idx="197">
                  <c:v>5.0823901493691204E-2</c:v>
                </c:pt>
                <c:pt idx="198">
                  <c:v>5.1863576682820565E-2</c:v>
                </c:pt>
                <c:pt idx="199">
                  <c:v>5.2919227719240312E-2</c:v>
                </c:pt>
                <c:pt idx="200">
                  <c:v>5.3990966513188063E-2</c:v>
                </c:pt>
                <c:pt idx="201">
                  <c:v>5.5078902372125767E-2</c:v>
                </c:pt>
                <c:pt idx="202">
                  <c:v>5.6183141903868049E-2</c:v>
                </c:pt>
                <c:pt idx="203">
                  <c:v>5.7303788919117131E-2</c:v>
                </c:pt>
                <c:pt idx="204">
                  <c:v>5.8440944333451469E-2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5.8440944333451469E-2</c:v>
                </c:pt>
                <c:pt idx="597">
                  <c:v>5.7303788919117131E-2</c:v>
                </c:pt>
                <c:pt idx="598">
                  <c:v>5.6183141903868049E-2</c:v>
                </c:pt>
                <c:pt idx="599">
                  <c:v>5.5078902372125767E-2</c:v>
                </c:pt>
                <c:pt idx="600">
                  <c:v>5.3990966513188063E-2</c:v>
                </c:pt>
                <c:pt idx="601">
                  <c:v>5.2919227719240312E-2</c:v>
                </c:pt>
                <c:pt idx="602">
                  <c:v>5.1863576682820565E-2</c:v>
                </c:pt>
                <c:pt idx="603">
                  <c:v>5.0823901493691204E-2</c:v>
                </c:pt>
                <c:pt idx="604">
                  <c:v>4.9800087735070775E-2</c:v>
                </c:pt>
                <c:pt idx="605">
                  <c:v>4.8792018579182764E-2</c:v>
                </c:pt>
                <c:pt idx="606">
                  <c:v>4.7799574882077034E-2</c:v>
                </c:pt>
                <c:pt idx="607">
                  <c:v>4.6822635277683163E-2</c:v>
                </c:pt>
                <c:pt idx="608">
                  <c:v>4.5861076271054887E-2</c:v>
                </c:pt>
                <c:pt idx="609">
                  <c:v>4.49147723307671E-2</c:v>
                </c:pt>
                <c:pt idx="610">
                  <c:v>4.3983595980427191E-2</c:v>
                </c:pt>
                <c:pt idx="611">
                  <c:v>4.3067417889265734E-2</c:v>
                </c:pt>
                <c:pt idx="612">
                  <c:v>4.2166106961770311E-2</c:v>
                </c:pt>
                <c:pt idx="613">
                  <c:v>4.1279530426330417E-2</c:v>
                </c:pt>
                <c:pt idx="614">
                  <c:v>4.0407553922860308E-2</c:v>
                </c:pt>
                <c:pt idx="615">
                  <c:v>3.955004158937022E-2</c:v>
                </c:pt>
                <c:pt idx="616">
                  <c:v>3.8706856147455608E-2</c:v>
                </c:pt>
                <c:pt idx="617">
                  <c:v>3.7877858986677483E-2</c:v>
                </c:pt>
                <c:pt idx="618">
                  <c:v>3.7062910247806474E-2</c:v>
                </c:pt>
                <c:pt idx="619">
                  <c:v>3.6261868904906222E-2</c:v>
                </c:pt>
                <c:pt idx="620">
                  <c:v>3.5474592846231424E-2</c:v>
                </c:pt>
                <c:pt idx="621">
                  <c:v>3.470093895391882E-2</c:v>
                </c:pt>
                <c:pt idx="622">
                  <c:v>3.3940763182449186E-2</c:v>
                </c:pt>
                <c:pt idx="623">
                  <c:v>3.3193920635861122E-2</c:v>
                </c:pt>
                <c:pt idx="624">
                  <c:v>3.2460265643697445E-2</c:v>
                </c:pt>
                <c:pt idx="625">
                  <c:v>3.1739651835667418E-2</c:v>
                </c:pt>
                <c:pt idx="626">
                  <c:v>3.103193221500827E-2</c:v>
                </c:pt>
                <c:pt idx="627">
                  <c:v>3.0336959230531636E-2</c:v>
                </c:pt>
                <c:pt idx="628">
                  <c:v>2.9654584847341278E-2</c:v>
                </c:pt>
                <c:pt idx="629">
                  <c:v>2.8984660616209412E-2</c:v>
                </c:pt>
                <c:pt idx="630">
                  <c:v>2.8327037741601186E-2</c:v>
                </c:pt>
                <c:pt idx="631">
                  <c:v>2.7681567148336573E-2</c:v>
                </c:pt>
                <c:pt idx="632">
                  <c:v>2.7048099546881785E-2</c:v>
                </c:pt>
                <c:pt idx="633">
                  <c:v>2.6426485497261721E-2</c:v>
                </c:pt>
                <c:pt idx="634">
                  <c:v>2.581657547158769E-2</c:v>
                </c:pt>
                <c:pt idx="635">
                  <c:v>2.5218219915194382E-2</c:v>
                </c:pt>
                <c:pt idx="636">
                  <c:v>2.4631269306382507E-2</c:v>
                </c:pt>
                <c:pt idx="637">
                  <c:v>2.4055574214762971E-2</c:v>
                </c:pt>
                <c:pt idx="638">
                  <c:v>2.3490985358201363E-2</c:v>
                </c:pt>
                <c:pt idx="639">
                  <c:v>2.2937353658360693E-2</c:v>
                </c:pt>
                <c:pt idx="640">
                  <c:v>2.2394530294842899E-2</c:v>
                </c:pt>
                <c:pt idx="641">
                  <c:v>2.1862366757929387E-2</c:v>
                </c:pt>
                <c:pt idx="642">
                  <c:v>2.1340714899922782E-2</c:v>
                </c:pt>
                <c:pt idx="643">
                  <c:v>2.0829426985092186E-2</c:v>
                </c:pt>
                <c:pt idx="644">
                  <c:v>2.0328355738225837E-2</c:v>
                </c:pt>
                <c:pt idx="645">
                  <c:v>1.9837354391795313E-2</c:v>
                </c:pt>
                <c:pt idx="646">
                  <c:v>1.9356276731736961E-2</c:v>
                </c:pt>
                <c:pt idx="647">
                  <c:v>1.8884977141856163E-2</c:v>
                </c:pt>
                <c:pt idx="648">
                  <c:v>1.8423310646862048E-2</c:v>
                </c:pt>
                <c:pt idx="649">
                  <c:v>1.7971132954039633E-2</c:v>
                </c:pt>
                <c:pt idx="650">
                  <c:v>1.752830049356854E-2</c:v>
                </c:pt>
                <c:pt idx="651">
                  <c:v>1.7094670457496956E-2</c:v>
                </c:pt>
                <c:pt idx="652">
                  <c:v>1.6670100837381057E-2</c:v>
                </c:pt>
                <c:pt idx="653">
                  <c:v>1.6254450460600506E-2</c:v>
                </c:pt>
                <c:pt idx="654">
                  <c:v>1.5847579025360818E-2</c:v>
                </c:pt>
                <c:pt idx="655">
                  <c:v>1.5449347134395174E-2</c:v>
                </c:pt>
                <c:pt idx="656">
                  <c:v>1.5059616327377449E-2</c:v>
                </c:pt>
                <c:pt idx="657">
                  <c:v>1.4678249112060044E-2</c:v>
                </c:pt>
                <c:pt idx="658">
                  <c:v>1.430510899414969E-2</c:v>
                </c:pt>
                <c:pt idx="659">
                  <c:v>1.3940060505935825E-2</c:v>
                </c:pt>
                <c:pt idx="660">
                  <c:v>1.3582969233685613E-2</c:v>
                </c:pt>
                <c:pt idx="661">
                  <c:v>1.3233701843821374E-2</c:v>
                </c:pt>
                <c:pt idx="662">
                  <c:v>1.2892126107895304E-2</c:v>
                </c:pt>
                <c:pt idx="663">
                  <c:v>1.2558110926378211E-2</c:v>
                </c:pt>
                <c:pt idx="664">
                  <c:v>1.2231526351277971E-2</c:v>
                </c:pt>
                <c:pt idx="665">
                  <c:v>1.1912243607605179E-2</c:v>
                </c:pt>
                <c:pt idx="666">
                  <c:v>1.1600135113702561E-2</c:v>
                </c:pt>
                <c:pt idx="667">
                  <c:v>1.1295074500456135E-2</c:v>
                </c:pt>
                <c:pt idx="668">
                  <c:v>1.0996936629405572E-2</c:v>
                </c:pt>
                <c:pt idx="669">
                  <c:v>1.0705597609772187E-2</c:v>
                </c:pt>
                <c:pt idx="670">
                  <c:v>1.0420934814422592E-2</c:v>
                </c:pt>
                <c:pt idx="671">
                  <c:v>1.0142826894787077E-2</c:v>
                </c:pt>
                <c:pt idx="672">
                  <c:v>9.8711537947511301E-3</c:v>
                </c:pt>
                <c:pt idx="673">
                  <c:v>9.6057967635395872E-3</c:v>
                </c:pt>
                <c:pt idx="674">
                  <c:v>9.3466383676122835E-3</c:v>
                </c:pt>
                <c:pt idx="675">
                  <c:v>9.0935625015910529E-3</c:v>
                </c:pt>
                <c:pt idx="676">
                  <c:v>8.8464543982372315E-3</c:v>
                </c:pt>
                <c:pt idx="677">
                  <c:v>8.6052006374996715E-3</c:v>
                </c:pt>
                <c:pt idx="678">
                  <c:v>8.369689154653033E-3</c:v>
                </c:pt>
                <c:pt idx="679">
                  <c:v>8.1398092475460215E-3</c:v>
                </c:pt>
                <c:pt idx="680">
                  <c:v>7.9154515829799686E-3</c:v>
                </c:pt>
                <c:pt idx="681">
                  <c:v>7.6965082022373218E-3</c:v>
                </c:pt>
                <c:pt idx="682">
                  <c:v>7.4828725257805638E-3</c:v>
                </c:pt>
                <c:pt idx="683">
                  <c:v>7.2744393571412182E-3</c:v>
                </c:pt>
                <c:pt idx="684">
                  <c:v>7.0711048860194487E-3</c:v>
                </c:pt>
                <c:pt idx="685">
                  <c:v>6.8727666906139712E-3</c:v>
                </c:pt>
                <c:pt idx="686">
                  <c:v>6.6793237392026202E-3</c:v>
                </c:pt>
                <c:pt idx="687">
                  <c:v>6.4906763909933643E-3</c:v>
                </c:pt>
                <c:pt idx="688">
                  <c:v>6.3067263962659275E-3</c:v>
                </c:pt>
                <c:pt idx="689">
                  <c:v>6.1273768958236873E-3</c:v>
                </c:pt>
                <c:pt idx="690">
                  <c:v>5.9525324197758538E-3</c:v>
                </c:pt>
                <c:pt idx="691">
                  <c:v>5.7820988856694729E-3</c:v>
                </c:pt>
                <c:pt idx="692">
                  <c:v>5.615983595990969E-3</c:v>
                </c:pt>
                <c:pt idx="693">
                  <c:v>5.4540952350565454E-3</c:v>
                </c:pt>
                <c:pt idx="694">
                  <c:v>5.2963438653110201E-3</c:v>
                </c:pt>
                <c:pt idx="695">
                  <c:v>5.1426409230539392E-3</c:v>
                </c:pt>
                <c:pt idx="696">
                  <c:v>4.9928992136123763E-3</c:v>
                </c:pt>
                <c:pt idx="697">
                  <c:v>4.847032905978944E-3</c:v>
                </c:pt>
                <c:pt idx="698">
                  <c:v>4.7049575269339792E-3</c:v>
                </c:pt>
                <c:pt idx="699">
                  <c:v>4.5665899546701444E-3</c:v>
                </c:pt>
                <c:pt idx="700">
                  <c:v>4.4318484119380075E-3</c:v>
                </c:pt>
                <c:pt idx="701">
                  <c:v>4.3006524587304498E-3</c:v>
                </c:pt>
                <c:pt idx="702">
                  <c:v>4.1729229845239623E-3</c:v>
                </c:pt>
                <c:pt idx="703">
                  <c:v>4.04858220009443E-3</c:v>
                </c:pt>
                <c:pt idx="704">
                  <c:v>3.9275536289247789E-3</c:v>
                </c:pt>
                <c:pt idx="705">
                  <c:v>3.8097620982218104E-3</c:v>
                </c:pt>
                <c:pt idx="706">
                  <c:v>3.6951337295590349E-3</c:v>
                </c:pt>
                <c:pt idx="707">
                  <c:v>3.5835959291623614E-3</c:v>
                </c:pt>
                <c:pt idx="708">
                  <c:v>3.4750773778549375E-3</c:v>
                </c:pt>
                <c:pt idx="709">
                  <c:v>3.3695080206774812E-3</c:v>
                </c:pt>
                <c:pt idx="710">
                  <c:v>3.2668190561999182E-3</c:v>
                </c:pt>
                <c:pt idx="711">
                  <c:v>3.1669429255400811E-3</c:v>
                </c:pt>
                <c:pt idx="712">
                  <c:v>3.0698133011047403E-3</c:v>
                </c:pt>
                <c:pt idx="713">
                  <c:v>2.9753650750682535E-3</c:v>
                </c:pt>
                <c:pt idx="714">
                  <c:v>2.8835343476034392E-3</c:v>
                </c:pt>
                <c:pt idx="715">
                  <c:v>2.7942584148794472E-3</c:v>
                </c:pt>
                <c:pt idx="716">
                  <c:v>2.7074757568406999E-3</c:v>
                </c:pt>
                <c:pt idx="717">
                  <c:v>2.6231260247810244E-3</c:v>
                </c:pt>
                <c:pt idx="718">
                  <c:v>2.5411500287265214E-3</c:v>
                </c:pt>
                <c:pt idx="719">
                  <c:v>2.4614897246407006E-3</c:v>
                </c:pt>
                <c:pt idx="720">
                  <c:v>2.3840882014648404E-3</c:v>
                </c:pt>
                <c:pt idx="721">
                  <c:v>2.3088896680064958E-3</c:v>
                </c:pt>
                <c:pt idx="722">
                  <c:v>2.2358394396885385E-3</c:v>
                </c:pt>
                <c:pt idx="723">
                  <c:v>2.164883925171062E-3</c:v>
                </c:pt>
                <c:pt idx="724">
                  <c:v>2.0959706128579419E-3</c:v>
                </c:pt>
                <c:pt idx="725">
                  <c:v>2.0290480572997681E-3</c:v>
                </c:pt>
                <c:pt idx="726">
                  <c:v>1.9640658655043761E-3</c:v>
                </c:pt>
                <c:pt idx="727">
                  <c:v>1.9009746831660803E-3</c:v>
                </c:pt>
                <c:pt idx="728">
                  <c:v>1.839726180824281E-3</c:v>
                </c:pt>
                <c:pt idx="729">
                  <c:v>1.7802730399618786E-3</c:v>
                </c:pt>
                <c:pt idx="730">
                  <c:v>1.7225689390536812E-3</c:v>
                </c:pt>
                <c:pt idx="731">
                  <c:v>1.6665685395745797E-3</c:v>
                </c:pt>
                <c:pt idx="732">
                  <c:v>1.6122274719771244E-3</c:v>
                </c:pt>
                <c:pt idx="733">
                  <c:v>1.5595023216476915E-3</c:v>
                </c:pt>
                <c:pt idx="734">
                  <c:v>1.5083506148503073E-3</c:v>
                </c:pt>
                <c:pt idx="735">
                  <c:v>1.4587308046667459E-3</c:v>
                </c:pt>
                <c:pt idx="736">
                  <c:v>1.4106022569413848E-3</c:v>
                </c:pt>
                <c:pt idx="737">
                  <c:v>1.3639252362389036E-3</c:v>
                </c:pt>
                <c:pt idx="738">
                  <c:v>1.3186608918227423E-3</c:v>
                </c:pt>
                <c:pt idx="739">
                  <c:v>1.2747712436618327E-3</c:v>
                </c:pt>
                <c:pt idx="740">
                  <c:v>1.2322191684730199E-3</c:v>
                </c:pt>
                <c:pt idx="741">
                  <c:v>1.1909683858061166E-3</c:v>
                </c:pt>
                <c:pt idx="742">
                  <c:v>1.1509834441784845E-3</c:v>
                </c:pt>
                <c:pt idx="743">
                  <c:v>1.1122297072655649E-3</c:v>
                </c:pt>
                <c:pt idx="744">
                  <c:v>1.0746733401537356E-3</c:v>
                </c:pt>
                <c:pt idx="745">
                  <c:v>1.0382812956614103E-3</c:v>
                </c:pt>
                <c:pt idx="746">
                  <c:v>1.0030213007342376E-3</c:v>
                </c:pt>
                <c:pt idx="747">
                  <c:v>9.6886184291984591E-4</c:v>
                </c:pt>
                <c:pt idx="748">
                  <c:v>9.3577215692747977E-4</c:v>
                </c:pt>
                <c:pt idx="749">
                  <c:v>9.0372221127752448E-4</c:v>
                </c:pt>
                <c:pt idx="750">
                  <c:v>8.7268269504576015E-4</c:v>
                </c:pt>
                <c:pt idx="751">
                  <c:v>8.4262500470690268E-4</c:v>
                </c:pt>
                <c:pt idx="752">
                  <c:v>8.1352123108180841E-4</c:v>
                </c:pt>
                <c:pt idx="753">
                  <c:v>7.8534414639246997E-4</c:v>
                </c:pt>
                <c:pt idx="754">
                  <c:v>7.580671914287103E-4</c:v>
                </c:pt>
                <c:pt idx="755">
                  <c:v>7.3166446283031089E-4</c:v>
                </c:pt>
                <c:pt idx="756">
                  <c:v>7.061107004880362E-4</c:v>
                </c:pt>
                <c:pt idx="757">
                  <c:v>6.8138127506689212E-4</c:v>
                </c:pt>
                <c:pt idx="758">
                  <c:v>6.5745217565467645E-4</c:v>
                </c:pt>
                <c:pt idx="759">
                  <c:v>6.342999975387576E-4</c:v>
                </c:pt>
                <c:pt idx="760">
                  <c:v>6.119019301137719E-4</c:v>
                </c:pt>
                <c:pt idx="761">
                  <c:v>5.9023574492278561E-4</c:v>
                </c:pt>
                <c:pt idx="762">
                  <c:v>5.6927978383425261E-4</c:v>
                </c:pt>
                <c:pt idx="763">
                  <c:v>5.490129473569587E-4</c:v>
                </c:pt>
                <c:pt idx="764">
                  <c:v>5.2941468309493475E-4</c:v>
                </c:pt>
                <c:pt idx="765">
                  <c:v>5.104649743441856E-4</c:v>
                </c:pt>
                <c:pt idx="766">
                  <c:v>4.9214432883289312E-4</c:v>
                </c:pt>
                <c:pt idx="767">
                  <c:v>4.7443376760662064E-4</c:v>
                </c:pt>
                <c:pt idx="768">
                  <c:v>4.5731481405985675E-4</c:v>
                </c:pt>
                <c:pt idx="769">
                  <c:v>4.4076948311513252E-4</c:v>
                </c:pt>
                <c:pt idx="770">
                  <c:v>4.2478027055075143E-4</c:v>
                </c:pt>
                <c:pt idx="771">
                  <c:v>4.0933014247807883E-4</c:v>
                </c:pt>
                <c:pt idx="772">
                  <c:v>3.9440252496915622E-4</c:v>
                </c:pt>
                <c:pt idx="773">
                  <c:v>3.7998129383532141E-4</c:v>
                </c:pt>
                <c:pt idx="774">
                  <c:v>3.6605076455733496E-4</c:v>
                </c:pt>
                <c:pt idx="775">
                  <c:v>3.5259568236744541E-4</c:v>
                </c:pt>
                <c:pt idx="776">
                  <c:v>3.3960121248365478E-4</c:v>
                </c:pt>
                <c:pt idx="777">
                  <c:v>3.2705293049637498E-4</c:v>
                </c:pt>
                <c:pt idx="778">
                  <c:v>3.1493681290752188E-4</c:v>
                </c:pt>
                <c:pt idx="779">
                  <c:v>3.0323922782200417E-4</c:v>
                </c:pt>
                <c:pt idx="780">
                  <c:v>2.9194692579146027E-4</c:v>
                </c:pt>
                <c:pt idx="781">
                  <c:v>2.8104703080998632E-4</c:v>
                </c:pt>
                <c:pt idx="782">
                  <c:v>2.70527031461521E-4</c:v>
                </c:pt>
                <c:pt idx="783">
                  <c:v>2.6037477221844247E-4</c:v>
                </c:pt>
                <c:pt idx="784">
                  <c:v>2.5057844489086075E-4</c:v>
                </c:pt>
                <c:pt idx="785">
                  <c:v>2.4112658022599324E-4</c:v>
                </c:pt>
                <c:pt idx="786">
                  <c:v>2.3200803965694238E-4</c:v>
                </c:pt>
                <c:pt idx="787">
                  <c:v>2.2321200720010206E-4</c:v>
                </c:pt>
                <c:pt idx="788">
                  <c:v>2.1472798150036704E-4</c:v>
                </c:pt>
                <c:pt idx="789">
                  <c:v>2.0654576802322548E-4</c:v>
                </c:pt>
                <c:pt idx="790">
                  <c:v>1.9865547139277272E-4</c:v>
                </c:pt>
                <c:pt idx="791">
                  <c:v>1.9104748787459762E-4</c:v>
                </c:pt>
                <c:pt idx="792">
                  <c:v>1.8371249800245711E-4</c:v>
                </c:pt>
                <c:pt idx="793">
                  <c:v>1.7664145934757092E-4</c:v>
                </c:pt>
                <c:pt idx="794">
                  <c:v>1.6982559942934359E-4</c:v>
                </c:pt>
                <c:pt idx="795">
                  <c:v>1.6325640876624199E-4</c:v>
                </c:pt>
                <c:pt idx="796">
                  <c:v>1.5692563406553226E-4</c:v>
                </c:pt>
                <c:pt idx="797">
                  <c:v>1.508252715505178E-4</c:v>
                </c:pt>
                <c:pt idx="798">
                  <c:v>1.4494756042389106E-4</c:v>
                </c:pt>
                <c:pt idx="799">
                  <c:v>1.3928497646575994E-4</c:v>
                </c:pt>
                <c:pt idx="800">
                  <c:v>1.3383022576488537E-4</c:v>
                </c:pt>
                <c:pt idx="801">
                  <c:v>#N/A</c:v>
                </c:pt>
                <c:pt idx="8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8-4AF9-BA55-14968750C6B5}"/>
            </c:ext>
          </c:extLst>
        </c:ser>
        <c:ser>
          <c:idx val="2"/>
          <c:order val="2"/>
          <c:tx>
            <c:strRef>
              <c:f>'z-test'!$U$1</c:f>
              <c:strCache>
                <c:ptCount val="1"/>
                <c:pt idx="0">
                  <c:v>Sample Mean = 66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8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8-4AF9-BA55-14968750C6B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'z-test'!$R$2:$R$808</c:f>
              <c:numCache>
                <c:formatCode>General</c:formatCode>
                <c:ptCount val="807"/>
                <c:pt idx="0">
                  <c:v>10</c:v>
                </c:pt>
                <c:pt idx="1">
                  <c:v>10.125</c:v>
                </c:pt>
                <c:pt idx="2">
                  <c:v>10.25</c:v>
                </c:pt>
                <c:pt idx="3">
                  <c:v>10.375</c:v>
                </c:pt>
                <c:pt idx="4">
                  <c:v>10.5</c:v>
                </c:pt>
                <c:pt idx="5">
                  <c:v>10.625</c:v>
                </c:pt>
                <c:pt idx="6">
                  <c:v>10.75</c:v>
                </c:pt>
                <c:pt idx="7">
                  <c:v>10.875</c:v>
                </c:pt>
                <c:pt idx="8">
                  <c:v>11</c:v>
                </c:pt>
                <c:pt idx="9">
                  <c:v>11.125</c:v>
                </c:pt>
                <c:pt idx="10">
                  <c:v>11.25</c:v>
                </c:pt>
                <c:pt idx="11">
                  <c:v>11.375</c:v>
                </c:pt>
                <c:pt idx="12">
                  <c:v>11.5</c:v>
                </c:pt>
                <c:pt idx="13">
                  <c:v>11.625</c:v>
                </c:pt>
                <c:pt idx="14">
                  <c:v>11.75</c:v>
                </c:pt>
                <c:pt idx="15">
                  <c:v>11.875</c:v>
                </c:pt>
                <c:pt idx="16">
                  <c:v>12</c:v>
                </c:pt>
                <c:pt idx="17">
                  <c:v>12.125</c:v>
                </c:pt>
                <c:pt idx="18">
                  <c:v>12.25</c:v>
                </c:pt>
                <c:pt idx="19">
                  <c:v>12.375</c:v>
                </c:pt>
                <c:pt idx="20">
                  <c:v>12.5</c:v>
                </c:pt>
                <c:pt idx="21">
                  <c:v>12.625</c:v>
                </c:pt>
                <c:pt idx="22">
                  <c:v>12.75</c:v>
                </c:pt>
                <c:pt idx="23">
                  <c:v>12.875</c:v>
                </c:pt>
                <c:pt idx="24">
                  <c:v>13</c:v>
                </c:pt>
                <c:pt idx="25">
                  <c:v>13.125</c:v>
                </c:pt>
                <c:pt idx="26">
                  <c:v>13.25</c:v>
                </c:pt>
                <c:pt idx="27">
                  <c:v>13.375</c:v>
                </c:pt>
                <c:pt idx="28">
                  <c:v>13.5</c:v>
                </c:pt>
                <c:pt idx="29">
                  <c:v>13.625</c:v>
                </c:pt>
                <c:pt idx="30">
                  <c:v>13.75</c:v>
                </c:pt>
                <c:pt idx="31">
                  <c:v>13.875</c:v>
                </c:pt>
                <c:pt idx="32">
                  <c:v>14</c:v>
                </c:pt>
                <c:pt idx="33">
                  <c:v>14.125</c:v>
                </c:pt>
                <c:pt idx="34">
                  <c:v>14.25</c:v>
                </c:pt>
                <c:pt idx="35">
                  <c:v>14.375</c:v>
                </c:pt>
                <c:pt idx="36">
                  <c:v>14.5</c:v>
                </c:pt>
                <c:pt idx="37">
                  <c:v>14.625</c:v>
                </c:pt>
                <c:pt idx="38">
                  <c:v>14.75</c:v>
                </c:pt>
                <c:pt idx="39">
                  <c:v>14.875</c:v>
                </c:pt>
                <c:pt idx="40">
                  <c:v>15</c:v>
                </c:pt>
                <c:pt idx="41">
                  <c:v>15.125</c:v>
                </c:pt>
                <c:pt idx="42">
                  <c:v>15.25</c:v>
                </c:pt>
                <c:pt idx="43">
                  <c:v>15.375</c:v>
                </c:pt>
                <c:pt idx="44">
                  <c:v>15.5</c:v>
                </c:pt>
                <c:pt idx="45">
                  <c:v>15.625</c:v>
                </c:pt>
                <c:pt idx="46">
                  <c:v>15.75</c:v>
                </c:pt>
                <c:pt idx="47">
                  <c:v>15.875</c:v>
                </c:pt>
                <c:pt idx="48">
                  <c:v>16</c:v>
                </c:pt>
                <c:pt idx="49">
                  <c:v>16.125</c:v>
                </c:pt>
                <c:pt idx="50">
                  <c:v>16.25</c:v>
                </c:pt>
                <c:pt idx="51">
                  <c:v>16.375</c:v>
                </c:pt>
                <c:pt idx="52">
                  <c:v>16.5</c:v>
                </c:pt>
                <c:pt idx="53">
                  <c:v>16.625</c:v>
                </c:pt>
                <c:pt idx="54">
                  <c:v>16.75</c:v>
                </c:pt>
                <c:pt idx="55">
                  <c:v>16.875</c:v>
                </c:pt>
                <c:pt idx="56">
                  <c:v>17</c:v>
                </c:pt>
                <c:pt idx="57">
                  <c:v>17.125</c:v>
                </c:pt>
                <c:pt idx="58">
                  <c:v>17.25</c:v>
                </c:pt>
                <c:pt idx="59">
                  <c:v>17.375</c:v>
                </c:pt>
                <c:pt idx="60">
                  <c:v>17.5</c:v>
                </c:pt>
                <c:pt idx="61">
                  <c:v>17.625</c:v>
                </c:pt>
                <c:pt idx="62">
                  <c:v>17.75</c:v>
                </c:pt>
                <c:pt idx="63">
                  <c:v>17.875</c:v>
                </c:pt>
                <c:pt idx="64">
                  <c:v>18</c:v>
                </c:pt>
                <c:pt idx="65">
                  <c:v>18.125</c:v>
                </c:pt>
                <c:pt idx="66">
                  <c:v>18.25</c:v>
                </c:pt>
                <c:pt idx="67">
                  <c:v>18.375</c:v>
                </c:pt>
                <c:pt idx="68">
                  <c:v>18.5</c:v>
                </c:pt>
                <c:pt idx="69">
                  <c:v>18.625</c:v>
                </c:pt>
                <c:pt idx="70">
                  <c:v>18.75</c:v>
                </c:pt>
                <c:pt idx="71">
                  <c:v>18.875</c:v>
                </c:pt>
                <c:pt idx="72">
                  <c:v>19</c:v>
                </c:pt>
                <c:pt idx="73">
                  <c:v>19.125</c:v>
                </c:pt>
                <c:pt idx="74">
                  <c:v>19.25</c:v>
                </c:pt>
                <c:pt idx="75">
                  <c:v>19.375</c:v>
                </c:pt>
                <c:pt idx="76">
                  <c:v>19.5</c:v>
                </c:pt>
                <c:pt idx="77">
                  <c:v>19.625</c:v>
                </c:pt>
                <c:pt idx="78">
                  <c:v>19.75</c:v>
                </c:pt>
                <c:pt idx="79">
                  <c:v>19.875</c:v>
                </c:pt>
                <c:pt idx="80">
                  <c:v>20</c:v>
                </c:pt>
                <c:pt idx="81">
                  <c:v>20.125</c:v>
                </c:pt>
                <c:pt idx="82">
                  <c:v>20.25</c:v>
                </c:pt>
                <c:pt idx="83">
                  <c:v>20.375</c:v>
                </c:pt>
                <c:pt idx="84">
                  <c:v>20.5</c:v>
                </c:pt>
                <c:pt idx="85">
                  <c:v>20.625</c:v>
                </c:pt>
                <c:pt idx="86">
                  <c:v>20.75</c:v>
                </c:pt>
                <c:pt idx="87">
                  <c:v>20.875</c:v>
                </c:pt>
                <c:pt idx="88">
                  <c:v>21</c:v>
                </c:pt>
                <c:pt idx="89">
                  <c:v>21.125</c:v>
                </c:pt>
                <c:pt idx="90">
                  <c:v>21.25</c:v>
                </c:pt>
                <c:pt idx="91">
                  <c:v>21.375</c:v>
                </c:pt>
                <c:pt idx="92">
                  <c:v>21.5</c:v>
                </c:pt>
                <c:pt idx="93">
                  <c:v>21.625</c:v>
                </c:pt>
                <c:pt idx="94">
                  <c:v>21.75</c:v>
                </c:pt>
                <c:pt idx="95">
                  <c:v>21.875</c:v>
                </c:pt>
                <c:pt idx="96">
                  <c:v>22</c:v>
                </c:pt>
                <c:pt idx="97">
                  <c:v>22.125</c:v>
                </c:pt>
                <c:pt idx="98">
                  <c:v>22.25</c:v>
                </c:pt>
                <c:pt idx="99">
                  <c:v>22.375</c:v>
                </c:pt>
                <c:pt idx="100">
                  <c:v>22.5</c:v>
                </c:pt>
                <c:pt idx="101">
                  <c:v>22.625</c:v>
                </c:pt>
                <c:pt idx="102">
                  <c:v>22.75</c:v>
                </c:pt>
                <c:pt idx="103">
                  <c:v>22.875</c:v>
                </c:pt>
                <c:pt idx="104">
                  <c:v>23</c:v>
                </c:pt>
                <c:pt idx="105">
                  <c:v>23.125</c:v>
                </c:pt>
                <c:pt idx="106">
                  <c:v>23.25</c:v>
                </c:pt>
                <c:pt idx="107">
                  <c:v>23.375</c:v>
                </c:pt>
                <c:pt idx="108">
                  <c:v>23.5</c:v>
                </c:pt>
                <c:pt idx="109">
                  <c:v>23.625</c:v>
                </c:pt>
                <c:pt idx="110">
                  <c:v>23.75</c:v>
                </c:pt>
                <c:pt idx="111">
                  <c:v>23.875</c:v>
                </c:pt>
                <c:pt idx="112">
                  <c:v>24</c:v>
                </c:pt>
                <c:pt idx="113">
                  <c:v>24.125</c:v>
                </c:pt>
                <c:pt idx="114">
                  <c:v>24.25</c:v>
                </c:pt>
                <c:pt idx="115">
                  <c:v>24.375</c:v>
                </c:pt>
                <c:pt idx="116">
                  <c:v>24.5</c:v>
                </c:pt>
                <c:pt idx="117">
                  <c:v>24.625</c:v>
                </c:pt>
                <c:pt idx="118">
                  <c:v>24.75</c:v>
                </c:pt>
                <c:pt idx="119">
                  <c:v>24.875</c:v>
                </c:pt>
                <c:pt idx="120">
                  <c:v>25</c:v>
                </c:pt>
                <c:pt idx="121">
                  <c:v>25.125</c:v>
                </c:pt>
                <c:pt idx="122">
                  <c:v>25.25</c:v>
                </c:pt>
                <c:pt idx="123">
                  <c:v>25.375</c:v>
                </c:pt>
                <c:pt idx="124">
                  <c:v>25.5</c:v>
                </c:pt>
                <c:pt idx="125">
                  <c:v>25.625</c:v>
                </c:pt>
                <c:pt idx="126">
                  <c:v>25.75</c:v>
                </c:pt>
                <c:pt idx="127">
                  <c:v>25.875</c:v>
                </c:pt>
                <c:pt idx="128">
                  <c:v>26</c:v>
                </c:pt>
                <c:pt idx="129">
                  <c:v>26.125</c:v>
                </c:pt>
                <c:pt idx="130">
                  <c:v>26.25</c:v>
                </c:pt>
                <c:pt idx="131">
                  <c:v>26.375</c:v>
                </c:pt>
                <c:pt idx="132">
                  <c:v>26.5</c:v>
                </c:pt>
                <c:pt idx="133">
                  <c:v>26.625</c:v>
                </c:pt>
                <c:pt idx="134">
                  <c:v>26.75</c:v>
                </c:pt>
                <c:pt idx="135">
                  <c:v>26.875</c:v>
                </c:pt>
                <c:pt idx="136">
                  <c:v>27</c:v>
                </c:pt>
                <c:pt idx="137">
                  <c:v>27.125</c:v>
                </c:pt>
                <c:pt idx="138">
                  <c:v>27.25</c:v>
                </c:pt>
                <c:pt idx="139">
                  <c:v>27.375</c:v>
                </c:pt>
                <c:pt idx="140">
                  <c:v>27.5</c:v>
                </c:pt>
                <c:pt idx="141">
                  <c:v>27.625</c:v>
                </c:pt>
                <c:pt idx="142">
                  <c:v>27.75</c:v>
                </c:pt>
                <c:pt idx="143">
                  <c:v>27.875</c:v>
                </c:pt>
                <c:pt idx="144">
                  <c:v>28</c:v>
                </c:pt>
                <c:pt idx="145">
                  <c:v>28.125000000000004</c:v>
                </c:pt>
                <c:pt idx="146">
                  <c:v>28.25</c:v>
                </c:pt>
                <c:pt idx="147">
                  <c:v>28.375000000000004</c:v>
                </c:pt>
                <c:pt idx="148">
                  <c:v>28.5</c:v>
                </c:pt>
                <c:pt idx="149">
                  <c:v>28.625000000000004</c:v>
                </c:pt>
                <c:pt idx="150">
                  <c:v>28.75</c:v>
                </c:pt>
                <c:pt idx="151">
                  <c:v>28.874999999999996</c:v>
                </c:pt>
                <c:pt idx="152">
                  <c:v>29</c:v>
                </c:pt>
                <c:pt idx="153">
                  <c:v>29.124999999999996</c:v>
                </c:pt>
                <c:pt idx="154">
                  <c:v>29.25</c:v>
                </c:pt>
                <c:pt idx="155">
                  <c:v>29.374999999999996</c:v>
                </c:pt>
                <c:pt idx="156">
                  <c:v>29.5</c:v>
                </c:pt>
                <c:pt idx="157">
                  <c:v>29.624999999999996</c:v>
                </c:pt>
                <c:pt idx="158">
                  <c:v>29.75</c:v>
                </c:pt>
                <c:pt idx="159">
                  <c:v>29.875</c:v>
                </c:pt>
                <c:pt idx="160">
                  <c:v>30</c:v>
                </c:pt>
                <c:pt idx="161">
                  <c:v>30.125</c:v>
                </c:pt>
                <c:pt idx="162">
                  <c:v>30.25</c:v>
                </c:pt>
                <c:pt idx="163">
                  <c:v>30.375</c:v>
                </c:pt>
                <c:pt idx="164">
                  <c:v>30.5</c:v>
                </c:pt>
                <c:pt idx="165">
                  <c:v>30.625</c:v>
                </c:pt>
                <c:pt idx="166">
                  <c:v>30.75</c:v>
                </c:pt>
                <c:pt idx="167">
                  <c:v>30.875</c:v>
                </c:pt>
                <c:pt idx="168">
                  <c:v>31.000000000000004</c:v>
                </c:pt>
                <c:pt idx="169">
                  <c:v>31.125</c:v>
                </c:pt>
                <c:pt idx="170">
                  <c:v>31.250000000000004</c:v>
                </c:pt>
                <c:pt idx="171">
                  <c:v>31.375</c:v>
                </c:pt>
                <c:pt idx="172">
                  <c:v>31.500000000000004</c:v>
                </c:pt>
                <c:pt idx="173">
                  <c:v>31.625</c:v>
                </c:pt>
                <c:pt idx="174">
                  <c:v>31.750000000000004</c:v>
                </c:pt>
                <c:pt idx="175">
                  <c:v>31.875</c:v>
                </c:pt>
                <c:pt idx="176">
                  <c:v>31.999999999999996</c:v>
                </c:pt>
                <c:pt idx="177">
                  <c:v>32.125</c:v>
                </c:pt>
                <c:pt idx="178">
                  <c:v>32.25</c:v>
                </c:pt>
                <c:pt idx="179">
                  <c:v>32.375</c:v>
                </c:pt>
                <c:pt idx="180">
                  <c:v>32.5</c:v>
                </c:pt>
                <c:pt idx="181">
                  <c:v>32.625</c:v>
                </c:pt>
                <c:pt idx="182">
                  <c:v>32.75</c:v>
                </c:pt>
                <c:pt idx="183">
                  <c:v>32.875</c:v>
                </c:pt>
                <c:pt idx="184">
                  <c:v>33</c:v>
                </c:pt>
                <c:pt idx="185">
                  <c:v>33.125</c:v>
                </c:pt>
                <c:pt idx="186">
                  <c:v>33.25</c:v>
                </c:pt>
                <c:pt idx="187">
                  <c:v>33.375</c:v>
                </c:pt>
                <c:pt idx="188">
                  <c:v>33.5</c:v>
                </c:pt>
                <c:pt idx="189">
                  <c:v>33.625</c:v>
                </c:pt>
                <c:pt idx="190">
                  <c:v>33.75</c:v>
                </c:pt>
                <c:pt idx="191">
                  <c:v>33.875</c:v>
                </c:pt>
                <c:pt idx="192">
                  <c:v>34</c:v>
                </c:pt>
                <c:pt idx="193">
                  <c:v>34.125</c:v>
                </c:pt>
                <c:pt idx="194">
                  <c:v>34.25</c:v>
                </c:pt>
                <c:pt idx="195">
                  <c:v>34.375</c:v>
                </c:pt>
                <c:pt idx="196">
                  <c:v>34.5</c:v>
                </c:pt>
                <c:pt idx="197">
                  <c:v>34.625</c:v>
                </c:pt>
                <c:pt idx="198">
                  <c:v>34.75</c:v>
                </c:pt>
                <c:pt idx="199">
                  <c:v>34.875</c:v>
                </c:pt>
                <c:pt idx="200">
                  <c:v>35</c:v>
                </c:pt>
                <c:pt idx="201">
                  <c:v>35.125</c:v>
                </c:pt>
                <c:pt idx="202">
                  <c:v>35.25</c:v>
                </c:pt>
                <c:pt idx="203">
                  <c:v>35.375</c:v>
                </c:pt>
                <c:pt idx="204">
                  <c:v>35.5</c:v>
                </c:pt>
                <c:pt idx="205">
                  <c:v>35.625</c:v>
                </c:pt>
                <c:pt idx="206">
                  <c:v>35.75</c:v>
                </c:pt>
                <c:pt idx="207">
                  <c:v>35.875</c:v>
                </c:pt>
                <c:pt idx="208">
                  <c:v>36</c:v>
                </c:pt>
                <c:pt idx="209">
                  <c:v>36.125</c:v>
                </c:pt>
                <c:pt idx="210">
                  <c:v>36.25</c:v>
                </c:pt>
                <c:pt idx="211">
                  <c:v>36.375</c:v>
                </c:pt>
                <c:pt idx="212">
                  <c:v>36.5</c:v>
                </c:pt>
                <c:pt idx="213">
                  <c:v>36.625</c:v>
                </c:pt>
                <c:pt idx="214">
                  <c:v>36.75</c:v>
                </c:pt>
                <c:pt idx="215">
                  <c:v>36.875</c:v>
                </c:pt>
                <c:pt idx="216">
                  <c:v>37</c:v>
                </c:pt>
                <c:pt idx="217">
                  <c:v>37.125</c:v>
                </c:pt>
                <c:pt idx="218">
                  <c:v>37.25</c:v>
                </c:pt>
                <c:pt idx="219">
                  <c:v>37.375</c:v>
                </c:pt>
                <c:pt idx="220">
                  <c:v>37.5</c:v>
                </c:pt>
                <c:pt idx="221">
                  <c:v>37.625</c:v>
                </c:pt>
                <c:pt idx="222">
                  <c:v>37.75</c:v>
                </c:pt>
                <c:pt idx="223">
                  <c:v>37.875</c:v>
                </c:pt>
                <c:pt idx="224">
                  <c:v>38</c:v>
                </c:pt>
                <c:pt idx="225">
                  <c:v>38.125</c:v>
                </c:pt>
                <c:pt idx="226">
                  <c:v>38.25</c:v>
                </c:pt>
                <c:pt idx="227">
                  <c:v>38.375</c:v>
                </c:pt>
                <c:pt idx="228">
                  <c:v>38.5</c:v>
                </c:pt>
                <c:pt idx="229">
                  <c:v>38.625</c:v>
                </c:pt>
                <c:pt idx="230">
                  <c:v>38.75</c:v>
                </c:pt>
                <c:pt idx="231">
                  <c:v>38.875</c:v>
                </c:pt>
                <c:pt idx="232">
                  <c:v>39</c:v>
                </c:pt>
                <c:pt idx="233">
                  <c:v>39.125</c:v>
                </c:pt>
                <c:pt idx="234">
                  <c:v>39.25</c:v>
                </c:pt>
                <c:pt idx="235">
                  <c:v>39.375</c:v>
                </c:pt>
                <c:pt idx="236">
                  <c:v>39.5</c:v>
                </c:pt>
                <c:pt idx="237">
                  <c:v>39.625</c:v>
                </c:pt>
                <c:pt idx="238">
                  <c:v>39.75</c:v>
                </c:pt>
                <c:pt idx="239">
                  <c:v>39.875</c:v>
                </c:pt>
                <c:pt idx="240">
                  <c:v>40</c:v>
                </c:pt>
                <c:pt idx="241">
                  <c:v>40.125</c:v>
                </c:pt>
                <c:pt idx="242">
                  <c:v>40.25</c:v>
                </c:pt>
                <c:pt idx="243">
                  <c:v>40.375</c:v>
                </c:pt>
                <c:pt idx="244">
                  <c:v>40.5</c:v>
                </c:pt>
                <c:pt idx="245">
                  <c:v>40.625</c:v>
                </c:pt>
                <c:pt idx="246">
                  <c:v>40.75</c:v>
                </c:pt>
                <c:pt idx="247">
                  <c:v>40.875</c:v>
                </c:pt>
                <c:pt idx="248">
                  <c:v>41</c:v>
                </c:pt>
                <c:pt idx="249">
                  <c:v>41.125</c:v>
                </c:pt>
                <c:pt idx="250">
                  <c:v>41.25</c:v>
                </c:pt>
                <c:pt idx="251">
                  <c:v>41.375</c:v>
                </c:pt>
                <c:pt idx="252">
                  <c:v>41.5</c:v>
                </c:pt>
                <c:pt idx="253">
                  <c:v>41.625</c:v>
                </c:pt>
                <c:pt idx="254">
                  <c:v>41.75</c:v>
                </c:pt>
                <c:pt idx="255">
                  <c:v>41.875</c:v>
                </c:pt>
                <c:pt idx="256">
                  <c:v>42</c:v>
                </c:pt>
                <c:pt idx="257">
                  <c:v>42.125</c:v>
                </c:pt>
                <c:pt idx="258">
                  <c:v>42.25</c:v>
                </c:pt>
                <c:pt idx="259">
                  <c:v>42.375</c:v>
                </c:pt>
                <c:pt idx="260">
                  <c:v>42.5</c:v>
                </c:pt>
                <c:pt idx="261">
                  <c:v>42.625</c:v>
                </c:pt>
                <c:pt idx="262">
                  <c:v>42.75</c:v>
                </c:pt>
                <c:pt idx="263">
                  <c:v>42.875</c:v>
                </c:pt>
                <c:pt idx="264">
                  <c:v>43</c:v>
                </c:pt>
                <c:pt idx="265">
                  <c:v>43.125</c:v>
                </c:pt>
                <c:pt idx="266">
                  <c:v>43.25</c:v>
                </c:pt>
                <c:pt idx="267">
                  <c:v>43.375</c:v>
                </c:pt>
                <c:pt idx="268">
                  <c:v>43.5</c:v>
                </c:pt>
                <c:pt idx="269">
                  <c:v>43.625</c:v>
                </c:pt>
                <c:pt idx="270">
                  <c:v>43.75</c:v>
                </c:pt>
                <c:pt idx="271">
                  <c:v>43.875</c:v>
                </c:pt>
                <c:pt idx="272">
                  <c:v>44</c:v>
                </c:pt>
                <c:pt idx="273">
                  <c:v>44.125</c:v>
                </c:pt>
                <c:pt idx="274">
                  <c:v>44.25</c:v>
                </c:pt>
                <c:pt idx="275">
                  <c:v>44.375</c:v>
                </c:pt>
                <c:pt idx="276">
                  <c:v>44.5</c:v>
                </c:pt>
                <c:pt idx="277">
                  <c:v>44.625</c:v>
                </c:pt>
                <c:pt idx="278">
                  <c:v>44.75</c:v>
                </c:pt>
                <c:pt idx="279">
                  <c:v>44.875</c:v>
                </c:pt>
                <c:pt idx="280">
                  <c:v>45</c:v>
                </c:pt>
                <c:pt idx="281">
                  <c:v>45.125</c:v>
                </c:pt>
                <c:pt idx="282">
                  <c:v>45.25</c:v>
                </c:pt>
                <c:pt idx="283">
                  <c:v>45.375</c:v>
                </c:pt>
                <c:pt idx="284">
                  <c:v>45.5</c:v>
                </c:pt>
                <c:pt idx="285">
                  <c:v>45.625</c:v>
                </c:pt>
                <c:pt idx="286">
                  <c:v>45.75</c:v>
                </c:pt>
                <c:pt idx="287">
                  <c:v>45.875</c:v>
                </c:pt>
                <c:pt idx="288">
                  <c:v>46</c:v>
                </c:pt>
                <c:pt idx="289">
                  <c:v>46.125</c:v>
                </c:pt>
                <c:pt idx="290">
                  <c:v>46.25</c:v>
                </c:pt>
                <c:pt idx="291">
                  <c:v>46.375</c:v>
                </c:pt>
                <c:pt idx="292">
                  <c:v>46.5</c:v>
                </c:pt>
                <c:pt idx="293">
                  <c:v>46.625</c:v>
                </c:pt>
                <c:pt idx="294">
                  <c:v>46.75</c:v>
                </c:pt>
                <c:pt idx="295">
                  <c:v>46.875</c:v>
                </c:pt>
                <c:pt idx="296">
                  <c:v>47</c:v>
                </c:pt>
                <c:pt idx="297">
                  <c:v>47.125</c:v>
                </c:pt>
                <c:pt idx="298">
                  <c:v>47.25</c:v>
                </c:pt>
                <c:pt idx="299">
                  <c:v>47.375</c:v>
                </c:pt>
                <c:pt idx="300">
                  <c:v>47.5</c:v>
                </c:pt>
                <c:pt idx="301">
                  <c:v>47.625</c:v>
                </c:pt>
                <c:pt idx="302">
                  <c:v>47.75</c:v>
                </c:pt>
                <c:pt idx="303">
                  <c:v>47.875</c:v>
                </c:pt>
                <c:pt idx="304">
                  <c:v>48</c:v>
                </c:pt>
                <c:pt idx="305">
                  <c:v>48.125</c:v>
                </c:pt>
                <c:pt idx="306">
                  <c:v>48.25</c:v>
                </c:pt>
                <c:pt idx="307">
                  <c:v>48.375</c:v>
                </c:pt>
                <c:pt idx="308">
                  <c:v>48.5</c:v>
                </c:pt>
                <c:pt idx="309">
                  <c:v>48.625</c:v>
                </c:pt>
                <c:pt idx="310">
                  <c:v>48.75</c:v>
                </c:pt>
                <c:pt idx="311">
                  <c:v>48.875</c:v>
                </c:pt>
                <c:pt idx="312">
                  <c:v>49</c:v>
                </c:pt>
                <c:pt idx="313">
                  <c:v>49.125</c:v>
                </c:pt>
                <c:pt idx="314">
                  <c:v>49.25</c:v>
                </c:pt>
                <c:pt idx="315">
                  <c:v>49.375</c:v>
                </c:pt>
                <c:pt idx="316">
                  <c:v>49.5</c:v>
                </c:pt>
                <c:pt idx="317">
                  <c:v>49.625</c:v>
                </c:pt>
                <c:pt idx="318">
                  <c:v>49.75</c:v>
                </c:pt>
                <c:pt idx="319">
                  <c:v>49.875</c:v>
                </c:pt>
                <c:pt idx="320">
                  <c:v>50</c:v>
                </c:pt>
                <c:pt idx="321">
                  <c:v>50.125</c:v>
                </c:pt>
                <c:pt idx="322">
                  <c:v>50.25</c:v>
                </c:pt>
                <c:pt idx="323">
                  <c:v>50.375</c:v>
                </c:pt>
                <c:pt idx="324">
                  <c:v>50.5</c:v>
                </c:pt>
                <c:pt idx="325">
                  <c:v>50.625</c:v>
                </c:pt>
                <c:pt idx="326">
                  <c:v>50.75</c:v>
                </c:pt>
                <c:pt idx="327">
                  <c:v>50.875</c:v>
                </c:pt>
                <c:pt idx="328">
                  <c:v>51</c:v>
                </c:pt>
                <c:pt idx="329">
                  <c:v>51.125</c:v>
                </c:pt>
                <c:pt idx="330">
                  <c:v>51.25</c:v>
                </c:pt>
                <c:pt idx="331">
                  <c:v>51.375</c:v>
                </c:pt>
                <c:pt idx="332">
                  <c:v>51.5</c:v>
                </c:pt>
                <c:pt idx="333">
                  <c:v>51.625</c:v>
                </c:pt>
                <c:pt idx="334">
                  <c:v>51.75</c:v>
                </c:pt>
                <c:pt idx="335">
                  <c:v>51.875</c:v>
                </c:pt>
                <c:pt idx="336">
                  <c:v>52</c:v>
                </c:pt>
                <c:pt idx="337">
                  <c:v>52.125</c:v>
                </c:pt>
                <c:pt idx="338">
                  <c:v>52.25</c:v>
                </c:pt>
                <c:pt idx="339">
                  <c:v>52.375</c:v>
                </c:pt>
                <c:pt idx="340">
                  <c:v>52.5</c:v>
                </c:pt>
                <c:pt idx="341">
                  <c:v>52.625</c:v>
                </c:pt>
                <c:pt idx="342">
                  <c:v>52.75</c:v>
                </c:pt>
                <c:pt idx="343">
                  <c:v>52.875</c:v>
                </c:pt>
                <c:pt idx="344">
                  <c:v>53</c:v>
                </c:pt>
                <c:pt idx="345">
                  <c:v>53.125</c:v>
                </c:pt>
                <c:pt idx="346">
                  <c:v>53.25</c:v>
                </c:pt>
                <c:pt idx="347">
                  <c:v>53.375</c:v>
                </c:pt>
                <c:pt idx="348">
                  <c:v>53.5</c:v>
                </c:pt>
                <c:pt idx="349">
                  <c:v>53.625</c:v>
                </c:pt>
                <c:pt idx="350">
                  <c:v>53.75</c:v>
                </c:pt>
                <c:pt idx="351">
                  <c:v>53.875</c:v>
                </c:pt>
                <c:pt idx="352">
                  <c:v>54</c:v>
                </c:pt>
                <c:pt idx="353">
                  <c:v>54.125</c:v>
                </c:pt>
                <c:pt idx="354">
                  <c:v>54.25</c:v>
                </c:pt>
                <c:pt idx="355">
                  <c:v>54.375</c:v>
                </c:pt>
                <c:pt idx="356">
                  <c:v>54.5</c:v>
                </c:pt>
                <c:pt idx="357">
                  <c:v>54.625</c:v>
                </c:pt>
                <c:pt idx="358">
                  <c:v>54.75</c:v>
                </c:pt>
                <c:pt idx="359">
                  <c:v>54.875</c:v>
                </c:pt>
                <c:pt idx="360">
                  <c:v>55</c:v>
                </c:pt>
                <c:pt idx="361">
                  <c:v>55.125</c:v>
                </c:pt>
                <c:pt idx="362">
                  <c:v>55.25</c:v>
                </c:pt>
                <c:pt idx="363">
                  <c:v>55.375</c:v>
                </c:pt>
                <c:pt idx="364">
                  <c:v>55.5</c:v>
                </c:pt>
                <c:pt idx="365">
                  <c:v>55.625</c:v>
                </c:pt>
                <c:pt idx="366">
                  <c:v>55.75</c:v>
                </c:pt>
                <c:pt idx="367">
                  <c:v>55.875</c:v>
                </c:pt>
                <c:pt idx="368">
                  <c:v>56</c:v>
                </c:pt>
                <c:pt idx="369">
                  <c:v>56.125</c:v>
                </c:pt>
                <c:pt idx="370">
                  <c:v>56.25</c:v>
                </c:pt>
                <c:pt idx="371">
                  <c:v>56.375</c:v>
                </c:pt>
                <c:pt idx="372">
                  <c:v>56.5</c:v>
                </c:pt>
                <c:pt idx="373">
                  <c:v>56.625</c:v>
                </c:pt>
                <c:pt idx="374">
                  <c:v>56.75</c:v>
                </c:pt>
                <c:pt idx="375">
                  <c:v>56.875</c:v>
                </c:pt>
                <c:pt idx="376">
                  <c:v>57</c:v>
                </c:pt>
                <c:pt idx="377">
                  <c:v>57.125</c:v>
                </c:pt>
                <c:pt idx="378">
                  <c:v>57.25</c:v>
                </c:pt>
                <c:pt idx="379">
                  <c:v>57.375</c:v>
                </c:pt>
                <c:pt idx="380">
                  <c:v>57.5</c:v>
                </c:pt>
                <c:pt idx="381">
                  <c:v>57.625</c:v>
                </c:pt>
                <c:pt idx="382">
                  <c:v>57.75</c:v>
                </c:pt>
                <c:pt idx="383">
                  <c:v>57.875</c:v>
                </c:pt>
                <c:pt idx="384">
                  <c:v>58</c:v>
                </c:pt>
                <c:pt idx="385">
                  <c:v>58.125</c:v>
                </c:pt>
                <c:pt idx="386">
                  <c:v>58.25</c:v>
                </c:pt>
                <c:pt idx="387">
                  <c:v>58.375</c:v>
                </c:pt>
                <c:pt idx="388">
                  <c:v>58.5</c:v>
                </c:pt>
                <c:pt idx="389">
                  <c:v>58.625</c:v>
                </c:pt>
                <c:pt idx="390">
                  <c:v>58.75</c:v>
                </c:pt>
                <c:pt idx="391">
                  <c:v>58.875</c:v>
                </c:pt>
                <c:pt idx="392">
                  <c:v>59</c:v>
                </c:pt>
                <c:pt idx="393">
                  <c:v>59.125</c:v>
                </c:pt>
                <c:pt idx="394">
                  <c:v>59.25</c:v>
                </c:pt>
                <c:pt idx="395">
                  <c:v>59.375</c:v>
                </c:pt>
                <c:pt idx="396">
                  <c:v>59.5</c:v>
                </c:pt>
                <c:pt idx="397">
                  <c:v>59.625</c:v>
                </c:pt>
                <c:pt idx="398">
                  <c:v>59.75</c:v>
                </c:pt>
                <c:pt idx="399">
                  <c:v>59.875</c:v>
                </c:pt>
                <c:pt idx="400">
                  <c:v>60</c:v>
                </c:pt>
                <c:pt idx="401">
                  <c:v>60.125</c:v>
                </c:pt>
                <c:pt idx="402">
                  <c:v>60.25</c:v>
                </c:pt>
                <c:pt idx="403">
                  <c:v>60.375</c:v>
                </c:pt>
                <c:pt idx="404">
                  <c:v>60.5</c:v>
                </c:pt>
                <c:pt idx="405">
                  <c:v>60.625</c:v>
                </c:pt>
                <c:pt idx="406">
                  <c:v>60.75</c:v>
                </c:pt>
                <c:pt idx="407">
                  <c:v>60.875</c:v>
                </c:pt>
                <c:pt idx="408">
                  <c:v>61</c:v>
                </c:pt>
                <c:pt idx="409">
                  <c:v>61.125</c:v>
                </c:pt>
                <c:pt idx="410">
                  <c:v>61.25</c:v>
                </c:pt>
                <c:pt idx="411">
                  <c:v>61.375</c:v>
                </c:pt>
                <c:pt idx="412">
                  <c:v>61.5</c:v>
                </c:pt>
                <c:pt idx="413">
                  <c:v>61.625</c:v>
                </c:pt>
                <c:pt idx="414">
                  <c:v>61.75</c:v>
                </c:pt>
                <c:pt idx="415">
                  <c:v>61.875</c:v>
                </c:pt>
                <c:pt idx="416">
                  <c:v>62</c:v>
                </c:pt>
                <c:pt idx="417">
                  <c:v>62.125</c:v>
                </c:pt>
                <c:pt idx="418">
                  <c:v>62.25</c:v>
                </c:pt>
                <c:pt idx="419">
                  <c:v>62.375</c:v>
                </c:pt>
                <c:pt idx="420">
                  <c:v>62.5</c:v>
                </c:pt>
                <c:pt idx="421">
                  <c:v>62.625</c:v>
                </c:pt>
                <c:pt idx="422">
                  <c:v>62.75</c:v>
                </c:pt>
                <c:pt idx="423">
                  <c:v>62.875</c:v>
                </c:pt>
                <c:pt idx="424">
                  <c:v>63</c:v>
                </c:pt>
                <c:pt idx="425">
                  <c:v>63.125</c:v>
                </c:pt>
                <c:pt idx="426">
                  <c:v>63.25</c:v>
                </c:pt>
                <c:pt idx="427">
                  <c:v>63.375</c:v>
                </c:pt>
                <c:pt idx="428">
                  <c:v>63.5</c:v>
                </c:pt>
                <c:pt idx="429">
                  <c:v>63.625</c:v>
                </c:pt>
                <c:pt idx="430">
                  <c:v>63.75</c:v>
                </c:pt>
                <c:pt idx="431">
                  <c:v>63.875</c:v>
                </c:pt>
                <c:pt idx="432">
                  <c:v>64</c:v>
                </c:pt>
                <c:pt idx="433">
                  <c:v>64.125</c:v>
                </c:pt>
                <c:pt idx="434">
                  <c:v>64.25</c:v>
                </c:pt>
                <c:pt idx="435">
                  <c:v>64.375</c:v>
                </c:pt>
                <c:pt idx="436">
                  <c:v>64.5</c:v>
                </c:pt>
                <c:pt idx="437">
                  <c:v>64.625</c:v>
                </c:pt>
                <c:pt idx="438">
                  <c:v>64.75</c:v>
                </c:pt>
                <c:pt idx="439">
                  <c:v>64.875</c:v>
                </c:pt>
                <c:pt idx="440">
                  <c:v>65</c:v>
                </c:pt>
                <c:pt idx="441">
                  <c:v>65.125</c:v>
                </c:pt>
                <c:pt idx="442">
                  <c:v>65.25</c:v>
                </c:pt>
                <c:pt idx="443">
                  <c:v>65.375</c:v>
                </c:pt>
                <c:pt idx="444">
                  <c:v>65.5</c:v>
                </c:pt>
                <c:pt idx="445">
                  <c:v>65.625</c:v>
                </c:pt>
                <c:pt idx="446">
                  <c:v>65.75</c:v>
                </c:pt>
                <c:pt idx="447">
                  <c:v>65.875</c:v>
                </c:pt>
                <c:pt idx="448">
                  <c:v>66</c:v>
                </c:pt>
                <c:pt idx="449">
                  <c:v>66.125</c:v>
                </c:pt>
                <c:pt idx="450">
                  <c:v>66.25</c:v>
                </c:pt>
                <c:pt idx="451">
                  <c:v>66.375</c:v>
                </c:pt>
                <c:pt idx="452">
                  <c:v>66.5</c:v>
                </c:pt>
                <c:pt idx="453">
                  <c:v>66.625</c:v>
                </c:pt>
                <c:pt idx="454">
                  <c:v>66.75</c:v>
                </c:pt>
                <c:pt idx="455">
                  <c:v>66.875</c:v>
                </c:pt>
                <c:pt idx="456">
                  <c:v>67</c:v>
                </c:pt>
                <c:pt idx="457">
                  <c:v>67.125</c:v>
                </c:pt>
                <c:pt idx="458">
                  <c:v>67.25</c:v>
                </c:pt>
                <c:pt idx="459">
                  <c:v>67.375</c:v>
                </c:pt>
                <c:pt idx="460">
                  <c:v>67.5</c:v>
                </c:pt>
                <c:pt idx="461">
                  <c:v>67.625</c:v>
                </c:pt>
                <c:pt idx="462">
                  <c:v>67.75</c:v>
                </c:pt>
                <c:pt idx="463">
                  <c:v>67.875</c:v>
                </c:pt>
                <c:pt idx="464">
                  <c:v>68</c:v>
                </c:pt>
                <c:pt idx="465">
                  <c:v>68.125</c:v>
                </c:pt>
                <c:pt idx="466">
                  <c:v>68.25</c:v>
                </c:pt>
                <c:pt idx="467">
                  <c:v>68.375</c:v>
                </c:pt>
                <c:pt idx="468">
                  <c:v>68.5</c:v>
                </c:pt>
                <c:pt idx="469">
                  <c:v>68.625</c:v>
                </c:pt>
                <c:pt idx="470">
                  <c:v>68.75</c:v>
                </c:pt>
                <c:pt idx="471">
                  <c:v>68.875</c:v>
                </c:pt>
                <c:pt idx="472">
                  <c:v>69</c:v>
                </c:pt>
                <c:pt idx="473">
                  <c:v>69.125</c:v>
                </c:pt>
                <c:pt idx="474">
                  <c:v>69.25</c:v>
                </c:pt>
                <c:pt idx="475">
                  <c:v>69.375</c:v>
                </c:pt>
                <c:pt idx="476">
                  <c:v>69.5</c:v>
                </c:pt>
                <c:pt idx="477">
                  <c:v>69.625</c:v>
                </c:pt>
                <c:pt idx="478">
                  <c:v>69.75</c:v>
                </c:pt>
                <c:pt idx="479">
                  <c:v>69.875</c:v>
                </c:pt>
                <c:pt idx="480">
                  <c:v>70</c:v>
                </c:pt>
                <c:pt idx="481">
                  <c:v>70.125</c:v>
                </c:pt>
                <c:pt idx="482">
                  <c:v>70.25</c:v>
                </c:pt>
                <c:pt idx="483">
                  <c:v>70.375</c:v>
                </c:pt>
                <c:pt idx="484">
                  <c:v>70.5</c:v>
                </c:pt>
                <c:pt idx="485">
                  <c:v>70.625</c:v>
                </c:pt>
                <c:pt idx="486">
                  <c:v>70.75</c:v>
                </c:pt>
                <c:pt idx="487">
                  <c:v>70.875</c:v>
                </c:pt>
                <c:pt idx="488">
                  <c:v>71</c:v>
                </c:pt>
                <c:pt idx="489">
                  <c:v>71.125</c:v>
                </c:pt>
                <c:pt idx="490">
                  <c:v>71.25</c:v>
                </c:pt>
                <c:pt idx="491">
                  <c:v>71.375</c:v>
                </c:pt>
                <c:pt idx="492">
                  <c:v>71.5</c:v>
                </c:pt>
                <c:pt idx="493">
                  <c:v>71.625</c:v>
                </c:pt>
                <c:pt idx="494">
                  <c:v>71.75</c:v>
                </c:pt>
                <c:pt idx="495">
                  <c:v>71.875</c:v>
                </c:pt>
                <c:pt idx="496">
                  <c:v>72</c:v>
                </c:pt>
                <c:pt idx="497">
                  <c:v>72.125</c:v>
                </c:pt>
                <c:pt idx="498">
                  <c:v>72.25</c:v>
                </c:pt>
                <c:pt idx="499">
                  <c:v>72.375</c:v>
                </c:pt>
                <c:pt idx="500">
                  <c:v>72.5</c:v>
                </c:pt>
                <c:pt idx="501">
                  <c:v>72.625</c:v>
                </c:pt>
                <c:pt idx="502">
                  <c:v>72.75</c:v>
                </c:pt>
                <c:pt idx="503">
                  <c:v>72.875</c:v>
                </c:pt>
                <c:pt idx="504">
                  <c:v>73</c:v>
                </c:pt>
                <c:pt idx="505">
                  <c:v>73.125</c:v>
                </c:pt>
                <c:pt idx="506">
                  <c:v>73.25</c:v>
                </c:pt>
                <c:pt idx="507">
                  <c:v>73.375</c:v>
                </c:pt>
                <c:pt idx="508">
                  <c:v>73.5</c:v>
                </c:pt>
                <c:pt idx="509">
                  <c:v>73.625</c:v>
                </c:pt>
                <c:pt idx="510">
                  <c:v>73.75</c:v>
                </c:pt>
                <c:pt idx="511">
                  <c:v>73.875</c:v>
                </c:pt>
                <c:pt idx="512">
                  <c:v>74</c:v>
                </c:pt>
                <c:pt idx="513">
                  <c:v>74.125</c:v>
                </c:pt>
                <c:pt idx="514">
                  <c:v>74.25</c:v>
                </c:pt>
                <c:pt idx="515">
                  <c:v>74.375</c:v>
                </c:pt>
                <c:pt idx="516">
                  <c:v>74.5</c:v>
                </c:pt>
                <c:pt idx="517">
                  <c:v>74.625</c:v>
                </c:pt>
                <c:pt idx="518">
                  <c:v>74.75</c:v>
                </c:pt>
                <c:pt idx="519">
                  <c:v>74.875</c:v>
                </c:pt>
                <c:pt idx="520">
                  <c:v>75</c:v>
                </c:pt>
                <c:pt idx="521">
                  <c:v>75.125</c:v>
                </c:pt>
                <c:pt idx="522">
                  <c:v>75.25</c:v>
                </c:pt>
                <c:pt idx="523">
                  <c:v>75.375</c:v>
                </c:pt>
                <c:pt idx="524">
                  <c:v>75.5</c:v>
                </c:pt>
                <c:pt idx="525">
                  <c:v>75.625</c:v>
                </c:pt>
                <c:pt idx="526">
                  <c:v>75.75</c:v>
                </c:pt>
                <c:pt idx="527">
                  <c:v>75.875</c:v>
                </c:pt>
                <c:pt idx="528">
                  <c:v>76</c:v>
                </c:pt>
                <c:pt idx="529">
                  <c:v>76.125</c:v>
                </c:pt>
                <c:pt idx="530">
                  <c:v>76.25</c:v>
                </c:pt>
                <c:pt idx="531">
                  <c:v>76.375</c:v>
                </c:pt>
                <c:pt idx="532">
                  <c:v>76.5</c:v>
                </c:pt>
                <c:pt idx="533">
                  <c:v>76.625</c:v>
                </c:pt>
                <c:pt idx="534">
                  <c:v>76.75</c:v>
                </c:pt>
                <c:pt idx="535">
                  <c:v>76.875</c:v>
                </c:pt>
                <c:pt idx="536">
                  <c:v>77</c:v>
                </c:pt>
                <c:pt idx="537">
                  <c:v>77.125</c:v>
                </c:pt>
                <c:pt idx="538">
                  <c:v>77.25</c:v>
                </c:pt>
                <c:pt idx="539">
                  <c:v>77.375</c:v>
                </c:pt>
                <c:pt idx="540">
                  <c:v>77.5</c:v>
                </c:pt>
                <c:pt idx="541">
                  <c:v>77.625</c:v>
                </c:pt>
                <c:pt idx="542">
                  <c:v>77.75</c:v>
                </c:pt>
                <c:pt idx="543">
                  <c:v>77.875</c:v>
                </c:pt>
                <c:pt idx="544">
                  <c:v>78</c:v>
                </c:pt>
                <c:pt idx="545">
                  <c:v>78.125</c:v>
                </c:pt>
                <c:pt idx="546">
                  <c:v>78.25</c:v>
                </c:pt>
                <c:pt idx="547">
                  <c:v>78.375</c:v>
                </c:pt>
                <c:pt idx="548">
                  <c:v>78.5</c:v>
                </c:pt>
                <c:pt idx="549">
                  <c:v>78.625</c:v>
                </c:pt>
                <c:pt idx="550">
                  <c:v>78.75</c:v>
                </c:pt>
                <c:pt idx="551">
                  <c:v>78.875</c:v>
                </c:pt>
                <c:pt idx="552">
                  <c:v>79</c:v>
                </c:pt>
                <c:pt idx="553">
                  <c:v>79.125</c:v>
                </c:pt>
                <c:pt idx="554">
                  <c:v>79.25</c:v>
                </c:pt>
                <c:pt idx="555">
                  <c:v>79.375</c:v>
                </c:pt>
                <c:pt idx="556">
                  <c:v>79.5</c:v>
                </c:pt>
                <c:pt idx="557">
                  <c:v>79.625</c:v>
                </c:pt>
                <c:pt idx="558">
                  <c:v>79.75</c:v>
                </c:pt>
                <c:pt idx="559">
                  <c:v>79.875</c:v>
                </c:pt>
                <c:pt idx="560">
                  <c:v>80</c:v>
                </c:pt>
                <c:pt idx="561">
                  <c:v>80.125</c:v>
                </c:pt>
                <c:pt idx="562">
                  <c:v>80.25</c:v>
                </c:pt>
                <c:pt idx="563">
                  <c:v>80.375</c:v>
                </c:pt>
                <c:pt idx="564">
                  <c:v>80.5</c:v>
                </c:pt>
                <c:pt idx="565">
                  <c:v>80.625</c:v>
                </c:pt>
                <c:pt idx="566">
                  <c:v>80.75</c:v>
                </c:pt>
                <c:pt idx="567">
                  <c:v>80.875</c:v>
                </c:pt>
                <c:pt idx="568">
                  <c:v>81</c:v>
                </c:pt>
                <c:pt idx="569">
                  <c:v>81.125</c:v>
                </c:pt>
                <c:pt idx="570">
                  <c:v>81.25</c:v>
                </c:pt>
                <c:pt idx="571">
                  <c:v>81.375</c:v>
                </c:pt>
                <c:pt idx="572">
                  <c:v>81.5</c:v>
                </c:pt>
                <c:pt idx="573">
                  <c:v>81.625</c:v>
                </c:pt>
                <c:pt idx="574">
                  <c:v>81.75</c:v>
                </c:pt>
                <c:pt idx="575">
                  <c:v>81.875</c:v>
                </c:pt>
                <c:pt idx="576">
                  <c:v>82</c:v>
                </c:pt>
                <c:pt idx="577">
                  <c:v>82.125</c:v>
                </c:pt>
                <c:pt idx="578">
                  <c:v>82.25</c:v>
                </c:pt>
                <c:pt idx="579">
                  <c:v>82.375</c:v>
                </c:pt>
                <c:pt idx="580">
                  <c:v>82.5</c:v>
                </c:pt>
                <c:pt idx="581">
                  <c:v>82.625</c:v>
                </c:pt>
                <c:pt idx="582">
                  <c:v>82.75</c:v>
                </c:pt>
                <c:pt idx="583">
                  <c:v>82.875</c:v>
                </c:pt>
                <c:pt idx="584">
                  <c:v>83</c:v>
                </c:pt>
                <c:pt idx="585">
                  <c:v>83.125</c:v>
                </c:pt>
                <c:pt idx="586">
                  <c:v>83.25</c:v>
                </c:pt>
                <c:pt idx="587">
                  <c:v>83.375</c:v>
                </c:pt>
                <c:pt idx="588">
                  <c:v>83.5</c:v>
                </c:pt>
                <c:pt idx="589">
                  <c:v>83.625</c:v>
                </c:pt>
                <c:pt idx="590">
                  <c:v>83.75</c:v>
                </c:pt>
                <c:pt idx="591">
                  <c:v>83.875</c:v>
                </c:pt>
                <c:pt idx="592">
                  <c:v>84</c:v>
                </c:pt>
                <c:pt idx="593">
                  <c:v>84.125</c:v>
                </c:pt>
                <c:pt idx="594">
                  <c:v>84.25</c:v>
                </c:pt>
                <c:pt idx="595">
                  <c:v>84.375</c:v>
                </c:pt>
                <c:pt idx="596">
                  <c:v>84.5</c:v>
                </c:pt>
                <c:pt idx="597">
                  <c:v>84.625</c:v>
                </c:pt>
                <c:pt idx="598">
                  <c:v>84.75</c:v>
                </c:pt>
                <c:pt idx="599">
                  <c:v>84.875</c:v>
                </c:pt>
                <c:pt idx="600">
                  <c:v>85</c:v>
                </c:pt>
                <c:pt idx="601">
                  <c:v>85.125</c:v>
                </c:pt>
                <c:pt idx="602">
                  <c:v>85.25</c:v>
                </c:pt>
                <c:pt idx="603">
                  <c:v>85.375</c:v>
                </c:pt>
                <c:pt idx="604">
                  <c:v>85.5</c:v>
                </c:pt>
                <c:pt idx="605">
                  <c:v>85.625</c:v>
                </c:pt>
                <c:pt idx="606">
                  <c:v>85.75</c:v>
                </c:pt>
                <c:pt idx="607">
                  <c:v>85.875</c:v>
                </c:pt>
                <c:pt idx="608">
                  <c:v>86</c:v>
                </c:pt>
                <c:pt idx="609">
                  <c:v>86.125</c:v>
                </c:pt>
                <c:pt idx="610">
                  <c:v>86.25</c:v>
                </c:pt>
                <c:pt idx="611">
                  <c:v>86.375</c:v>
                </c:pt>
                <c:pt idx="612">
                  <c:v>86.5</c:v>
                </c:pt>
                <c:pt idx="613">
                  <c:v>86.625</c:v>
                </c:pt>
                <c:pt idx="614">
                  <c:v>86.75</c:v>
                </c:pt>
                <c:pt idx="615">
                  <c:v>86.875</c:v>
                </c:pt>
                <c:pt idx="616">
                  <c:v>87</c:v>
                </c:pt>
                <c:pt idx="617">
                  <c:v>87.125</c:v>
                </c:pt>
                <c:pt idx="618">
                  <c:v>87.25</c:v>
                </c:pt>
                <c:pt idx="619">
                  <c:v>87.375</c:v>
                </c:pt>
                <c:pt idx="620">
                  <c:v>87.5</c:v>
                </c:pt>
                <c:pt idx="621">
                  <c:v>87.625</c:v>
                </c:pt>
                <c:pt idx="622">
                  <c:v>87.75</c:v>
                </c:pt>
                <c:pt idx="623">
                  <c:v>87.875</c:v>
                </c:pt>
                <c:pt idx="624">
                  <c:v>88</c:v>
                </c:pt>
                <c:pt idx="625">
                  <c:v>88.125</c:v>
                </c:pt>
                <c:pt idx="626">
                  <c:v>88.25</c:v>
                </c:pt>
                <c:pt idx="627">
                  <c:v>88.375</c:v>
                </c:pt>
                <c:pt idx="628">
                  <c:v>88.5</c:v>
                </c:pt>
                <c:pt idx="629">
                  <c:v>88.625</c:v>
                </c:pt>
                <c:pt idx="630">
                  <c:v>88.75</c:v>
                </c:pt>
                <c:pt idx="631">
                  <c:v>88.875</c:v>
                </c:pt>
                <c:pt idx="632">
                  <c:v>89</c:v>
                </c:pt>
                <c:pt idx="633">
                  <c:v>89.125</c:v>
                </c:pt>
                <c:pt idx="634">
                  <c:v>89.25</c:v>
                </c:pt>
                <c:pt idx="635">
                  <c:v>89.375</c:v>
                </c:pt>
                <c:pt idx="636">
                  <c:v>89.5</c:v>
                </c:pt>
                <c:pt idx="637">
                  <c:v>89.625</c:v>
                </c:pt>
                <c:pt idx="638">
                  <c:v>89.75</c:v>
                </c:pt>
                <c:pt idx="639">
                  <c:v>89.875</c:v>
                </c:pt>
                <c:pt idx="640">
                  <c:v>90</c:v>
                </c:pt>
                <c:pt idx="641">
                  <c:v>90.125</c:v>
                </c:pt>
                <c:pt idx="642">
                  <c:v>90.25</c:v>
                </c:pt>
                <c:pt idx="643">
                  <c:v>90.375</c:v>
                </c:pt>
                <c:pt idx="644">
                  <c:v>90.5</c:v>
                </c:pt>
                <c:pt idx="645">
                  <c:v>90.625</c:v>
                </c:pt>
                <c:pt idx="646">
                  <c:v>90.75</c:v>
                </c:pt>
                <c:pt idx="647">
                  <c:v>90.875</c:v>
                </c:pt>
                <c:pt idx="648">
                  <c:v>91</c:v>
                </c:pt>
                <c:pt idx="649">
                  <c:v>91.125</c:v>
                </c:pt>
                <c:pt idx="650">
                  <c:v>91.25</c:v>
                </c:pt>
                <c:pt idx="651">
                  <c:v>91.375</c:v>
                </c:pt>
                <c:pt idx="652">
                  <c:v>91.5</c:v>
                </c:pt>
                <c:pt idx="653">
                  <c:v>91.625</c:v>
                </c:pt>
                <c:pt idx="654">
                  <c:v>91.75</c:v>
                </c:pt>
                <c:pt idx="655">
                  <c:v>91.875</c:v>
                </c:pt>
                <c:pt idx="656">
                  <c:v>92</c:v>
                </c:pt>
                <c:pt idx="657">
                  <c:v>92.125</c:v>
                </c:pt>
                <c:pt idx="658">
                  <c:v>92.25</c:v>
                </c:pt>
                <c:pt idx="659">
                  <c:v>92.375</c:v>
                </c:pt>
                <c:pt idx="660">
                  <c:v>92.5</c:v>
                </c:pt>
                <c:pt idx="661">
                  <c:v>92.625</c:v>
                </c:pt>
                <c:pt idx="662">
                  <c:v>92.75</c:v>
                </c:pt>
                <c:pt idx="663">
                  <c:v>92.875</c:v>
                </c:pt>
                <c:pt idx="664">
                  <c:v>93</c:v>
                </c:pt>
                <c:pt idx="665">
                  <c:v>93.125</c:v>
                </c:pt>
                <c:pt idx="666">
                  <c:v>93.25</c:v>
                </c:pt>
                <c:pt idx="667">
                  <c:v>93.375</c:v>
                </c:pt>
                <c:pt idx="668">
                  <c:v>93.5</c:v>
                </c:pt>
                <c:pt idx="669">
                  <c:v>93.625</c:v>
                </c:pt>
                <c:pt idx="670">
                  <c:v>93.75</c:v>
                </c:pt>
                <c:pt idx="671">
                  <c:v>93.875</c:v>
                </c:pt>
                <c:pt idx="672">
                  <c:v>94</c:v>
                </c:pt>
                <c:pt idx="673">
                  <c:v>94.125</c:v>
                </c:pt>
                <c:pt idx="674">
                  <c:v>94.25</c:v>
                </c:pt>
                <c:pt idx="675">
                  <c:v>94.375</c:v>
                </c:pt>
                <c:pt idx="676">
                  <c:v>94.5</c:v>
                </c:pt>
                <c:pt idx="677">
                  <c:v>94.625</c:v>
                </c:pt>
                <c:pt idx="678">
                  <c:v>94.75</c:v>
                </c:pt>
                <c:pt idx="679">
                  <c:v>94.875</c:v>
                </c:pt>
                <c:pt idx="680">
                  <c:v>95</c:v>
                </c:pt>
                <c:pt idx="681">
                  <c:v>95.125</c:v>
                </c:pt>
                <c:pt idx="682">
                  <c:v>95.25</c:v>
                </c:pt>
                <c:pt idx="683">
                  <c:v>95.375</c:v>
                </c:pt>
                <c:pt idx="684">
                  <c:v>95.5</c:v>
                </c:pt>
                <c:pt idx="685">
                  <c:v>95.625</c:v>
                </c:pt>
                <c:pt idx="686">
                  <c:v>95.75</c:v>
                </c:pt>
                <c:pt idx="687">
                  <c:v>95.875</c:v>
                </c:pt>
                <c:pt idx="688">
                  <c:v>96</c:v>
                </c:pt>
                <c:pt idx="689">
                  <c:v>96.125</c:v>
                </c:pt>
                <c:pt idx="690">
                  <c:v>96.25</c:v>
                </c:pt>
                <c:pt idx="691">
                  <c:v>96.375</c:v>
                </c:pt>
                <c:pt idx="692">
                  <c:v>96.5</c:v>
                </c:pt>
                <c:pt idx="693">
                  <c:v>96.625</c:v>
                </c:pt>
                <c:pt idx="694">
                  <c:v>96.75</c:v>
                </c:pt>
                <c:pt idx="695">
                  <c:v>96.875</c:v>
                </c:pt>
                <c:pt idx="696">
                  <c:v>97</c:v>
                </c:pt>
                <c:pt idx="697">
                  <c:v>97.125</c:v>
                </c:pt>
                <c:pt idx="698">
                  <c:v>97.25</c:v>
                </c:pt>
                <c:pt idx="699">
                  <c:v>97.375</c:v>
                </c:pt>
                <c:pt idx="700">
                  <c:v>97.5</c:v>
                </c:pt>
                <c:pt idx="701">
                  <c:v>97.625</c:v>
                </c:pt>
                <c:pt idx="702">
                  <c:v>97.75</c:v>
                </c:pt>
                <c:pt idx="703">
                  <c:v>97.875</c:v>
                </c:pt>
                <c:pt idx="704">
                  <c:v>98</c:v>
                </c:pt>
                <c:pt idx="705">
                  <c:v>98.125</c:v>
                </c:pt>
                <c:pt idx="706">
                  <c:v>98.25</c:v>
                </c:pt>
                <c:pt idx="707">
                  <c:v>98.375</c:v>
                </c:pt>
                <c:pt idx="708">
                  <c:v>98.5</c:v>
                </c:pt>
                <c:pt idx="709">
                  <c:v>98.625</c:v>
                </c:pt>
                <c:pt idx="710">
                  <c:v>98.75</c:v>
                </c:pt>
                <c:pt idx="711">
                  <c:v>98.875</c:v>
                </c:pt>
                <c:pt idx="712">
                  <c:v>99</c:v>
                </c:pt>
                <c:pt idx="713">
                  <c:v>99.125</c:v>
                </c:pt>
                <c:pt idx="714">
                  <c:v>99.25</c:v>
                </c:pt>
                <c:pt idx="715">
                  <c:v>99.375</c:v>
                </c:pt>
                <c:pt idx="716">
                  <c:v>99.5</c:v>
                </c:pt>
                <c:pt idx="717">
                  <c:v>99.625</c:v>
                </c:pt>
                <c:pt idx="718">
                  <c:v>99.75</c:v>
                </c:pt>
                <c:pt idx="719">
                  <c:v>99.875</c:v>
                </c:pt>
                <c:pt idx="720">
                  <c:v>100</c:v>
                </c:pt>
                <c:pt idx="721">
                  <c:v>100.125</c:v>
                </c:pt>
                <c:pt idx="722">
                  <c:v>100.25</c:v>
                </c:pt>
                <c:pt idx="723">
                  <c:v>100.375</c:v>
                </c:pt>
                <c:pt idx="724">
                  <c:v>100.5</c:v>
                </c:pt>
                <c:pt idx="725">
                  <c:v>100.625</c:v>
                </c:pt>
                <c:pt idx="726">
                  <c:v>100.75</c:v>
                </c:pt>
                <c:pt idx="727">
                  <c:v>100.875</c:v>
                </c:pt>
                <c:pt idx="728">
                  <c:v>101</c:v>
                </c:pt>
                <c:pt idx="729">
                  <c:v>101.125</c:v>
                </c:pt>
                <c:pt idx="730">
                  <c:v>101.25</c:v>
                </c:pt>
                <c:pt idx="731">
                  <c:v>101.375</c:v>
                </c:pt>
                <c:pt idx="732">
                  <c:v>101.5</c:v>
                </c:pt>
                <c:pt idx="733">
                  <c:v>101.625</c:v>
                </c:pt>
                <c:pt idx="734">
                  <c:v>101.75</c:v>
                </c:pt>
                <c:pt idx="735">
                  <c:v>101.875</c:v>
                </c:pt>
                <c:pt idx="736">
                  <c:v>102</c:v>
                </c:pt>
                <c:pt idx="737">
                  <c:v>102.125</c:v>
                </c:pt>
                <c:pt idx="738">
                  <c:v>102.25</c:v>
                </c:pt>
                <c:pt idx="739">
                  <c:v>102.375</c:v>
                </c:pt>
                <c:pt idx="740">
                  <c:v>102.5</c:v>
                </c:pt>
                <c:pt idx="741">
                  <c:v>102.625</c:v>
                </c:pt>
                <c:pt idx="742">
                  <c:v>102.75</c:v>
                </c:pt>
                <c:pt idx="743">
                  <c:v>102.875</c:v>
                </c:pt>
                <c:pt idx="744">
                  <c:v>103</c:v>
                </c:pt>
                <c:pt idx="745">
                  <c:v>103.125</c:v>
                </c:pt>
                <c:pt idx="746">
                  <c:v>103.25</c:v>
                </c:pt>
                <c:pt idx="747">
                  <c:v>103.375</c:v>
                </c:pt>
                <c:pt idx="748">
                  <c:v>103.5</c:v>
                </c:pt>
                <c:pt idx="749">
                  <c:v>103.625</c:v>
                </c:pt>
                <c:pt idx="750">
                  <c:v>103.75</c:v>
                </c:pt>
                <c:pt idx="751">
                  <c:v>103.875</c:v>
                </c:pt>
                <c:pt idx="752">
                  <c:v>104</c:v>
                </c:pt>
                <c:pt idx="753">
                  <c:v>104.125</c:v>
                </c:pt>
                <c:pt idx="754">
                  <c:v>104.25</c:v>
                </c:pt>
                <c:pt idx="755">
                  <c:v>104.375</c:v>
                </c:pt>
                <c:pt idx="756">
                  <c:v>104.5</c:v>
                </c:pt>
                <c:pt idx="757">
                  <c:v>104.625</c:v>
                </c:pt>
                <c:pt idx="758">
                  <c:v>104.75</c:v>
                </c:pt>
                <c:pt idx="759">
                  <c:v>104.875</c:v>
                </c:pt>
                <c:pt idx="760">
                  <c:v>105</c:v>
                </c:pt>
                <c:pt idx="761">
                  <c:v>105.125</c:v>
                </c:pt>
                <c:pt idx="762">
                  <c:v>105.25</c:v>
                </c:pt>
                <c:pt idx="763">
                  <c:v>105.375</c:v>
                </c:pt>
                <c:pt idx="764">
                  <c:v>105.5</c:v>
                </c:pt>
                <c:pt idx="765">
                  <c:v>105.625</c:v>
                </c:pt>
                <c:pt idx="766">
                  <c:v>105.75</c:v>
                </c:pt>
                <c:pt idx="767">
                  <c:v>105.875</c:v>
                </c:pt>
                <c:pt idx="768">
                  <c:v>106</c:v>
                </c:pt>
                <c:pt idx="769">
                  <c:v>106.125</c:v>
                </c:pt>
                <c:pt idx="770">
                  <c:v>106.25</c:v>
                </c:pt>
                <c:pt idx="771">
                  <c:v>106.375</c:v>
                </c:pt>
                <c:pt idx="772">
                  <c:v>106.5</c:v>
                </c:pt>
                <c:pt idx="773">
                  <c:v>106.625</c:v>
                </c:pt>
                <c:pt idx="774">
                  <c:v>106.75</c:v>
                </c:pt>
                <c:pt idx="775">
                  <c:v>106.875</c:v>
                </c:pt>
                <c:pt idx="776">
                  <c:v>107</c:v>
                </c:pt>
                <c:pt idx="777">
                  <c:v>107.125</c:v>
                </c:pt>
                <c:pt idx="778">
                  <c:v>107.25</c:v>
                </c:pt>
                <c:pt idx="779">
                  <c:v>107.375</c:v>
                </c:pt>
                <c:pt idx="780">
                  <c:v>107.5</c:v>
                </c:pt>
                <c:pt idx="781">
                  <c:v>107.625</c:v>
                </c:pt>
                <c:pt idx="782">
                  <c:v>107.75</c:v>
                </c:pt>
                <c:pt idx="783">
                  <c:v>107.875</c:v>
                </c:pt>
                <c:pt idx="784">
                  <c:v>108</c:v>
                </c:pt>
                <c:pt idx="785">
                  <c:v>108.125</c:v>
                </c:pt>
                <c:pt idx="786">
                  <c:v>108.25</c:v>
                </c:pt>
                <c:pt idx="787">
                  <c:v>108.375</c:v>
                </c:pt>
                <c:pt idx="788">
                  <c:v>108.5</c:v>
                </c:pt>
                <c:pt idx="789">
                  <c:v>108.625</c:v>
                </c:pt>
                <c:pt idx="790">
                  <c:v>108.75</c:v>
                </c:pt>
                <c:pt idx="791">
                  <c:v>108.875</c:v>
                </c:pt>
                <c:pt idx="792">
                  <c:v>109</c:v>
                </c:pt>
                <c:pt idx="793">
                  <c:v>109.125</c:v>
                </c:pt>
                <c:pt idx="794">
                  <c:v>109.25</c:v>
                </c:pt>
                <c:pt idx="795">
                  <c:v>109.375</c:v>
                </c:pt>
                <c:pt idx="796">
                  <c:v>109.5</c:v>
                </c:pt>
                <c:pt idx="797">
                  <c:v>109.625</c:v>
                </c:pt>
                <c:pt idx="798">
                  <c:v>109.75</c:v>
                </c:pt>
                <c:pt idx="799">
                  <c:v>109.875</c:v>
                </c:pt>
                <c:pt idx="800">
                  <c:v>110</c:v>
                </c:pt>
                <c:pt idx="801">
                  <c:v>66</c:v>
                </c:pt>
                <c:pt idx="802">
                  <c:v>66</c:v>
                </c:pt>
                <c:pt idx="803">
                  <c:v>84.499549806750679</c:v>
                </c:pt>
                <c:pt idx="804">
                  <c:v>84.499549806750679</c:v>
                </c:pt>
                <c:pt idx="805">
                  <c:v>35.500450193249328</c:v>
                </c:pt>
                <c:pt idx="806">
                  <c:v>35.500450193249328</c:v>
                </c:pt>
              </c:numCache>
            </c:numRef>
          </c:xVal>
          <c:yVal>
            <c:numRef>
              <c:f>'z-test'!$U$2:$U$808</c:f>
              <c:numCache>
                <c:formatCode>General</c:formatCode>
                <c:ptCount val="807"/>
                <c:pt idx="801">
                  <c:v>0.3989422804014327</c:v>
                </c:pt>
                <c:pt idx="8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8-4AF9-BA55-14968750C6B5}"/>
            </c:ext>
          </c:extLst>
        </c:ser>
        <c:ser>
          <c:idx val="3"/>
          <c:order val="3"/>
          <c:tx>
            <c:strRef>
              <c:f>'z-test'!$V$1</c:f>
              <c:strCache>
                <c:ptCount val="1"/>
                <c:pt idx="0">
                  <c:v>≥ 84.5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803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C8-4AF9-BA55-14968750C6B5}"/>
                </c:ext>
              </c:extLst>
            </c:dLbl>
            <c:dLbl>
              <c:idx val="8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C8-4AF9-BA55-14968750C6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'z-test'!$R$2:$R$808</c:f>
              <c:numCache>
                <c:formatCode>General</c:formatCode>
                <c:ptCount val="807"/>
                <c:pt idx="0">
                  <c:v>10</c:v>
                </c:pt>
                <c:pt idx="1">
                  <c:v>10.125</c:v>
                </c:pt>
                <c:pt idx="2">
                  <c:v>10.25</c:v>
                </c:pt>
                <c:pt idx="3">
                  <c:v>10.375</c:v>
                </c:pt>
                <c:pt idx="4">
                  <c:v>10.5</c:v>
                </c:pt>
                <c:pt idx="5">
                  <c:v>10.625</c:v>
                </c:pt>
                <c:pt idx="6">
                  <c:v>10.75</c:v>
                </c:pt>
                <c:pt idx="7">
                  <c:v>10.875</c:v>
                </c:pt>
                <c:pt idx="8">
                  <c:v>11</c:v>
                </c:pt>
                <c:pt idx="9">
                  <c:v>11.125</c:v>
                </c:pt>
                <c:pt idx="10">
                  <c:v>11.25</c:v>
                </c:pt>
                <c:pt idx="11">
                  <c:v>11.375</c:v>
                </c:pt>
                <c:pt idx="12">
                  <c:v>11.5</c:v>
                </c:pt>
                <c:pt idx="13">
                  <c:v>11.625</c:v>
                </c:pt>
                <c:pt idx="14">
                  <c:v>11.75</c:v>
                </c:pt>
                <c:pt idx="15">
                  <c:v>11.875</c:v>
                </c:pt>
                <c:pt idx="16">
                  <c:v>12</c:v>
                </c:pt>
                <c:pt idx="17">
                  <c:v>12.125</c:v>
                </c:pt>
                <c:pt idx="18">
                  <c:v>12.25</c:v>
                </c:pt>
                <c:pt idx="19">
                  <c:v>12.375</c:v>
                </c:pt>
                <c:pt idx="20">
                  <c:v>12.5</c:v>
                </c:pt>
                <c:pt idx="21">
                  <c:v>12.625</c:v>
                </c:pt>
                <c:pt idx="22">
                  <c:v>12.75</c:v>
                </c:pt>
                <c:pt idx="23">
                  <c:v>12.875</c:v>
                </c:pt>
                <c:pt idx="24">
                  <c:v>13</c:v>
                </c:pt>
                <c:pt idx="25">
                  <c:v>13.125</c:v>
                </c:pt>
                <c:pt idx="26">
                  <c:v>13.25</c:v>
                </c:pt>
                <c:pt idx="27">
                  <c:v>13.375</c:v>
                </c:pt>
                <c:pt idx="28">
                  <c:v>13.5</c:v>
                </c:pt>
                <c:pt idx="29">
                  <c:v>13.625</c:v>
                </c:pt>
                <c:pt idx="30">
                  <c:v>13.75</c:v>
                </c:pt>
                <c:pt idx="31">
                  <c:v>13.875</c:v>
                </c:pt>
                <c:pt idx="32">
                  <c:v>14</c:v>
                </c:pt>
                <c:pt idx="33">
                  <c:v>14.125</c:v>
                </c:pt>
                <c:pt idx="34">
                  <c:v>14.25</c:v>
                </c:pt>
                <c:pt idx="35">
                  <c:v>14.375</c:v>
                </c:pt>
                <c:pt idx="36">
                  <c:v>14.5</c:v>
                </c:pt>
                <c:pt idx="37">
                  <c:v>14.625</c:v>
                </c:pt>
                <c:pt idx="38">
                  <c:v>14.75</c:v>
                </c:pt>
                <c:pt idx="39">
                  <c:v>14.875</c:v>
                </c:pt>
                <c:pt idx="40">
                  <c:v>15</c:v>
                </c:pt>
                <c:pt idx="41">
                  <c:v>15.125</c:v>
                </c:pt>
                <c:pt idx="42">
                  <c:v>15.25</c:v>
                </c:pt>
                <c:pt idx="43">
                  <c:v>15.375</c:v>
                </c:pt>
                <c:pt idx="44">
                  <c:v>15.5</c:v>
                </c:pt>
                <c:pt idx="45">
                  <c:v>15.625</c:v>
                </c:pt>
                <c:pt idx="46">
                  <c:v>15.75</c:v>
                </c:pt>
                <c:pt idx="47">
                  <c:v>15.875</c:v>
                </c:pt>
                <c:pt idx="48">
                  <c:v>16</c:v>
                </c:pt>
                <c:pt idx="49">
                  <c:v>16.125</c:v>
                </c:pt>
                <c:pt idx="50">
                  <c:v>16.25</c:v>
                </c:pt>
                <c:pt idx="51">
                  <c:v>16.375</c:v>
                </c:pt>
                <c:pt idx="52">
                  <c:v>16.5</c:v>
                </c:pt>
                <c:pt idx="53">
                  <c:v>16.625</c:v>
                </c:pt>
                <c:pt idx="54">
                  <c:v>16.75</c:v>
                </c:pt>
                <c:pt idx="55">
                  <c:v>16.875</c:v>
                </c:pt>
                <c:pt idx="56">
                  <c:v>17</c:v>
                </c:pt>
                <c:pt idx="57">
                  <c:v>17.125</c:v>
                </c:pt>
                <c:pt idx="58">
                  <c:v>17.25</c:v>
                </c:pt>
                <c:pt idx="59">
                  <c:v>17.375</c:v>
                </c:pt>
                <c:pt idx="60">
                  <c:v>17.5</c:v>
                </c:pt>
                <c:pt idx="61">
                  <c:v>17.625</c:v>
                </c:pt>
                <c:pt idx="62">
                  <c:v>17.75</c:v>
                </c:pt>
                <c:pt idx="63">
                  <c:v>17.875</c:v>
                </c:pt>
                <c:pt idx="64">
                  <c:v>18</c:v>
                </c:pt>
                <c:pt idx="65">
                  <c:v>18.125</c:v>
                </c:pt>
                <c:pt idx="66">
                  <c:v>18.25</c:v>
                </c:pt>
                <c:pt idx="67">
                  <c:v>18.375</c:v>
                </c:pt>
                <c:pt idx="68">
                  <c:v>18.5</c:v>
                </c:pt>
                <c:pt idx="69">
                  <c:v>18.625</c:v>
                </c:pt>
                <c:pt idx="70">
                  <c:v>18.75</c:v>
                </c:pt>
                <c:pt idx="71">
                  <c:v>18.875</c:v>
                </c:pt>
                <c:pt idx="72">
                  <c:v>19</c:v>
                </c:pt>
                <c:pt idx="73">
                  <c:v>19.125</c:v>
                </c:pt>
                <c:pt idx="74">
                  <c:v>19.25</c:v>
                </c:pt>
                <c:pt idx="75">
                  <c:v>19.375</c:v>
                </c:pt>
                <c:pt idx="76">
                  <c:v>19.5</c:v>
                </c:pt>
                <c:pt idx="77">
                  <c:v>19.625</c:v>
                </c:pt>
                <c:pt idx="78">
                  <c:v>19.75</c:v>
                </c:pt>
                <c:pt idx="79">
                  <c:v>19.875</c:v>
                </c:pt>
                <c:pt idx="80">
                  <c:v>20</c:v>
                </c:pt>
                <c:pt idx="81">
                  <c:v>20.125</c:v>
                </c:pt>
                <c:pt idx="82">
                  <c:v>20.25</c:v>
                </c:pt>
                <c:pt idx="83">
                  <c:v>20.375</c:v>
                </c:pt>
                <c:pt idx="84">
                  <c:v>20.5</c:v>
                </c:pt>
                <c:pt idx="85">
                  <c:v>20.625</c:v>
                </c:pt>
                <c:pt idx="86">
                  <c:v>20.75</c:v>
                </c:pt>
                <c:pt idx="87">
                  <c:v>20.875</c:v>
                </c:pt>
                <c:pt idx="88">
                  <c:v>21</c:v>
                </c:pt>
                <c:pt idx="89">
                  <c:v>21.125</c:v>
                </c:pt>
                <c:pt idx="90">
                  <c:v>21.25</c:v>
                </c:pt>
                <c:pt idx="91">
                  <c:v>21.375</c:v>
                </c:pt>
                <c:pt idx="92">
                  <c:v>21.5</c:v>
                </c:pt>
                <c:pt idx="93">
                  <c:v>21.625</c:v>
                </c:pt>
                <c:pt idx="94">
                  <c:v>21.75</c:v>
                </c:pt>
                <c:pt idx="95">
                  <c:v>21.875</c:v>
                </c:pt>
                <c:pt idx="96">
                  <c:v>22</c:v>
                </c:pt>
                <c:pt idx="97">
                  <c:v>22.125</c:v>
                </c:pt>
                <c:pt idx="98">
                  <c:v>22.25</c:v>
                </c:pt>
                <c:pt idx="99">
                  <c:v>22.375</c:v>
                </c:pt>
                <c:pt idx="100">
                  <c:v>22.5</c:v>
                </c:pt>
                <c:pt idx="101">
                  <c:v>22.625</c:v>
                </c:pt>
                <c:pt idx="102">
                  <c:v>22.75</c:v>
                </c:pt>
                <c:pt idx="103">
                  <c:v>22.875</c:v>
                </c:pt>
                <c:pt idx="104">
                  <c:v>23</c:v>
                </c:pt>
                <c:pt idx="105">
                  <c:v>23.125</c:v>
                </c:pt>
                <c:pt idx="106">
                  <c:v>23.25</c:v>
                </c:pt>
                <c:pt idx="107">
                  <c:v>23.375</c:v>
                </c:pt>
                <c:pt idx="108">
                  <c:v>23.5</c:v>
                </c:pt>
                <c:pt idx="109">
                  <c:v>23.625</c:v>
                </c:pt>
                <c:pt idx="110">
                  <c:v>23.75</c:v>
                </c:pt>
                <c:pt idx="111">
                  <c:v>23.875</c:v>
                </c:pt>
                <c:pt idx="112">
                  <c:v>24</c:v>
                </c:pt>
                <c:pt idx="113">
                  <c:v>24.125</c:v>
                </c:pt>
                <c:pt idx="114">
                  <c:v>24.25</c:v>
                </c:pt>
                <c:pt idx="115">
                  <c:v>24.375</c:v>
                </c:pt>
                <c:pt idx="116">
                  <c:v>24.5</c:v>
                </c:pt>
                <c:pt idx="117">
                  <c:v>24.625</c:v>
                </c:pt>
                <c:pt idx="118">
                  <c:v>24.75</c:v>
                </c:pt>
                <c:pt idx="119">
                  <c:v>24.875</c:v>
                </c:pt>
                <c:pt idx="120">
                  <c:v>25</c:v>
                </c:pt>
                <c:pt idx="121">
                  <c:v>25.125</c:v>
                </c:pt>
                <c:pt idx="122">
                  <c:v>25.25</c:v>
                </c:pt>
                <c:pt idx="123">
                  <c:v>25.375</c:v>
                </c:pt>
                <c:pt idx="124">
                  <c:v>25.5</c:v>
                </c:pt>
                <c:pt idx="125">
                  <c:v>25.625</c:v>
                </c:pt>
                <c:pt idx="126">
                  <c:v>25.75</c:v>
                </c:pt>
                <c:pt idx="127">
                  <c:v>25.875</c:v>
                </c:pt>
                <c:pt idx="128">
                  <c:v>26</c:v>
                </c:pt>
                <c:pt idx="129">
                  <c:v>26.125</c:v>
                </c:pt>
                <c:pt idx="130">
                  <c:v>26.25</c:v>
                </c:pt>
                <c:pt idx="131">
                  <c:v>26.375</c:v>
                </c:pt>
                <c:pt idx="132">
                  <c:v>26.5</c:v>
                </c:pt>
                <c:pt idx="133">
                  <c:v>26.625</c:v>
                </c:pt>
                <c:pt idx="134">
                  <c:v>26.75</c:v>
                </c:pt>
                <c:pt idx="135">
                  <c:v>26.875</c:v>
                </c:pt>
                <c:pt idx="136">
                  <c:v>27</c:v>
                </c:pt>
                <c:pt idx="137">
                  <c:v>27.125</c:v>
                </c:pt>
                <c:pt idx="138">
                  <c:v>27.25</c:v>
                </c:pt>
                <c:pt idx="139">
                  <c:v>27.375</c:v>
                </c:pt>
                <c:pt idx="140">
                  <c:v>27.5</c:v>
                </c:pt>
                <c:pt idx="141">
                  <c:v>27.625</c:v>
                </c:pt>
                <c:pt idx="142">
                  <c:v>27.75</c:v>
                </c:pt>
                <c:pt idx="143">
                  <c:v>27.875</c:v>
                </c:pt>
                <c:pt idx="144">
                  <c:v>28</c:v>
                </c:pt>
                <c:pt idx="145">
                  <c:v>28.125000000000004</c:v>
                </c:pt>
                <c:pt idx="146">
                  <c:v>28.25</c:v>
                </c:pt>
                <c:pt idx="147">
                  <c:v>28.375000000000004</c:v>
                </c:pt>
                <c:pt idx="148">
                  <c:v>28.5</c:v>
                </c:pt>
                <c:pt idx="149">
                  <c:v>28.625000000000004</c:v>
                </c:pt>
                <c:pt idx="150">
                  <c:v>28.75</c:v>
                </c:pt>
                <c:pt idx="151">
                  <c:v>28.874999999999996</c:v>
                </c:pt>
                <c:pt idx="152">
                  <c:v>29</c:v>
                </c:pt>
                <c:pt idx="153">
                  <c:v>29.124999999999996</c:v>
                </c:pt>
                <c:pt idx="154">
                  <c:v>29.25</c:v>
                </c:pt>
                <c:pt idx="155">
                  <c:v>29.374999999999996</c:v>
                </c:pt>
                <c:pt idx="156">
                  <c:v>29.5</c:v>
                </c:pt>
                <c:pt idx="157">
                  <c:v>29.624999999999996</c:v>
                </c:pt>
                <c:pt idx="158">
                  <c:v>29.75</c:v>
                </c:pt>
                <c:pt idx="159">
                  <c:v>29.875</c:v>
                </c:pt>
                <c:pt idx="160">
                  <c:v>30</c:v>
                </c:pt>
                <c:pt idx="161">
                  <c:v>30.125</c:v>
                </c:pt>
                <c:pt idx="162">
                  <c:v>30.25</c:v>
                </c:pt>
                <c:pt idx="163">
                  <c:v>30.375</c:v>
                </c:pt>
                <c:pt idx="164">
                  <c:v>30.5</c:v>
                </c:pt>
                <c:pt idx="165">
                  <c:v>30.625</c:v>
                </c:pt>
                <c:pt idx="166">
                  <c:v>30.75</c:v>
                </c:pt>
                <c:pt idx="167">
                  <c:v>30.875</c:v>
                </c:pt>
                <c:pt idx="168">
                  <c:v>31.000000000000004</c:v>
                </c:pt>
                <c:pt idx="169">
                  <c:v>31.125</c:v>
                </c:pt>
                <c:pt idx="170">
                  <c:v>31.250000000000004</c:v>
                </c:pt>
                <c:pt idx="171">
                  <c:v>31.375</c:v>
                </c:pt>
                <c:pt idx="172">
                  <c:v>31.500000000000004</c:v>
                </c:pt>
                <c:pt idx="173">
                  <c:v>31.625</c:v>
                </c:pt>
                <c:pt idx="174">
                  <c:v>31.750000000000004</c:v>
                </c:pt>
                <c:pt idx="175">
                  <c:v>31.875</c:v>
                </c:pt>
                <c:pt idx="176">
                  <c:v>31.999999999999996</c:v>
                </c:pt>
                <c:pt idx="177">
                  <c:v>32.125</c:v>
                </c:pt>
                <c:pt idx="178">
                  <c:v>32.25</c:v>
                </c:pt>
                <c:pt idx="179">
                  <c:v>32.375</c:v>
                </c:pt>
                <c:pt idx="180">
                  <c:v>32.5</c:v>
                </c:pt>
                <c:pt idx="181">
                  <c:v>32.625</c:v>
                </c:pt>
                <c:pt idx="182">
                  <c:v>32.75</c:v>
                </c:pt>
                <c:pt idx="183">
                  <c:v>32.875</c:v>
                </c:pt>
                <c:pt idx="184">
                  <c:v>33</c:v>
                </c:pt>
                <c:pt idx="185">
                  <c:v>33.125</c:v>
                </c:pt>
                <c:pt idx="186">
                  <c:v>33.25</c:v>
                </c:pt>
                <c:pt idx="187">
                  <c:v>33.375</c:v>
                </c:pt>
                <c:pt idx="188">
                  <c:v>33.5</c:v>
                </c:pt>
                <c:pt idx="189">
                  <c:v>33.625</c:v>
                </c:pt>
                <c:pt idx="190">
                  <c:v>33.75</c:v>
                </c:pt>
                <c:pt idx="191">
                  <c:v>33.875</c:v>
                </c:pt>
                <c:pt idx="192">
                  <c:v>34</c:v>
                </c:pt>
                <c:pt idx="193">
                  <c:v>34.125</c:v>
                </c:pt>
                <c:pt idx="194">
                  <c:v>34.25</c:v>
                </c:pt>
                <c:pt idx="195">
                  <c:v>34.375</c:v>
                </c:pt>
                <c:pt idx="196">
                  <c:v>34.5</c:v>
                </c:pt>
                <c:pt idx="197">
                  <c:v>34.625</c:v>
                </c:pt>
                <c:pt idx="198">
                  <c:v>34.75</c:v>
                </c:pt>
                <c:pt idx="199">
                  <c:v>34.875</c:v>
                </c:pt>
                <c:pt idx="200">
                  <c:v>35</c:v>
                </c:pt>
                <c:pt idx="201">
                  <c:v>35.125</c:v>
                </c:pt>
                <c:pt idx="202">
                  <c:v>35.25</c:v>
                </c:pt>
                <c:pt idx="203">
                  <c:v>35.375</c:v>
                </c:pt>
                <c:pt idx="204">
                  <c:v>35.5</c:v>
                </c:pt>
                <c:pt idx="205">
                  <c:v>35.625</c:v>
                </c:pt>
                <c:pt idx="206">
                  <c:v>35.75</c:v>
                </c:pt>
                <c:pt idx="207">
                  <c:v>35.875</c:v>
                </c:pt>
                <c:pt idx="208">
                  <c:v>36</c:v>
                </c:pt>
                <c:pt idx="209">
                  <c:v>36.125</c:v>
                </c:pt>
                <c:pt idx="210">
                  <c:v>36.25</c:v>
                </c:pt>
                <c:pt idx="211">
                  <c:v>36.375</c:v>
                </c:pt>
                <c:pt idx="212">
                  <c:v>36.5</c:v>
                </c:pt>
                <c:pt idx="213">
                  <c:v>36.625</c:v>
                </c:pt>
                <c:pt idx="214">
                  <c:v>36.75</c:v>
                </c:pt>
                <c:pt idx="215">
                  <c:v>36.875</c:v>
                </c:pt>
                <c:pt idx="216">
                  <c:v>37</c:v>
                </c:pt>
                <c:pt idx="217">
                  <c:v>37.125</c:v>
                </c:pt>
                <c:pt idx="218">
                  <c:v>37.25</c:v>
                </c:pt>
                <c:pt idx="219">
                  <c:v>37.375</c:v>
                </c:pt>
                <c:pt idx="220">
                  <c:v>37.5</c:v>
                </c:pt>
                <c:pt idx="221">
                  <c:v>37.625</c:v>
                </c:pt>
                <c:pt idx="222">
                  <c:v>37.75</c:v>
                </c:pt>
                <c:pt idx="223">
                  <c:v>37.875</c:v>
                </c:pt>
                <c:pt idx="224">
                  <c:v>38</c:v>
                </c:pt>
                <c:pt idx="225">
                  <c:v>38.125</c:v>
                </c:pt>
                <c:pt idx="226">
                  <c:v>38.25</c:v>
                </c:pt>
                <c:pt idx="227">
                  <c:v>38.375</c:v>
                </c:pt>
                <c:pt idx="228">
                  <c:v>38.5</c:v>
                </c:pt>
                <c:pt idx="229">
                  <c:v>38.625</c:v>
                </c:pt>
                <c:pt idx="230">
                  <c:v>38.75</c:v>
                </c:pt>
                <c:pt idx="231">
                  <c:v>38.875</c:v>
                </c:pt>
                <c:pt idx="232">
                  <c:v>39</c:v>
                </c:pt>
                <c:pt idx="233">
                  <c:v>39.125</c:v>
                </c:pt>
                <c:pt idx="234">
                  <c:v>39.25</c:v>
                </c:pt>
                <c:pt idx="235">
                  <c:v>39.375</c:v>
                </c:pt>
                <c:pt idx="236">
                  <c:v>39.5</c:v>
                </c:pt>
                <c:pt idx="237">
                  <c:v>39.625</c:v>
                </c:pt>
                <c:pt idx="238">
                  <c:v>39.75</c:v>
                </c:pt>
                <c:pt idx="239">
                  <c:v>39.875</c:v>
                </c:pt>
                <c:pt idx="240">
                  <c:v>40</c:v>
                </c:pt>
                <c:pt idx="241">
                  <c:v>40.125</c:v>
                </c:pt>
                <c:pt idx="242">
                  <c:v>40.25</c:v>
                </c:pt>
                <c:pt idx="243">
                  <c:v>40.375</c:v>
                </c:pt>
                <c:pt idx="244">
                  <c:v>40.5</c:v>
                </c:pt>
                <c:pt idx="245">
                  <c:v>40.625</c:v>
                </c:pt>
                <c:pt idx="246">
                  <c:v>40.75</c:v>
                </c:pt>
                <c:pt idx="247">
                  <c:v>40.875</c:v>
                </c:pt>
                <c:pt idx="248">
                  <c:v>41</c:v>
                </c:pt>
                <c:pt idx="249">
                  <c:v>41.125</c:v>
                </c:pt>
                <c:pt idx="250">
                  <c:v>41.25</c:v>
                </c:pt>
                <c:pt idx="251">
                  <c:v>41.375</c:v>
                </c:pt>
                <c:pt idx="252">
                  <c:v>41.5</c:v>
                </c:pt>
                <c:pt idx="253">
                  <c:v>41.625</c:v>
                </c:pt>
                <c:pt idx="254">
                  <c:v>41.75</c:v>
                </c:pt>
                <c:pt idx="255">
                  <c:v>41.875</c:v>
                </c:pt>
                <c:pt idx="256">
                  <c:v>42</c:v>
                </c:pt>
                <c:pt idx="257">
                  <c:v>42.125</c:v>
                </c:pt>
                <c:pt idx="258">
                  <c:v>42.25</c:v>
                </c:pt>
                <c:pt idx="259">
                  <c:v>42.375</c:v>
                </c:pt>
                <c:pt idx="260">
                  <c:v>42.5</c:v>
                </c:pt>
                <c:pt idx="261">
                  <c:v>42.625</c:v>
                </c:pt>
                <c:pt idx="262">
                  <c:v>42.75</c:v>
                </c:pt>
                <c:pt idx="263">
                  <c:v>42.875</c:v>
                </c:pt>
                <c:pt idx="264">
                  <c:v>43</c:v>
                </c:pt>
                <c:pt idx="265">
                  <c:v>43.125</c:v>
                </c:pt>
                <c:pt idx="266">
                  <c:v>43.25</c:v>
                </c:pt>
                <c:pt idx="267">
                  <c:v>43.375</c:v>
                </c:pt>
                <c:pt idx="268">
                  <c:v>43.5</c:v>
                </c:pt>
                <c:pt idx="269">
                  <c:v>43.625</c:v>
                </c:pt>
                <c:pt idx="270">
                  <c:v>43.75</c:v>
                </c:pt>
                <c:pt idx="271">
                  <c:v>43.875</c:v>
                </c:pt>
                <c:pt idx="272">
                  <c:v>44</c:v>
                </c:pt>
                <c:pt idx="273">
                  <c:v>44.125</c:v>
                </c:pt>
                <c:pt idx="274">
                  <c:v>44.25</c:v>
                </c:pt>
                <c:pt idx="275">
                  <c:v>44.375</c:v>
                </c:pt>
                <c:pt idx="276">
                  <c:v>44.5</c:v>
                </c:pt>
                <c:pt idx="277">
                  <c:v>44.625</c:v>
                </c:pt>
                <c:pt idx="278">
                  <c:v>44.75</c:v>
                </c:pt>
                <c:pt idx="279">
                  <c:v>44.875</c:v>
                </c:pt>
                <c:pt idx="280">
                  <c:v>45</c:v>
                </c:pt>
                <c:pt idx="281">
                  <c:v>45.125</c:v>
                </c:pt>
                <c:pt idx="282">
                  <c:v>45.25</c:v>
                </c:pt>
                <c:pt idx="283">
                  <c:v>45.375</c:v>
                </c:pt>
                <c:pt idx="284">
                  <c:v>45.5</c:v>
                </c:pt>
                <c:pt idx="285">
                  <c:v>45.625</c:v>
                </c:pt>
                <c:pt idx="286">
                  <c:v>45.75</c:v>
                </c:pt>
                <c:pt idx="287">
                  <c:v>45.875</c:v>
                </c:pt>
                <c:pt idx="288">
                  <c:v>46</c:v>
                </c:pt>
                <c:pt idx="289">
                  <c:v>46.125</c:v>
                </c:pt>
                <c:pt idx="290">
                  <c:v>46.25</c:v>
                </c:pt>
                <c:pt idx="291">
                  <c:v>46.375</c:v>
                </c:pt>
                <c:pt idx="292">
                  <c:v>46.5</c:v>
                </c:pt>
                <c:pt idx="293">
                  <c:v>46.625</c:v>
                </c:pt>
                <c:pt idx="294">
                  <c:v>46.75</c:v>
                </c:pt>
                <c:pt idx="295">
                  <c:v>46.875</c:v>
                </c:pt>
                <c:pt idx="296">
                  <c:v>47</c:v>
                </c:pt>
                <c:pt idx="297">
                  <c:v>47.125</c:v>
                </c:pt>
                <c:pt idx="298">
                  <c:v>47.25</c:v>
                </c:pt>
                <c:pt idx="299">
                  <c:v>47.375</c:v>
                </c:pt>
                <c:pt idx="300">
                  <c:v>47.5</c:v>
                </c:pt>
                <c:pt idx="301">
                  <c:v>47.625</c:v>
                </c:pt>
                <c:pt idx="302">
                  <c:v>47.75</c:v>
                </c:pt>
                <c:pt idx="303">
                  <c:v>47.875</c:v>
                </c:pt>
                <c:pt idx="304">
                  <c:v>48</c:v>
                </c:pt>
                <c:pt idx="305">
                  <c:v>48.125</c:v>
                </c:pt>
                <c:pt idx="306">
                  <c:v>48.25</c:v>
                </c:pt>
                <c:pt idx="307">
                  <c:v>48.375</c:v>
                </c:pt>
                <c:pt idx="308">
                  <c:v>48.5</c:v>
                </c:pt>
                <c:pt idx="309">
                  <c:v>48.625</c:v>
                </c:pt>
                <c:pt idx="310">
                  <c:v>48.75</c:v>
                </c:pt>
                <c:pt idx="311">
                  <c:v>48.875</c:v>
                </c:pt>
                <c:pt idx="312">
                  <c:v>49</c:v>
                </c:pt>
                <c:pt idx="313">
                  <c:v>49.125</c:v>
                </c:pt>
                <c:pt idx="314">
                  <c:v>49.25</c:v>
                </c:pt>
                <c:pt idx="315">
                  <c:v>49.375</c:v>
                </c:pt>
                <c:pt idx="316">
                  <c:v>49.5</c:v>
                </c:pt>
                <c:pt idx="317">
                  <c:v>49.625</c:v>
                </c:pt>
                <c:pt idx="318">
                  <c:v>49.75</c:v>
                </c:pt>
                <c:pt idx="319">
                  <c:v>49.875</c:v>
                </c:pt>
                <c:pt idx="320">
                  <c:v>50</c:v>
                </c:pt>
                <c:pt idx="321">
                  <c:v>50.125</c:v>
                </c:pt>
                <c:pt idx="322">
                  <c:v>50.25</c:v>
                </c:pt>
                <c:pt idx="323">
                  <c:v>50.375</c:v>
                </c:pt>
                <c:pt idx="324">
                  <c:v>50.5</c:v>
                </c:pt>
                <c:pt idx="325">
                  <c:v>50.625</c:v>
                </c:pt>
                <c:pt idx="326">
                  <c:v>50.75</c:v>
                </c:pt>
                <c:pt idx="327">
                  <c:v>50.875</c:v>
                </c:pt>
                <c:pt idx="328">
                  <c:v>51</c:v>
                </c:pt>
                <c:pt idx="329">
                  <c:v>51.125</c:v>
                </c:pt>
                <c:pt idx="330">
                  <c:v>51.25</c:v>
                </c:pt>
                <c:pt idx="331">
                  <c:v>51.375</c:v>
                </c:pt>
                <c:pt idx="332">
                  <c:v>51.5</c:v>
                </c:pt>
                <c:pt idx="333">
                  <c:v>51.625</c:v>
                </c:pt>
                <c:pt idx="334">
                  <c:v>51.75</c:v>
                </c:pt>
                <c:pt idx="335">
                  <c:v>51.875</c:v>
                </c:pt>
                <c:pt idx="336">
                  <c:v>52</c:v>
                </c:pt>
                <c:pt idx="337">
                  <c:v>52.125</c:v>
                </c:pt>
                <c:pt idx="338">
                  <c:v>52.25</c:v>
                </c:pt>
                <c:pt idx="339">
                  <c:v>52.375</c:v>
                </c:pt>
                <c:pt idx="340">
                  <c:v>52.5</c:v>
                </c:pt>
                <c:pt idx="341">
                  <c:v>52.625</c:v>
                </c:pt>
                <c:pt idx="342">
                  <c:v>52.75</c:v>
                </c:pt>
                <c:pt idx="343">
                  <c:v>52.875</c:v>
                </c:pt>
                <c:pt idx="344">
                  <c:v>53</c:v>
                </c:pt>
                <c:pt idx="345">
                  <c:v>53.125</c:v>
                </c:pt>
                <c:pt idx="346">
                  <c:v>53.25</c:v>
                </c:pt>
                <c:pt idx="347">
                  <c:v>53.375</c:v>
                </c:pt>
                <c:pt idx="348">
                  <c:v>53.5</c:v>
                </c:pt>
                <c:pt idx="349">
                  <c:v>53.625</c:v>
                </c:pt>
                <c:pt idx="350">
                  <c:v>53.75</c:v>
                </c:pt>
                <c:pt idx="351">
                  <c:v>53.875</c:v>
                </c:pt>
                <c:pt idx="352">
                  <c:v>54</c:v>
                </c:pt>
                <c:pt idx="353">
                  <c:v>54.125</c:v>
                </c:pt>
                <c:pt idx="354">
                  <c:v>54.25</c:v>
                </c:pt>
                <c:pt idx="355">
                  <c:v>54.375</c:v>
                </c:pt>
                <c:pt idx="356">
                  <c:v>54.5</c:v>
                </c:pt>
                <c:pt idx="357">
                  <c:v>54.625</c:v>
                </c:pt>
                <c:pt idx="358">
                  <c:v>54.75</c:v>
                </c:pt>
                <c:pt idx="359">
                  <c:v>54.875</c:v>
                </c:pt>
                <c:pt idx="360">
                  <c:v>55</c:v>
                </c:pt>
                <c:pt idx="361">
                  <c:v>55.125</c:v>
                </c:pt>
                <c:pt idx="362">
                  <c:v>55.25</c:v>
                </c:pt>
                <c:pt idx="363">
                  <c:v>55.375</c:v>
                </c:pt>
                <c:pt idx="364">
                  <c:v>55.5</c:v>
                </c:pt>
                <c:pt idx="365">
                  <c:v>55.625</c:v>
                </c:pt>
                <c:pt idx="366">
                  <c:v>55.75</c:v>
                </c:pt>
                <c:pt idx="367">
                  <c:v>55.875</c:v>
                </c:pt>
                <c:pt idx="368">
                  <c:v>56</c:v>
                </c:pt>
                <c:pt idx="369">
                  <c:v>56.125</c:v>
                </c:pt>
                <c:pt idx="370">
                  <c:v>56.25</c:v>
                </c:pt>
                <c:pt idx="371">
                  <c:v>56.375</c:v>
                </c:pt>
                <c:pt idx="372">
                  <c:v>56.5</c:v>
                </c:pt>
                <c:pt idx="373">
                  <c:v>56.625</c:v>
                </c:pt>
                <c:pt idx="374">
                  <c:v>56.75</c:v>
                </c:pt>
                <c:pt idx="375">
                  <c:v>56.875</c:v>
                </c:pt>
                <c:pt idx="376">
                  <c:v>57</c:v>
                </c:pt>
                <c:pt idx="377">
                  <c:v>57.125</c:v>
                </c:pt>
                <c:pt idx="378">
                  <c:v>57.25</c:v>
                </c:pt>
                <c:pt idx="379">
                  <c:v>57.375</c:v>
                </c:pt>
                <c:pt idx="380">
                  <c:v>57.5</c:v>
                </c:pt>
                <c:pt idx="381">
                  <c:v>57.625</c:v>
                </c:pt>
                <c:pt idx="382">
                  <c:v>57.75</c:v>
                </c:pt>
                <c:pt idx="383">
                  <c:v>57.875</c:v>
                </c:pt>
                <c:pt idx="384">
                  <c:v>58</c:v>
                </c:pt>
                <c:pt idx="385">
                  <c:v>58.125</c:v>
                </c:pt>
                <c:pt idx="386">
                  <c:v>58.25</c:v>
                </c:pt>
                <c:pt idx="387">
                  <c:v>58.375</c:v>
                </c:pt>
                <c:pt idx="388">
                  <c:v>58.5</c:v>
                </c:pt>
                <c:pt idx="389">
                  <c:v>58.625</c:v>
                </c:pt>
                <c:pt idx="390">
                  <c:v>58.75</c:v>
                </c:pt>
                <c:pt idx="391">
                  <c:v>58.875</c:v>
                </c:pt>
                <c:pt idx="392">
                  <c:v>59</c:v>
                </c:pt>
                <c:pt idx="393">
                  <c:v>59.125</c:v>
                </c:pt>
                <c:pt idx="394">
                  <c:v>59.25</c:v>
                </c:pt>
                <c:pt idx="395">
                  <c:v>59.375</c:v>
                </c:pt>
                <c:pt idx="396">
                  <c:v>59.5</c:v>
                </c:pt>
                <c:pt idx="397">
                  <c:v>59.625</c:v>
                </c:pt>
                <c:pt idx="398">
                  <c:v>59.75</c:v>
                </c:pt>
                <c:pt idx="399">
                  <c:v>59.875</c:v>
                </c:pt>
                <c:pt idx="400">
                  <c:v>60</c:v>
                </c:pt>
                <c:pt idx="401">
                  <c:v>60.125</c:v>
                </c:pt>
                <c:pt idx="402">
                  <c:v>60.25</c:v>
                </c:pt>
                <c:pt idx="403">
                  <c:v>60.375</c:v>
                </c:pt>
                <c:pt idx="404">
                  <c:v>60.5</c:v>
                </c:pt>
                <c:pt idx="405">
                  <c:v>60.625</c:v>
                </c:pt>
                <c:pt idx="406">
                  <c:v>60.75</c:v>
                </c:pt>
                <c:pt idx="407">
                  <c:v>60.875</c:v>
                </c:pt>
                <c:pt idx="408">
                  <c:v>61</c:v>
                </c:pt>
                <c:pt idx="409">
                  <c:v>61.125</c:v>
                </c:pt>
                <c:pt idx="410">
                  <c:v>61.25</c:v>
                </c:pt>
                <c:pt idx="411">
                  <c:v>61.375</c:v>
                </c:pt>
                <c:pt idx="412">
                  <c:v>61.5</c:v>
                </c:pt>
                <c:pt idx="413">
                  <c:v>61.625</c:v>
                </c:pt>
                <c:pt idx="414">
                  <c:v>61.75</c:v>
                </c:pt>
                <c:pt idx="415">
                  <c:v>61.875</c:v>
                </c:pt>
                <c:pt idx="416">
                  <c:v>62</c:v>
                </c:pt>
                <c:pt idx="417">
                  <c:v>62.125</c:v>
                </c:pt>
                <c:pt idx="418">
                  <c:v>62.25</c:v>
                </c:pt>
                <c:pt idx="419">
                  <c:v>62.375</c:v>
                </c:pt>
                <c:pt idx="420">
                  <c:v>62.5</c:v>
                </c:pt>
                <c:pt idx="421">
                  <c:v>62.625</c:v>
                </c:pt>
                <c:pt idx="422">
                  <c:v>62.75</c:v>
                </c:pt>
                <c:pt idx="423">
                  <c:v>62.875</c:v>
                </c:pt>
                <c:pt idx="424">
                  <c:v>63</c:v>
                </c:pt>
                <c:pt idx="425">
                  <c:v>63.125</c:v>
                </c:pt>
                <c:pt idx="426">
                  <c:v>63.25</c:v>
                </c:pt>
                <c:pt idx="427">
                  <c:v>63.375</c:v>
                </c:pt>
                <c:pt idx="428">
                  <c:v>63.5</c:v>
                </c:pt>
                <c:pt idx="429">
                  <c:v>63.625</c:v>
                </c:pt>
                <c:pt idx="430">
                  <c:v>63.75</c:v>
                </c:pt>
                <c:pt idx="431">
                  <c:v>63.875</c:v>
                </c:pt>
                <c:pt idx="432">
                  <c:v>64</c:v>
                </c:pt>
                <c:pt idx="433">
                  <c:v>64.125</c:v>
                </c:pt>
                <c:pt idx="434">
                  <c:v>64.25</c:v>
                </c:pt>
                <c:pt idx="435">
                  <c:v>64.375</c:v>
                </c:pt>
                <c:pt idx="436">
                  <c:v>64.5</c:v>
                </c:pt>
                <c:pt idx="437">
                  <c:v>64.625</c:v>
                </c:pt>
                <c:pt idx="438">
                  <c:v>64.75</c:v>
                </c:pt>
                <c:pt idx="439">
                  <c:v>64.875</c:v>
                </c:pt>
                <c:pt idx="440">
                  <c:v>65</c:v>
                </c:pt>
                <c:pt idx="441">
                  <c:v>65.125</c:v>
                </c:pt>
                <c:pt idx="442">
                  <c:v>65.25</c:v>
                </c:pt>
                <c:pt idx="443">
                  <c:v>65.375</c:v>
                </c:pt>
                <c:pt idx="444">
                  <c:v>65.5</c:v>
                </c:pt>
                <c:pt idx="445">
                  <c:v>65.625</c:v>
                </c:pt>
                <c:pt idx="446">
                  <c:v>65.75</c:v>
                </c:pt>
                <c:pt idx="447">
                  <c:v>65.875</c:v>
                </c:pt>
                <c:pt idx="448">
                  <c:v>66</c:v>
                </c:pt>
                <c:pt idx="449">
                  <c:v>66.125</c:v>
                </c:pt>
                <c:pt idx="450">
                  <c:v>66.25</c:v>
                </c:pt>
                <c:pt idx="451">
                  <c:v>66.375</c:v>
                </c:pt>
                <c:pt idx="452">
                  <c:v>66.5</c:v>
                </c:pt>
                <c:pt idx="453">
                  <c:v>66.625</c:v>
                </c:pt>
                <c:pt idx="454">
                  <c:v>66.75</c:v>
                </c:pt>
                <c:pt idx="455">
                  <c:v>66.875</c:v>
                </c:pt>
                <c:pt idx="456">
                  <c:v>67</c:v>
                </c:pt>
                <c:pt idx="457">
                  <c:v>67.125</c:v>
                </c:pt>
                <c:pt idx="458">
                  <c:v>67.25</c:v>
                </c:pt>
                <c:pt idx="459">
                  <c:v>67.375</c:v>
                </c:pt>
                <c:pt idx="460">
                  <c:v>67.5</c:v>
                </c:pt>
                <c:pt idx="461">
                  <c:v>67.625</c:v>
                </c:pt>
                <c:pt idx="462">
                  <c:v>67.75</c:v>
                </c:pt>
                <c:pt idx="463">
                  <c:v>67.875</c:v>
                </c:pt>
                <c:pt idx="464">
                  <c:v>68</c:v>
                </c:pt>
                <c:pt idx="465">
                  <c:v>68.125</c:v>
                </c:pt>
                <c:pt idx="466">
                  <c:v>68.25</c:v>
                </c:pt>
                <c:pt idx="467">
                  <c:v>68.375</c:v>
                </c:pt>
                <c:pt idx="468">
                  <c:v>68.5</c:v>
                </c:pt>
                <c:pt idx="469">
                  <c:v>68.625</c:v>
                </c:pt>
                <c:pt idx="470">
                  <c:v>68.75</c:v>
                </c:pt>
                <c:pt idx="471">
                  <c:v>68.875</c:v>
                </c:pt>
                <c:pt idx="472">
                  <c:v>69</c:v>
                </c:pt>
                <c:pt idx="473">
                  <c:v>69.125</c:v>
                </c:pt>
                <c:pt idx="474">
                  <c:v>69.25</c:v>
                </c:pt>
                <c:pt idx="475">
                  <c:v>69.375</c:v>
                </c:pt>
                <c:pt idx="476">
                  <c:v>69.5</c:v>
                </c:pt>
                <c:pt idx="477">
                  <c:v>69.625</c:v>
                </c:pt>
                <c:pt idx="478">
                  <c:v>69.75</c:v>
                </c:pt>
                <c:pt idx="479">
                  <c:v>69.875</c:v>
                </c:pt>
                <c:pt idx="480">
                  <c:v>70</c:v>
                </c:pt>
                <c:pt idx="481">
                  <c:v>70.125</c:v>
                </c:pt>
                <c:pt idx="482">
                  <c:v>70.25</c:v>
                </c:pt>
                <c:pt idx="483">
                  <c:v>70.375</c:v>
                </c:pt>
                <c:pt idx="484">
                  <c:v>70.5</c:v>
                </c:pt>
                <c:pt idx="485">
                  <c:v>70.625</c:v>
                </c:pt>
                <c:pt idx="486">
                  <c:v>70.75</c:v>
                </c:pt>
                <c:pt idx="487">
                  <c:v>70.875</c:v>
                </c:pt>
                <c:pt idx="488">
                  <c:v>71</c:v>
                </c:pt>
                <c:pt idx="489">
                  <c:v>71.125</c:v>
                </c:pt>
                <c:pt idx="490">
                  <c:v>71.25</c:v>
                </c:pt>
                <c:pt idx="491">
                  <c:v>71.375</c:v>
                </c:pt>
                <c:pt idx="492">
                  <c:v>71.5</c:v>
                </c:pt>
                <c:pt idx="493">
                  <c:v>71.625</c:v>
                </c:pt>
                <c:pt idx="494">
                  <c:v>71.75</c:v>
                </c:pt>
                <c:pt idx="495">
                  <c:v>71.875</c:v>
                </c:pt>
                <c:pt idx="496">
                  <c:v>72</c:v>
                </c:pt>
                <c:pt idx="497">
                  <c:v>72.125</c:v>
                </c:pt>
                <c:pt idx="498">
                  <c:v>72.25</c:v>
                </c:pt>
                <c:pt idx="499">
                  <c:v>72.375</c:v>
                </c:pt>
                <c:pt idx="500">
                  <c:v>72.5</c:v>
                </c:pt>
                <c:pt idx="501">
                  <c:v>72.625</c:v>
                </c:pt>
                <c:pt idx="502">
                  <c:v>72.75</c:v>
                </c:pt>
                <c:pt idx="503">
                  <c:v>72.875</c:v>
                </c:pt>
                <c:pt idx="504">
                  <c:v>73</c:v>
                </c:pt>
                <c:pt idx="505">
                  <c:v>73.125</c:v>
                </c:pt>
                <c:pt idx="506">
                  <c:v>73.25</c:v>
                </c:pt>
                <c:pt idx="507">
                  <c:v>73.375</c:v>
                </c:pt>
                <c:pt idx="508">
                  <c:v>73.5</c:v>
                </c:pt>
                <c:pt idx="509">
                  <c:v>73.625</c:v>
                </c:pt>
                <c:pt idx="510">
                  <c:v>73.75</c:v>
                </c:pt>
                <c:pt idx="511">
                  <c:v>73.875</c:v>
                </c:pt>
                <c:pt idx="512">
                  <c:v>74</c:v>
                </c:pt>
                <c:pt idx="513">
                  <c:v>74.125</c:v>
                </c:pt>
                <c:pt idx="514">
                  <c:v>74.25</c:v>
                </c:pt>
                <c:pt idx="515">
                  <c:v>74.375</c:v>
                </c:pt>
                <c:pt idx="516">
                  <c:v>74.5</c:v>
                </c:pt>
                <c:pt idx="517">
                  <c:v>74.625</c:v>
                </c:pt>
                <c:pt idx="518">
                  <c:v>74.75</c:v>
                </c:pt>
                <c:pt idx="519">
                  <c:v>74.875</c:v>
                </c:pt>
                <c:pt idx="520">
                  <c:v>75</c:v>
                </c:pt>
                <c:pt idx="521">
                  <c:v>75.125</c:v>
                </c:pt>
                <c:pt idx="522">
                  <c:v>75.25</c:v>
                </c:pt>
                <c:pt idx="523">
                  <c:v>75.375</c:v>
                </c:pt>
                <c:pt idx="524">
                  <c:v>75.5</c:v>
                </c:pt>
                <c:pt idx="525">
                  <c:v>75.625</c:v>
                </c:pt>
                <c:pt idx="526">
                  <c:v>75.75</c:v>
                </c:pt>
                <c:pt idx="527">
                  <c:v>75.875</c:v>
                </c:pt>
                <c:pt idx="528">
                  <c:v>76</c:v>
                </c:pt>
                <c:pt idx="529">
                  <c:v>76.125</c:v>
                </c:pt>
                <c:pt idx="530">
                  <c:v>76.25</c:v>
                </c:pt>
                <c:pt idx="531">
                  <c:v>76.375</c:v>
                </c:pt>
                <c:pt idx="532">
                  <c:v>76.5</c:v>
                </c:pt>
                <c:pt idx="533">
                  <c:v>76.625</c:v>
                </c:pt>
                <c:pt idx="534">
                  <c:v>76.75</c:v>
                </c:pt>
                <c:pt idx="535">
                  <c:v>76.875</c:v>
                </c:pt>
                <c:pt idx="536">
                  <c:v>77</c:v>
                </c:pt>
                <c:pt idx="537">
                  <c:v>77.125</c:v>
                </c:pt>
                <c:pt idx="538">
                  <c:v>77.25</c:v>
                </c:pt>
                <c:pt idx="539">
                  <c:v>77.375</c:v>
                </c:pt>
                <c:pt idx="540">
                  <c:v>77.5</c:v>
                </c:pt>
                <c:pt idx="541">
                  <c:v>77.625</c:v>
                </c:pt>
                <c:pt idx="542">
                  <c:v>77.75</c:v>
                </c:pt>
                <c:pt idx="543">
                  <c:v>77.875</c:v>
                </c:pt>
                <c:pt idx="544">
                  <c:v>78</c:v>
                </c:pt>
                <c:pt idx="545">
                  <c:v>78.125</c:v>
                </c:pt>
                <c:pt idx="546">
                  <c:v>78.25</c:v>
                </c:pt>
                <c:pt idx="547">
                  <c:v>78.375</c:v>
                </c:pt>
                <c:pt idx="548">
                  <c:v>78.5</c:v>
                </c:pt>
                <c:pt idx="549">
                  <c:v>78.625</c:v>
                </c:pt>
                <c:pt idx="550">
                  <c:v>78.75</c:v>
                </c:pt>
                <c:pt idx="551">
                  <c:v>78.875</c:v>
                </c:pt>
                <c:pt idx="552">
                  <c:v>79</c:v>
                </c:pt>
                <c:pt idx="553">
                  <c:v>79.125</c:v>
                </c:pt>
                <c:pt idx="554">
                  <c:v>79.25</c:v>
                </c:pt>
                <c:pt idx="555">
                  <c:v>79.375</c:v>
                </c:pt>
                <c:pt idx="556">
                  <c:v>79.5</c:v>
                </c:pt>
                <c:pt idx="557">
                  <c:v>79.625</c:v>
                </c:pt>
                <c:pt idx="558">
                  <c:v>79.75</c:v>
                </c:pt>
                <c:pt idx="559">
                  <c:v>79.875</c:v>
                </c:pt>
                <c:pt idx="560">
                  <c:v>80</c:v>
                </c:pt>
                <c:pt idx="561">
                  <c:v>80.125</c:v>
                </c:pt>
                <c:pt idx="562">
                  <c:v>80.25</c:v>
                </c:pt>
                <c:pt idx="563">
                  <c:v>80.375</c:v>
                </c:pt>
                <c:pt idx="564">
                  <c:v>80.5</c:v>
                </c:pt>
                <c:pt idx="565">
                  <c:v>80.625</c:v>
                </c:pt>
                <c:pt idx="566">
                  <c:v>80.75</c:v>
                </c:pt>
                <c:pt idx="567">
                  <c:v>80.875</c:v>
                </c:pt>
                <c:pt idx="568">
                  <c:v>81</c:v>
                </c:pt>
                <c:pt idx="569">
                  <c:v>81.125</c:v>
                </c:pt>
                <c:pt idx="570">
                  <c:v>81.25</c:v>
                </c:pt>
                <c:pt idx="571">
                  <c:v>81.375</c:v>
                </c:pt>
                <c:pt idx="572">
                  <c:v>81.5</c:v>
                </c:pt>
                <c:pt idx="573">
                  <c:v>81.625</c:v>
                </c:pt>
                <c:pt idx="574">
                  <c:v>81.75</c:v>
                </c:pt>
                <c:pt idx="575">
                  <c:v>81.875</c:v>
                </c:pt>
                <c:pt idx="576">
                  <c:v>82</c:v>
                </c:pt>
                <c:pt idx="577">
                  <c:v>82.125</c:v>
                </c:pt>
                <c:pt idx="578">
                  <c:v>82.25</c:v>
                </c:pt>
                <c:pt idx="579">
                  <c:v>82.375</c:v>
                </c:pt>
                <c:pt idx="580">
                  <c:v>82.5</c:v>
                </c:pt>
                <c:pt idx="581">
                  <c:v>82.625</c:v>
                </c:pt>
                <c:pt idx="582">
                  <c:v>82.75</c:v>
                </c:pt>
                <c:pt idx="583">
                  <c:v>82.875</c:v>
                </c:pt>
                <c:pt idx="584">
                  <c:v>83</c:v>
                </c:pt>
                <c:pt idx="585">
                  <c:v>83.125</c:v>
                </c:pt>
                <c:pt idx="586">
                  <c:v>83.25</c:v>
                </c:pt>
                <c:pt idx="587">
                  <c:v>83.375</c:v>
                </c:pt>
                <c:pt idx="588">
                  <c:v>83.5</c:v>
                </c:pt>
                <c:pt idx="589">
                  <c:v>83.625</c:v>
                </c:pt>
                <c:pt idx="590">
                  <c:v>83.75</c:v>
                </c:pt>
                <c:pt idx="591">
                  <c:v>83.875</c:v>
                </c:pt>
                <c:pt idx="592">
                  <c:v>84</c:v>
                </c:pt>
                <c:pt idx="593">
                  <c:v>84.125</c:v>
                </c:pt>
                <c:pt idx="594">
                  <c:v>84.25</c:v>
                </c:pt>
                <c:pt idx="595">
                  <c:v>84.375</c:v>
                </c:pt>
                <c:pt idx="596">
                  <c:v>84.5</c:v>
                </c:pt>
                <c:pt idx="597">
                  <c:v>84.625</c:v>
                </c:pt>
                <c:pt idx="598">
                  <c:v>84.75</c:v>
                </c:pt>
                <c:pt idx="599">
                  <c:v>84.875</c:v>
                </c:pt>
                <c:pt idx="600">
                  <c:v>85</c:v>
                </c:pt>
                <c:pt idx="601">
                  <c:v>85.125</c:v>
                </c:pt>
                <c:pt idx="602">
                  <c:v>85.25</c:v>
                </c:pt>
                <c:pt idx="603">
                  <c:v>85.375</c:v>
                </c:pt>
                <c:pt idx="604">
                  <c:v>85.5</c:v>
                </c:pt>
                <c:pt idx="605">
                  <c:v>85.625</c:v>
                </c:pt>
                <c:pt idx="606">
                  <c:v>85.75</c:v>
                </c:pt>
                <c:pt idx="607">
                  <c:v>85.875</c:v>
                </c:pt>
                <c:pt idx="608">
                  <c:v>86</c:v>
                </c:pt>
                <c:pt idx="609">
                  <c:v>86.125</c:v>
                </c:pt>
                <c:pt idx="610">
                  <c:v>86.25</c:v>
                </c:pt>
                <c:pt idx="611">
                  <c:v>86.375</c:v>
                </c:pt>
                <c:pt idx="612">
                  <c:v>86.5</c:v>
                </c:pt>
                <c:pt idx="613">
                  <c:v>86.625</c:v>
                </c:pt>
                <c:pt idx="614">
                  <c:v>86.75</c:v>
                </c:pt>
                <c:pt idx="615">
                  <c:v>86.875</c:v>
                </c:pt>
                <c:pt idx="616">
                  <c:v>87</c:v>
                </c:pt>
                <c:pt idx="617">
                  <c:v>87.125</c:v>
                </c:pt>
                <c:pt idx="618">
                  <c:v>87.25</c:v>
                </c:pt>
                <c:pt idx="619">
                  <c:v>87.375</c:v>
                </c:pt>
                <c:pt idx="620">
                  <c:v>87.5</c:v>
                </c:pt>
                <c:pt idx="621">
                  <c:v>87.625</c:v>
                </c:pt>
                <c:pt idx="622">
                  <c:v>87.75</c:v>
                </c:pt>
                <c:pt idx="623">
                  <c:v>87.875</c:v>
                </c:pt>
                <c:pt idx="624">
                  <c:v>88</c:v>
                </c:pt>
                <c:pt idx="625">
                  <c:v>88.125</c:v>
                </c:pt>
                <c:pt idx="626">
                  <c:v>88.25</c:v>
                </c:pt>
                <c:pt idx="627">
                  <c:v>88.375</c:v>
                </c:pt>
                <c:pt idx="628">
                  <c:v>88.5</c:v>
                </c:pt>
                <c:pt idx="629">
                  <c:v>88.625</c:v>
                </c:pt>
                <c:pt idx="630">
                  <c:v>88.75</c:v>
                </c:pt>
                <c:pt idx="631">
                  <c:v>88.875</c:v>
                </c:pt>
                <c:pt idx="632">
                  <c:v>89</c:v>
                </c:pt>
                <c:pt idx="633">
                  <c:v>89.125</c:v>
                </c:pt>
                <c:pt idx="634">
                  <c:v>89.25</c:v>
                </c:pt>
                <c:pt idx="635">
                  <c:v>89.375</c:v>
                </c:pt>
                <c:pt idx="636">
                  <c:v>89.5</c:v>
                </c:pt>
                <c:pt idx="637">
                  <c:v>89.625</c:v>
                </c:pt>
                <c:pt idx="638">
                  <c:v>89.75</c:v>
                </c:pt>
                <c:pt idx="639">
                  <c:v>89.875</c:v>
                </c:pt>
                <c:pt idx="640">
                  <c:v>90</c:v>
                </c:pt>
                <c:pt idx="641">
                  <c:v>90.125</c:v>
                </c:pt>
                <c:pt idx="642">
                  <c:v>90.25</c:v>
                </c:pt>
                <c:pt idx="643">
                  <c:v>90.375</c:v>
                </c:pt>
                <c:pt idx="644">
                  <c:v>90.5</c:v>
                </c:pt>
                <c:pt idx="645">
                  <c:v>90.625</c:v>
                </c:pt>
                <c:pt idx="646">
                  <c:v>90.75</c:v>
                </c:pt>
                <c:pt idx="647">
                  <c:v>90.875</c:v>
                </c:pt>
                <c:pt idx="648">
                  <c:v>91</c:v>
                </c:pt>
                <c:pt idx="649">
                  <c:v>91.125</c:v>
                </c:pt>
                <c:pt idx="650">
                  <c:v>91.25</c:v>
                </c:pt>
                <c:pt idx="651">
                  <c:v>91.375</c:v>
                </c:pt>
                <c:pt idx="652">
                  <c:v>91.5</c:v>
                </c:pt>
                <c:pt idx="653">
                  <c:v>91.625</c:v>
                </c:pt>
                <c:pt idx="654">
                  <c:v>91.75</c:v>
                </c:pt>
                <c:pt idx="655">
                  <c:v>91.875</c:v>
                </c:pt>
                <c:pt idx="656">
                  <c:v>92</c:v>
                </c:pt>
                <c:pt idx="657">
                  <c:v>92.125</c:v>
                </c:pt>
                <c:pt idx="658">
                  <c:v>92.25</c:v>
                </c:pt>
                <c:pt idx="659">
                  <c:v>92.375</c:v>
                </c:pt>
                <c:pt idx="660">
                  <c:v>92.5</c:v>
                </c:pt>
                <c:pt idx="661">
                  <c:v>92.625</c:v>
                </c:pt>
                <c:pt idx="662">
                  <c:v>92.75</c:v>
                </c:pt>
                <c:pt idx="663">
                  <c:v>92.875</c:v>
                </c:pt>
                <c:pt idx="664">
                  <c:v>93</c:v>
                </c:pt>
                <c:pt idx="665">
                  <c:v>93.125</c:v>
                </c:pt>
                <c:pt idx="666">
                  <c:v>93.25</c:v>
                </c:pt>
                <c:pt idx="667">
                  <c:v>93.375</c:v>
                </c:pt>
                <c:pt idx="668">
                  <c:v>93.5</c:v>
                </c:pt>
                <c:pt idx="669">
                  <c:v>93.625</c:v>
                </c:pt>
                <c:pt idx="670">
                  <c:v>93.75</c:v>
                </c:pt>
                <c:pt idx="671">
                  <c:v>93.875</c:v>
                </c:pt>
                <c:pt idx="672">
                  <c:v>94</c:v>
                </c:pt>
                <c:pt idx="673">
                  <c:v>94.125</c:v>
                </c:pt>
                <c:pt idx="674">
                  <c:v>94.25</c:v>
                </c:pt>
                <c:pt idx="675">
                  <c:v>94.375</c:v>
                </c:pt>
                <c:pt idx="676">
                  <c:v>94.5</c:v>
                </c:pt>
                <c:pt idx="677">
                  <c:v>94.625</c:v>
                </c:pt>
                <c:pt idx="678">
                  <c:v>94.75</c:v>
                </c:pt>
                <c:pt idx="679">
                  <c:v>94.875</c:v>
                </c:pt>
                <c:pt idx="680">
                  <c:v>95</c:v>
                </c:pt>
                <c:pt idx="681">
                  <c:v>95.125</c:v>
                </c:pt>
                <c:pt idx="682">
                  <c:v>95.25</c:v>
                </c:pt>
                <c:pt idx="683">
                  <c:v>95.375</c:v>
                </c:pt>
                <c:pt idx="684">
                  <c:v>95.5</c:v>
                </c:pt>
                <c:pt idx="685">
                  <c:v>95.625</c:v>
                </c:pt>
                <c:pt idx="686">
                  <c:v>95.75</c:v>
                </c:pt>
                <c:pt idx="687">
                  <c:v>95.875</c:v>
                </c:pt>
                <c:pt idx="688">
                  <c:v>96</c:v>
                </c:pt>
                <c:pt idx="689">
                  <c:v>96.125</c:v>
                </c:pt>
                <c:pt idx="690">
                  <c:v>96.25</c:v>
                </c:pt>
                <c:pt idx="691">
                  <c:v>96.375</c:v>
                </c:pt>
                <c:pt idx="692">
                  <c:v>96.5</c:v>
                </c:pt>
                <c:pt idx="693">
                  <c:v>96.625</c:v>
                </c:pt>
                <c:pt idx="694">
                  <c:v>96.75</c:v>
                </c:pt>
                <c:pt idx="695">
                  <c:v>96.875</c:v>
                </c:pt>
                <c:pt idx="696">
                  <c:v>97</c:v>
                </c:pt>
                <c:pt idx="697">
                  <c:v>97.125</c:v>
                </c:pt>
                <c:pt idx="698">
                  <c:v>97.25</c:v>
                </c:pt>
                <c:pt idx="699">
                  <c:v>97.375</c:v>
                </c:pt>
                <c:pt idx="700">
                  <c:v>97.5</c:v>
                </c:pt>
                <c:pt idx="701">
                  <c:v>97.625</c:v>
                </c:pt>
                <c:pt idx="702">
                  <c:v>97.75</c:v>
                </c:pt>
                <c:pt idx="703">
                  <c:v>97.875</c:v>
                </c:pt>
                <c:pt idx="704">
                  <c:v>98</c:v>
                </c:pt>
                <c:pt idx="705">
                  <c:v>98.125</c:v>
                </c:pt>
                <c:pt idx="706">
                  <c:v>98.25</c:v>
                </c:pt>
                <c:pt idx="707">
                  <c:v>98.375</c:v>
                </c:pt>
                <c:pt idx="708">
                  <c:v>98.5</c:v>
                </c:pt>
                <c:pt idx="709">
                  <c:v>98.625</c:v>
                </c:pt>
                <c:pt idx="710">
                  <c:v>98.75</c:v>
                </c:pt>
                <c:pt idx="711">
                  <c:v>98.875</c:v>
                </c:pt>
                <c:pt idx="712">
                  <c:v>99</c:v>
                </c:pt>
                <c:pt idx="713">
                  <c:v>99.125</c:v>
                </c:pt>
                <c:pt idx="714">
                  <c:v>99.25</c:v>
                </c:pt>
                <c:pt idx="715">
                  <c:v>99.375</c:v>
                </c:pt>
                <c:pt idx="716">
                  <c:v>99.5</c:v>
                </c:pt>
                <c:pt idx="717">
                  <c:v>99.625</c:v>
                </c:pt>
                <c:pt idx="718">
                  <c:v>99.75</c:v>
                </c:pt>
                <c:pt idx="719">
                  <c:v>99.875</c:v>
                </c:pt>
                <c:pt idx="720">
                  <c:v>100</c:v>
                </c:pt>
                <c:pt idx="721">
                  <c:v>100.125</c:v>
                </c:pt>
                <c:pt idx="722">
                  <c:v>100.25</c:v>
                </c:pt>
                <c:pt idx="723">
                  <c:v>100.375</c:v>
                </c:pt>
                <c:pt idx="724">
                  <c:v>100.5</c:v>
                </c:pt>
                <c:pt idx="725">
                  <c:v>100.625</c:v>
                </c:pt>
                <c:pt idx="726">
                  <c:v>100.75</c:v>
                </c:pt>
                <c:pt idx="727">
                  <c:v>100.875</c:v>
                </c:pt>
                <c:pt idx="728">
                  <c:v>101</c:v>
                </c:pt>
                <c:pt idx="729">
                  <c:v>101.125</c:v>
                </c:pt>
                <c:pt idx="730">
                  <c:v>101.25</c:v>
                </c:pt>
                <c:pt idx="731">
                  <c:v>101.375</c:v>
                </c:pt>
                <c:pt idx="732">
                  <c:v>101.5</c:v>
                </c:pt>
                <c:pt idx="733">
                  <c:v>101.625</c:v>
                </c:pt>
                <c:pt idx="734">
                  <c:v>101.75</c:v>
                </c:pt>
                <c:pt idx="735">
                  <c:v>101.875</c:v>
                </c:pt>
                <c:pt idx="736">
                  <c:v>102</c:v>
                </c:pt>
                <c:pt idx="737">
                  <c:v>102.125</c:v>
                </c:pt>
                <c:pt idx="738">
                  <c:v>102.25</c:v>
                </c:pt>
                <c:pt idx="739">
                  <c:v>102.375</c:v>
                </c:pt>
                <c:pt idx="740">
                  <c:v>102.5</c:v>
                </c:pt>
                <c:pt idx="741">
                  <c:v>102.625</c:v>
                </c:pt>
                <c:pt idx="742">
                  <c:v>102.75</c:v>
                </c:pt>
                <c:pt idx="743">
                  <c:v>102.875</c:v>
                </c:pt>
                <c:pt idx="744">
                  <c:v>103</c:v>
                </c:pt>
                <c:pt idx="745">
                  <c:v>103.125</c:v>
                </c:pt>
                <c:pt idx="746">
                  <c:v>103.25</c:v>
                </c:pt>
                <c:pt idx="747">
                  <c:v>103.375</c:v>
                </c:pt>
                <c:pt idx="748">
                  <c:v>103.5</c:v>
                </c:pt>
                <c:pt idx="749">
                  <c:v>103.625</c:v>
                </c:pt>
                <c:pt idx="750">
                  <c:v>103.75</c:v>
                </c:pt>
                <c:pt idx="751">
                  <c:v>103.875</c:v>
                </c:pt>
                <c:pt idx="752">
                  <c:v>104</c:v>
                </c:pt>
                <c:pt idx="753">
                  <c:v>104.125</c:v>
                </c:pt>
                <c:pt idx="754">
                  <c:v>104.25</c:v>
                </c:pt>
                <c:pt idx="755">
                  <c:v>104.375</c:v>
                </c:pt>
                <c:pt idx="756">
                  <c:v>104.5</c:v>
                </c:pt>
                <c:pt idx="757">
                  <c:v>104.625</c:v>
                </c:pt>
                <c:pt idx="758">
                  <c:v>104.75</c:v>
                </c:pt>
                <c:pt idx="759">
                  <c:v>104.875</c:v>
                </c:pt>
                <c:pt idx="760">
                  <c:v>105</c:v>
                </c:pt>
                <c:pt idx="761">
                  <c:v>105.125</c:v>
                </c:pt>
                <c:pt idx="762">
                  <c:v>105.25</c:v>
                </c:pt>
                <c:pt idx="763">
                  <c:v>105.375</c:v>
                </c:pt>
                <c:pt idx="764">
                  <c:v>105.5</c:v>
                </c:pt>
                <c:pt idx="765">
                  <c:v>105.625</c:v>
                </c:pt>
                <c:pt idx="766">
                  <c:v>105.75</c:v>
                </c:pt>
                <c:pt idx="767">
                  <c:v>105.875</c:v>
                </c:pt>
                <c:pt idx="768">
                  <c:v>106</c:v>
                </c:pt>
                <c:pt idx="769">
                  <c:v>106.125</c:v>
                </c:pt>
                <c:pt idx="770">
                  <c:v>106.25</c:v>
                </c:pt>
                <c:pt idx="771">
                  <c:v>106.375</c:v>
                </c:pt>
                <c:pt idx="772">
                  <c:v>106.5</c:v>
                </c:pt>
                <c:pt idx="773">
                  <c:v>106.625</c:v>
                </c:pt>
                <c:pt idx="774">
                  <c:v>106.75</c:v>
                </c:pt>
                <c:pt idx="775">
                  <c:v>106.875</c:v>
                </c:pt>
                <c:pt idx="776">
                  <c:v>107</c:v>
                </c:pt>
                <c:pt idx="777">
                  <c:v>107.125</c:v>
                </c:pt>
                <c:pt idx="778">
                  <c:v>107.25</c:v>
                </c:pt>
                <c:pt idx="779">
                  <c:v>107.375</c:v>
                </c:pt>
                <c:pt idx="780">
                  <c:v>107.5</c:v>
                </c:pt>
                <c:pt idx="781">
                  <c:v>107.625</c:v>
                </c:pt>
                <c:pt idx="782">
                  <c:v>107.75</c:v>
                </c:pt>
                <c:pt idx="783">
                  <c:v>107.875</c:v>
                </c:pt>
                <c:pt idx="784">
                  <c:v>108</c:v>
                </c:pt>
                <c:pt idx="785">
                  <c:v>108.125</c:v>
                </c:pt>
                <c:pt idx="786">
                  <c:v>108.25</c:v>
                </c:pt>
                <c:pt idx="787">
                  <c:v>108.375</c:v>
                </c:pt>
                <c:pt idx="788">
                  <c:v>108.5</c:v>
                </c:pt>
                <c:pt idx="789">
                  <c:v>108.625</c:v>
                </c:pt>
                <c:pt idx="790">
                  <c:v>108.75</c:v>
                </c:pt>
                <c:pt idx="791">
                  <c:v>108.875</c:v>
                </c:pt>
                <c:pt idx="792">
                  <c:v>109</c:v>
                </c:pt>
                <c:pt idx="793">
                  <c:v>109.125</c:v>
                </c:pt>
                <c:pt idx="794">
                  <c:v>109.25</c:v>
                </c:pt>
                <c:pt idx="795">
                  <c:v>109.375</c:v>
                </c:pt>
                <c:pt idx="796">
                  <c:v>109.5</c:v>
                </c:pt>
                <c:pt idx="797">
                  <c:v>109.625</c:v>
                </c:pt>
                <c:pt idx="798">
                  <c:v>109.75</c:v>
                </c:pt>
                <c:pt idx="799">
                  <c:v>109.875</c:v>
                </c:pt>
                <c:pt idx="800">
                  <c:v>110</c:v>
                </c:pt>
                <c:pt idx="801">
                  <c:v>66</c:v>
                </c:pt>
                <c:pt idx="802">
                  <c:v>66</c:v>
                </c:pt>
                <c:pt idx="803">
                  <c:v>84.499549806750679</c:v>
                </c:pt>
                <c:pt idx="804">
                  <c:v>84.499549806750679</c:v>
                </c:pt>
                <c:pt idx="805">
                  <c:v>35.500450193249328</c:v>
                </c:pt>
                <c:pt idx="806">
                  <c:v>35.500450193249328</c:v>
                </c:pt>
              </c:numCache>
            </c:numRef>
          </c:xVal>
          <c:yVal>
            <c:numRef>
              <c:f>'z-test'!$V$2:$V$808</c:f>
              <c:numCache>
                <c:formatCode>General</c:formatCode>
                <c:ptCount val="807"/>
                <c:pt idx="803">
                  <c:v>5.8445069805035402E-2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8-4AF9-BA55-14968750C6B5}"/>
            </c:ext>
          </c:extLst>
        </c:ser>
        <c:ser>
          <c:idx val="4"/>
          <c:order val="4"/>
          <c:tx>
            <c:strRef>
              <c:f>'z-test'!$W$1</c:f>
              <c:strCache>
                <c:ptCount val="1"/>
                <c:pt idx="0">
                  <c:v>≤ 35.5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8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8-4AF9-BA55-14968750C6B5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'z-test'!$R$2:$R$808</c:f>
              <c:numCache>
                <c:formatCode>General</c:formatCode>
                <c:ptCount val="807"/>
                <c:pt idx="0">
                  <c:v>10</c:v>
                </c:pt>
                <c:pt idx="1">
                  <c:v>10.125</c:v>
                </c:pt>
                <c:pt idx="2">
                  <c:v>10.25</c:v>
                </c:pt>
                <c:pt idx="3">
                  <c:v>10.375</c:v>
                </c:pt>
                <c:pt idx="4">
                  <c:v>10.5</c:v>
                </c:pt>
                <c:pt idx="5">
                  <c:v>10.625</c:v>
                </c:pt>
                <c:pt idx="6">
                  <c:v>10.75</c:v>
                </c:pt>
                <c:pt idx="7">
                  <c:v>10.875</c:v>
                </c:pt>
                <c:pt idx="8">
                  <c:v>11</c:v>
                </c:pt>
                <c:pt idx="9">
                  <c:v>11.125</c:v>
                </c:pt>
                <c:pt idx="10">
                  <c:v>11.25</c:v>
                </c:pt>
                <c:pt idx="11">
                  <c:v>11.375</c:v>
                </c:pt>
                <c:pt idx="12">
                  <c:v>11.5</c:v>
                </c:pt>
                <c:pt idx="13">
                  <c:v>11.625</c:v>
                </c:pt>
                <c:pt idx="14">
                  <c:v>11.75</c:v>
                </c:pt>
                <c:pt idx="15">
                  <c:v>11.875</c:v>
                </c:pt>
                <c:pt idx="16">
                  <c:v>12</c:v>
                </c:pt>
                <c:pt idx="17">
                  <c:v>12.125</c:v>
                </c:pt>
                <c:pt idx="18">
                  <c:v>12.25</c:v>
                </c:pt>
                <c:pt idx="19">
                  <c:v>12.375</c:v>
                </c:pt>
                <c:pt idx="20">
                  <c:v>12.5</c:v>
                </c:pt>
                <c:pt idx="21">
                  <c:v>12.625</c:v>
                </c:pt>
                <c:pt idx="22">
                  <c:v>12.75</c:v>
                </c:pt>
                <c:pt idx="23">
                  <c:v>12.875</c:v>
                </c:pt>
                <c:pt idx="24">
                  <c:v>13</c:v>
                </c:pt>
                <c:pt idx="25">
                  <c:v>13.125</c:v>
                </c:pt>
                <c:pt idx="26">
                  <c:v>13.25</c:v>
                </c:pt>
                <c:pt idx="27">
                  <c:v>13.375</c:v>
                </c:pt>
                <c:pt idx="28">
                  <c:v>13.5</c:v>
                </c:pt>
                <c:pt idx="29">
                  <c:v>13.625</c:v>
                </c:pt>
                <c:pt idx="30">
                  <c:v>13.75</c:v>
                </c:pt>
                <c:pt idx="31">
                  <c:v>13.875</c:v>
                </c:pt>
                <c:pt idx="32">
                  <c:v>14</c:v>
                </c:pt>
                <c:pt idx="33">
                  <c:v>14.125</c:v>
                </c:pt>
                <c:pt idx="34">
                  <c:v>14.25</c:v>
                </c:pt>
                <c:pt idx="35">
                  <c:v>14.375</c:v>
                </c:pt>
                <c:pt idx="36">
                  <c:v>14.5</c:v>
                </c:pt>
                <c:pt idx="37">
                  <c:v>14.625</c:v>
                </c:pt>
                <c:pt idx="38">
                  <c:v>14.75</c:v>
                </c:pt>
                <c:pt idx="39">
                  <c:v>14.875</c:v>
                </c:pt>
                <c:pt idx="40">
                  <c:v>15</c:v>
                </c:pt>
                <c:pt idx="41">
                  <c:v>15.125</c:v>
                </c:pt>
                <c:pt idx="42">
                  <c:v>15.25</c:v>
                </c:pt>
                <c:pt idx="43">
                  <c:v>15.375</c:v>
                </c:pt>
                <c:pt idx="44">
                  <c:v>15.5</c:v>
                </c:pt>
                <c:pt idx="45">
                  <c:v>15.625</c:v>
                </c:pt>
                <c:pt idx="46">
                  <c:v>15.75</c:v>
                </c:pt>
                <c:pt idx="47">
                  <c:v>15.875</c:v>
                </c:pt>
                <c:pt idx="48">
                  <c:v>16</c:v>
                </c:pt>
                <c:pt idx="49">
                  <c:v>16.125</c:v>
                </c:pt>
                <c:pt idx="50">
                  <c:v>16.25</c:v>
                </c:pt>
                <c:pt idx="51">
                  <c:v>16.375</c:v>
                </c:pt>
                <c:pt idx="52">
                  <c:v>16.5</c:v>
                </c:pt>
                <c:pt idx="53">
                  <c:v>16.625</c:v>
                </c:pt>
                <c:pt idx="54">
                  <c:v>16.75</c:v>
                </c:pt>
                <c:pt idx="55">
                  <c:v>16.875</c:v>
                </c:pt>
                <c:pt idx="56">
                  <c:v>17</c:v>
                </c:pt>
                <c:pt idx="57">
                  <c:v>17.125</c:v>
                </c:pt>
                <c:pt idx="58">
                  <c:v>17.25</c:v>
                </c:pt>
                <c:pt idx="59">
                  <c:v>17.375</c:v>
                </c:pt>
                <c:pt idx="60">
                  <c:v>17.5</c:v>
                </c:pt>
                <c:pt idx="61">
                  <c:v>17.625</c:v>
                </c:pt>
                <c:pt idx="62">
                  <c:v>17.75</c:v>
                </c:pt>
                <c:pt idx="63">
                  <c:v>17.875</c:v>
                </c:pt>
                <c:pt idx="64">
                  <c:v>18</c:v>
                </c:pt>
                <c:pt idx="65">
                  <c:v>18.125</c:v>
                </c:pt>
                <c:pt idx="66">
                  <c:v>18.25</c:v>
                </c:pt>
                <c:pt idx="67">
                  <c:v>18.375</c:v>
                </c:pt>
                <c:pt idx="68">
                  <c:v>18.5</c:v>
                </c:pt>
                <c:pt idx="69">
                  <c:v>18.625</c:v>
                </c:pt>
                <c:pt idx="70">
                  <c:v>18.75</c:v>
                </c:pt>
                <c:pt idx="71">
                  <c:v>18.875</c:v>
                </c:pt>
                <c:pt idx="72">
                  <c:v>19</c:v>
                </c:pt>
                <c:pt idx="73">
                  <c:v>19.125</c:v>
                </c:pt>
                <c:pt idx="74">
                  <c:v>19.25</c:v>
                </c:pt>
                <c:pt idx="75">
                  <c:v>19.375</c:v>
                </c:pt>
                <c:pt idx="76">
                  <c:v>19.5</c:v>
                </c:pt>
                <c:pt idx="77">
                  <c:v>19.625</c:v>
                </c:pt>
                <c:pt idx="78">
                  <c:v>19.75</c:v>
                </c:pt>
                <c:pt idx="79">
                  <c:v>19.875</c:v>
                </c:pt>
                <c:pt idx="80">
                  <c:v>20</c:v>
                </c:pt>
                <c:pt idx="81">
                  <c:v>20.125</c:v>
                </c:pt>
                <c:pt idx="82">
                  <c:v>20.25</c:v>
                </c:pt>
                <c:pt idx="83">
                  <c:v>20.375</c:v>
                </c:pt>
                <c:pt idx="84">
                  <c:v>20.5</c:v>
                </c:pt>
                <c:pt idx="85">
                  <c:v>20.625</c:v>
                </c:pt>
                <c:pt idx="86">
                  <c:v>20.75</c:v>
                </c:pt>
                <c:pt idx="87">
                  <c:v>20.875</c:v>
                </c:pt>
                <c:pt idx="88">
                  <c:v>21</c:v>
                </c:pt>
                <c:pt idx="89">
                  <c:v>21.125</c:v>
                </c:pt>
                <c:pt idx="90">
                  <c:v>21.25</c:v>
                </c:pt>
                <c:pt idx="91">
                  <c:v>21.375</c:v>
                </c:pt>
                <c:pt idx="92">
                  <c:v>21.5</c:v>
                </c:pt>
                <c:pt idx="93">
                  <c:v>21.625</c:v>
                </c:pt>
                <c:pt idx="94">
                  <c:v>21.75</c:v>
                </c:pt>
                <c:pt idx="95">
                  <c:v>21.875</c:v>
                </c:pt>
                <c:pt idx="96">
                  <c:v>22</c:v>
                </c:pt>
                <c:pt idx="97">
                  <c:v>22.125</c:v>
                </c:pt>
                <c:pt idx="98">
                  <c:v>22.25</c:v>
                </c:pt>
                <c:pt idx="99">
                  <c:v>22.375</c:v>
                </c:pt>
                <c:pt idx="100">
                  <c:v>22.5</c:v>
                </c:pt>
                <c:pt idx="101">
                  <c:v>22.625</c:v>
                </c:pt>
                <c:pt idx="102">
                  <c:v>22.75</c:v>
                </c:pt>
                <c:pt idx="103">
                  <c:v>22.875</c:v>
                </c:pt>
                <c:pt idx="104">
                  <c:v>23</c:v>
                </c:pt>
                <c:pt idx="105">
                  <c:v>23.125</c:v>
                </c:pt>
                <c:pt idx="106">
                  <c:v>23.25</c:v>
                </c:pt>
                <c:pt idx="107">
                  <c:v>23.375</c:v>
                </c:pt>
                <c:pt idx="108">
                  <c:v>23.5</c:v>
                </c:pt>
                <c:pt idx="109">
                  <c:v>23.625</c:v>
                </c:pt>
                <c:pt idx="110">
                  <c:v>23.75</c:v>
                </c:pt>
                <c:pt idx="111">
                  <c:v>23.875</c:v>
                </c:pt>
                <c:pt idx="112">
                  <c:v>24</c:v>
                </c:pt>
                <c:pt idx="113">
                  <c:v>24.125</c:v>
                </c:pt>
                <c:pt idx="114">
                  <c:v>24.25</c:v>
                </c:pt>
                <c:pt idx="115">
                  <c:v>24.375</c:v>
                </c:pt>
                <c:pt idx="116">
                  <c:v>24.5</c:v>
                </c:pt>
                <c:pt idx="117">
                  <c:v>24.625</c:v>
                </c:pt>
                <c:pt idx="118">
                  <c:v>24.75</c:v>
                </c:pt>
                <c:pt idx="119">
                  <c:v>24.875</c:v>
                </c:pt>
                <c:pt idx="120">
                  <c:v>25</c:v>
                </c:pt>
                <c:pt idx="121">
                  <c:v>25.125</c:v>
                </c:pt>
                <c:pt idx="122">
                  <c:v>25.25</c:v>
                </c:pt>
                <c:pt idx="123">
                  <c:v>25.375</c:v>
                </c:pt>
                <c:pt idx="124">
                  <c:v>25.5</c:v>
                </c:pt>
                <c:pt idx="125">
                  <c:v>25.625</c:v>
                </c:pt>
                <c:pt idx="126">
                  <c:v>25.75</c:v>
                </c:pt>
                <c:pt idx="127">
                  <c:v>25.875</c:v>
                </c:pt>
                <c:pt idx="128">
                  <c:v>26</c:v>
                </c:pt>
                <c:pt idx="129">
                  <c:v>26.125</c:v>
                </c:pt>
                <c:pt idx="130">
                  <c:v>26.25</c:v>
                </c:pt>
                <c:pt idx="131">
                  <c:v>26.375</c:v>
                </c:pt>
                <c:pt idx="132">
                  <c:v>26.5</c:v>
                </c:pt>
                <c:pt idx="133">
                  <c:v>26.625</c:v>
                </c:pt>
                <c:pt idx="134">
                  <c:v>26.75</c:v>
                </c:pt>
                <c:pt idx="135">
                  <c:v>26.875</c:v>
                </c:pt>
                <c:pt idx="136">
                  <c:v>27</c:v>
                </c:pt>
                <c:pt idx="137">
                  <c:v>27.125</c:v>
                </c:pt>
                <c:pt idx="138">
                  <c:v>27.25</c:v>
                </c:pt>
                <c:pt idx="139">
                  <c:v>27.375</c:v>
                </c:pt>
                <c:pt idx="140">
                  <c:v>27.5</c:v>
                </c:pt>
                <c:pt idx="141">
                  <c:v>27.625</c:v>
                </c:pt>
                <c:pt idx="142">
                  <c:v>27.75</c:v>
                </c:pt>
                <c:pt idx="143">
                  <c:v>27.875</c:v>
                </c:pt>
                <c:pt idx="144">
                  <c:v>28</c:v>
                </c:pt>
                <c:pt idx="145">
                  <c:v>28.125000000000004</c:v>
                </c:pt>
                <c:pt idx="146">
                  <c:v>28.25</c:v>
                </c:pt>
                <c:pt idx="147">
                  <c:v>28.375000000000004</c:v>
                </c:pt>
                <c:pt idx="148">
                  <c:v>28.5</c:v>
                </c:pt>
                <c:pt idx="149">
                  <c:v>28.625000000000004</c:v>
                </c:pt>
                <c:pt idx="150">
                  <c:v>28.75</c:v>
                </c:pt>
                <c:pt idx="151">
                  <c:v>28.874999999999996</c:v>
                </c:pt>
                <c:pt idx="152">
                  <c:v>29</c:v>
                </c:pt>
                <c:pt idx="153">
                  <c:v>29.124999999999996</c:v>
                </c:pt>
                <c:pt idx="154">
                  <c:v>29.25</c:v>
                </c:pt>
                <c:pt idx="155">
                  <c:v>29.374999999999996</c:v>
                </c:pt>
                <c:pt idx="156">
                  <c:v>29.5</c:v>
                </c:pt>
                <c:pt idx="157">
                  <c:v>29.624999999999996</c:v>
                </c:pt>
                <c:pt idx="158">
                  <c:v>29.75</c:v>
                </c:pt>
                <c:pt idx="159">
                  <c:v>29.875</c:v>
                </c:pt>
                <c:pt idx="160">
                  <c:v>30</c:v>
                </c:pt>
                <c:pt idx="161">
                  <c:v>30.125</c:v>
                </c:pt>
                <c:pt idx="162">
                  <c:v>30.25</c:v>
                </c:pt>
                <c:pt idx="163">
                  <c:v>30.375</c:v>
                </c:pt>
                <c:pt idx="164">
                  <c:v>30.5</c:v>
                </c:pt>
                <c:pt idx="165">
                  <c:v>30.625</c:v>
                </c:pt>
                <c:pt idx="166">
                  <c:v>30.75</c:v>
                </c:pt>
                <c:pt idx="167">
                  <c:v>30.875</c:v>
                </c:pt>
                <c:pt idx="168">
                  <c:v>31.000000000000004</c:v>
                </c:pt>
                <c:pt idx="169">
                  <c:v>31.125</c:v>
                </c:pt>
                <c:pt idx="170">
                  <c:v>31.250000000000004</c:v>
                </c:pt>
                <c:pt idx="171">
                  <c:v>31.375</c:v>
                </c:pt>
                <c:pt idx="172">
                  <c:v>31.500000000000004</c:v>
                </c:pt>
                <c:pt idx="173">
                  <c:v>31.625</c:v>
                </c:pt>
                <c:pt idx="174">
                  <c:v>31.750000000000004</c:v>
                </c:pt>
                <c:pt idx="175">
                  <c:v>31.875</c:v>
                </c:pt>
                <c:pt idx="176">
                  <c:v>31.999999999999996</c:v>
                </c:pt>
                <c:pt idx="177">
                  <c:v>32.125</c:v>
                </c:pt>
                <c:pt idx="178">
                  <c:v>32.25</c:v>
                </c:pt>
                <c:pt idx="179">
                  <c:v>32.375</c:v>
                </c:pt>
                <c:pt idx="180">
                  <c:v>32.5</c:v>
                </c:pt>
                <c:pt idx="181">
                  <c:v>32.625</c:v>
                </c:pt>
                <c:pt idx="182">
                  <c:v>32.75</c:v>
                </c:pt>
                <c:pt idx="183">
                  <c:v>32.875</c:v>
                </c:pt>
                <c:pt idx="184">
                  <c:v>33</c:v>
                </c:pt>
                <c:pt idx="185">
                  <c:v>33.125</c:v>
                </c:pt>
                <c:pt idx="186">
                  <c:v>33.25</c:v>
                </c:pt>
                <c:pt idx="187">
                  <c:v>33.375</c:v>
                </c:pt>
                <c:pt idx="188">
                  <c:v>33.5</c:v>
                </c:pt>
                <c:pt idx="189">
                  <c:v>33.625</c:v>
                </c:pt>
                <c:pt idx="190">
                  <c:v>33.75</c:v>
                </c:pt>
                <c:pt idx="191">
                  <c:v>33.875</c:v>
                </c:pt>
                <c:pt idx="192">
                  <c:v>34</c:v>
                </c:pt>
                <c:pt idx="193">
                  <c:v>34.125</c:v>
                </c:pt>
                <c:pt idx="194">
                  <c:v>34.25</c:v>
                </c:pt>
                <c:pt idx="195">
                  <c:v>34.375</c:v>
                </c:pt>
                <c:pt idx="196">
                  <c:v>34.5</c:v>
                </c:pt>
                <c:pt idx="197">
                  <c:v>34.625</c:v>
                </c:pt>
                <c:pt idx="198">
                  <c:v>34.75</c:v>
                </c:pt>
                <c:pt idx="199">
                  <c:v>34.875</c:v>
                </c:pt>
                <c:pt idx="200">
                  <c:v>35</c:v>
                </c:pt>
                <c:pt idx="201">
                  <c:v>35.125</c:v>
                </c:pt>
                <c:pt idx="202">
                  <c:v>35.25</c:v>
                </c:pt>
                <c:pt idx="203">
                  <c:v>35.375</c:v>
                </c:pt>
                <c:pt idx="204">
                  <c:v>35.5</c:v>
                </c:pt>
                <c:pt idx="205">
                  <c:v>35.625</c:v>
                </c:pt>
                <c:pt idx="206">
                  <c:v>35.75</c:v>
                </c:pt>
                <c:pt idx="207">
                  <c:v>35.875</c:v>
                </c:pt>
                <c:pt idx="208">
                  <c:v>36</c:v>
                </c:pt>
                <c:pt idx="209">
                  <c:v>36.125</c:v>
                </c:pt>
                <c:pt idx="210">
                  <c:v>36.25</c:v>
                </c:pt>
                <c:pt idx="211">
                  <c:v>36.375</c:v>
                </c:pt>
                <c:pt idx="212">
                  <c:v>36.5</c:v>
                </c:pt>
                <c:pt idx="213">
                  <c:v>36.625</c:v>
                </c:pt>
                <c:pt idx="214">
                  <c:v>36.75</c:v>
                </c:pt>
                <c:pt idx="215">
                  <c:v>36.875</c:v>
                </c:pt>
                <c:pt idx="216">
                  <c:v>37</c:v>
                </c:pt>
                <c:pt idx="217">
                  <c:v>37.125</c:v>
                </c:pt>
                <c:pt idx="218">
                  <c:v>37.25</c:v>
                </c:pt>
                <c:pt idx="219">
                  <c:v>37.375</c:v>
                </c:pt>
                <c:pt idx="220">
                  <c:v>37.5</c:v>
                </c:pt>
                <c:pt idx="221">
                  <c:v>37.625</c:v>
                </c:pt>
                <c:pt idx="222">
                  <c:v>37.75</c:v>
                </c:pt>
                <c:pt idx="223">
                  <c:v>37.875</c:v>
                </c:pt>
                <c:pt idx="224">
                  <c:v>38</c:v>
                </c:pt>
                <c:pt idx="225">
                  <c:v>38.125</c:v>
                </c:pt>
                <c:pt idx="226">
                  <c:v>38.25</c:v>
                </c:pt>
                <c:pt idx="227">
                  <c:v>38.375</c:v>
                </c:pt>
                <c:pt idx="228">
                  <c:v>38.5</c:v>
                </c:pt>
                <c:pt idx="229">
                  <c:v>38.625</c:v>
                </c:pt>
                <c:pt idx="230">
                  <c:v>38.75</c:v>
                </c:pt>
                <c:pt idx="231">
                  <c:v>38.875</c:v>
                </c:pt>
                <c:pt idx="232">
                  <c:v>39</c:v>
                </c:pt>
                <c:pt idx="233">
                  <c:v>39.125</c:v>
                </c:pt>
                <c:pt idx="234">
                  <c:v>39.25</c:v>
                </c:pt>
                <c:pt idx="235">
                  <c:v>39.375</c:v>
                </c:pt>
                <c:pt idx="236">
                  <c:v>39.5</c:v>
                </c:pt>
                <c:pt idx="237">
                  <c:v>39.625</c:v>
                </c:pt>
                <c:pt idx="238">
                  <c:v>39.75</c:v>
                </c:pt>
                <c:pt idx="239">
                  <c:v>39.875</c:v>
                </c:pt>
                <c:pt idx="240">
                  <c:v>40</c:v>
                </c:pt>
                <c:pt idx="241">
                  <c:v>40.125</c:v>
                </c:pt>
                <c:pt idx="242">
                  <c:v>40.25</c:v>
                </c:pt>
                <c:pt idx="243">
                  <c:v>40.375</c:v>
                </c:pt>
                <c:pt idx="244">
                  <c:v>40.5</c:v>
                </c:pt>
                <c:pt idx="245">
                  <c:v>40.625</c:v>
                </c:pt>
                <c:pt idx="246">
                  <c:v>40.75</c:v>
                </c:pt>
                <c:pt idx="247">
                  <c:v>40.875</c:v>
                </c:pt>
                <c:pt idx="248">
                  <c:v>41</c:v>
                </c:pt>
                <c:pt idx="249">
                  <c:v>41.125</c:v>
                </c:pt>
                <c:pt idx="250">
                  <c:v>41.25</c:v>
                </c:pt>
                <c:pt idx="251">
                  <c:v>41.375</c:v>
                </c:pt>
                <c:pt idx="252">
                  <c:v>41.5</c:v>
                </c:pt>
                <c:pt idx="253">
                  <c:v>41.625</c:v>
                </c:pt>
                <c:pt idx="254">
                  <c:v>41.75</c:v>
                </c:pt>
                <c:pt idx="255">
                  <c:v>41.875</c:v>
                </c:pt>
                <c:pt idx="256">
                  <c:v>42</c:v>
                </c:pt>
                <c:pt idx="257">
                  <c:v>42.125</c:v>
                </c:pt>
                <c:pt idx="258">
                  <c:v>42.25</c:v>
                </c:pt>
                <c:pt idx="259">
                  <c:v>42.375</c:v>
                </c:pt>
                <c:pt idx="260">
                  <c:v>42.5</c:v>
                </c:pt>
                <c:pt idx="261">
                  <c:v>42.625</c:v>
                </c:pt>
                <c:pt idx="262">
                  <c:v>42.75</c:v>
                </c:pt>
                <c:pt idx="263">
                  <c:v>42.875</c:v>
                </c:pt>
                <c:pt idx="264">
                  <c:v>43</c:v>
                </c:pt>
                <c:pt idx="265">
                  <c:v>43.125</c:v>
                </c:pt>
                <c:pt idx="266">
                  <c:v>43.25</c:v>
                </c:pt>
                <c:pt idx="267">
                  <c:v>43.375</c:v>
                </c:pt>
                <c:pt idx="268">
                  <c:v>43.5</c:v>
                </c:pt>
                <c:pt idx="269">
                  <c:v>43.625</c:v>
                </c:pt>
                <c:pt idx="270">
                  <c:v>43.75</c:v>
                </c:pt>
                <c:pt idx="271">
                  <c:v>43.875</c:v>
                </c:pt>
                <c:pt idx="272">
                  <c:v>44</c:v>
                </c:pt>
                <c:pt idx="273">
                  <c:v>44.125</c:v>
                </c:pt>
                <c:pt idx="274">
                  <c:v>44.25</c:v>
                </c:pt>
                <c:pt idx="275">
                  <c:v>44.375</c:v>
                </c:pt>
                <c:pt idx="276">
                  <c:v>44.5</c:v>
                </c:pt>
                <c:pt idx="277">
                  <c:v>44.625</c:v>
                </c:pt>
                <c:pt idx="278">
                  <c:v>44.75</c:v>
                </c:pt>
                <c:pt idx="279">
                  <c:v>44.875</c:v>
                </c:pt>
                <c:pt idx="280">
                  <c:v>45</c:v>
                </c:pt>
                <c:pt idx="281">
                  <c:v>45.125</c:v>
                </c:pt>
                <c:pt idx="282">
                  <c:v>45.25</c:v>
                </c:pt>
                <c:pt idx="283">
                  <c:v>45.375</c:v>
                </c:pt>
                <c:pt idx="284">
                  <c:v>45.5</c:v>
                </c:pt>
                <c:pt idx="285">
                  <c:v>45.625</c:v>
                </c:pt>
                <c:pt idx="286">
                  <c:v>45.75</c:v>
                </c:pt>
                <c:pt idx="287">
                  <c:v>45.875</c:v>
                </c:pt>
                <c:pt idx="288">
                  <c:v>46</c:v>
                </c:pt>
                <c:pt idx="289">
                  <c:v>46.125</c:v>
                </c:pt>
                <c:pt idx="290">
                  <c:v>46.25</c:v>
                </c:pt>
                <c:pt idx="291">
                  <c:v>46.375</c:v>
                </c:pt>
                <c:pt idx="292">
                  <c:v>46.5</c:v>
                </c:pt>
                <c:pt idx="293">
                  <c:v>46.625</c:v>
                </c:pt>
                <c:pt idx="294">
                  <c:v>46.75</c:v>
                </c:pt>
                <c:pt idx="295">
                  <c:v>46.875</c:v>
                </c:pt>
                <c:pt idx="296">
                  <c:v>47</c:v>
                </c:pt>
                <c:pt idx="297">
                  <c:v>47.125</c:v>
                </c:pt>
                <c:pt idx="298">
                  <c:v>47.25</c:v>
                </c:pt>
                <c:pt idx="299">
                  <c:v>47.375</c:v>
                </c:pt>
                <c:pt idx="300">
                  <c:v>47.5</c:v>
                </c:pt>
                <c:pt idx="301">
                  <c:v>47.625</c:v>
                </c:pt>
                <c:pt idx="302">
                  <c:v>47.75</c:v>
                </c:pt>
                <c:pt idx="303">
                  <c:v>47.875</c:v>
                </c:pt>
                <c:pt idx="304">
                  <c:v>48</c:v>
                </c:pt>
                <c:pt idx="305">
                  <c:v>48.125</c:v>
                </c:pt>
                <c:pt idx="306">
                  <c:v>48.25</c:v>
                </c:pt>
                <c:pt idx="307">
                  <c:v>48.375</c:v>
                </c:pt>
                <c:pt idx="308">
                  <c:v>48.5</c:v>
                </c:pt>
                <c:pt idx="309">
                  <c:v>48.625</c:v>
                </c:pt>
                <c:pt idx="310">
                  <c:v>48.75</c:v>
                </c:pt>
                <c:pt idx="311">
                  <c:v>48.875</c:v>
                </c:pt>
                <c:pt idx="312">
                  <c:v>49</c:v>
                </c:pt>
                <c:pt idx="313">
                  <c:v>49.125</c:v>
                </c:pt>
                <c:pt idx="314">
                  <c:v>49.25</c:v>
                </c:pt>
                <c:pt idx="315">
                  <c:v>49.375</c:v>
                </c:pt>
                <c:pt idx="316">
                  <c:v>49.5</c:v>
                </c:pt>
                <c:pt idx="317">
                  <c:v>49.625</c:v>
                </c:pt>
                <c:pt idx="318">
                  <c:v>49.75</c:v>
                </c:pt>
                <c:pt idx="319">
                  <c:v>49.875</c:v>
                </c:pt>
                <c:pt idx="320">
                  <c:v>50</c:v>
                </c:pt>
                <c:pt idx="321">
                  <c:v>50.125</c:v>
                </c:pt>
                <c:pt idx="322">
                  <c:v>50.25</c:v>
                </c:pt>
                <c:pt idx="323">
                  <c:v>50.375</c:v>
                </c:pt>
                <c:pt idx="324">
                  <c:v>50.5</c:v>
                </c:pt>
                <c:pt idx="325">
                  <c:v>50.625</c:v>
                </c:pt>
                <c:pt idx="326">
                  <c:v>50.75</c:v>
                </c:pt>
                <c:pt idx="327">
                  <c:v>50.875</c:v>
                </c:pt>
                <c:pt idx="328">
                  <c:v>51</c:v>
                </c:pt>
                <c:pt idx="329">
                  <c:v>51.125</c:v>
                </c:pt>
                <c:pt idx="330">
                  <c:v>51.25</c:v>
                </c:pt>
                <c:pt idx="331">
                  <c:v>51.375</c:v>
                </c:pt>
                <c:pt idx="332">
                  <c:v>51.5</c:v>
                </c:pt>
                <c:pt idx="333">
                  <c:v>51.625</c:v>
                </c:pt>
                <c:pt idx="334">
                  <c:v>51.75</c:v>
                </c:pt>
                <c:pt idx="335">
                  <c:v>51.875</c:v>
                </c:pt>
                <c:pt idx="336">
                  <c:v>52</c:v>
                </c:pt>
                <c:pt idx="337">
                  <c:v>52.125</c:v>
                </c:pt>
                <c:pt idx="338">
                  <c:v>52.25</c:v>
                </c:pt>
                <c:pt idx="339">
                  <c:v>52.375</c:v>
                </c:pt>
                <c:pt idx="340">
                  <c:v>52.5</c:v>
                </c:pt>
                <c:pt idx="341">
                  <c:v>52.625</c:v>
                </c:pt>
                <c:pt idx="342">
                  <c:v>52.75</c:v>
                </c:pt>
                <c:pt idx="343">
                  <c:v>52.875</c:v>
                </c:pt>
                <c:pt idx="344">
                  <c:v>53</c:v>
                </c:pt>
                <c:pt idx="345">
                  <c:v>53.125</c:v>
                </c:pt>
                <c:pt idx="346">
                  <c:v>53.25</c:v>
                </c:pt>
                <c:pt idx="347">
                  <c:v>53.375</c:v>
                </c:pt>
                <c:pt idx="348">
                  <c:v>53.5</c:v>
                </c:pt>
                <c:pt idx="349">
                  <c:v>53.625</c:v>
                </c:pt>
                <c:pt idx="350">
                  <c:v>53.75</c:v>
                </c:pt>
                <c:pt idx="351">
                  <c:v>53.875</c:v>
                </c:pt>
                <c:pt idx="352">
                  <c:v>54</c:v>
                </c:pt>
                <c:pt idx="353">
                  <c:v>54.125</c:v>
                </c:pt>
                <c:pt idx="354">
                  <c:v>54.25</c:v>
                </c:pt>
                <c:pt idx="355">
                  <c:v>54.375</c:v>
                </c:pt>
                <c:pt idx="356">
                  <c:v>54.5</c:v>
                </c:pt>
                <c:pt idx="357">
                  <c:v>54.625</c:v>
                </c:pt>
                <c:pt idx="358">
                  <c:v>54.75</c:v>
                </c:pt>
                <c:pt idx="359">
                  <c:v>54.875</c:v>
                </c:pt>
                <c:pt idx="360">
                  <c:v>55</c:v>
                </c:pt>
                <c:pt idx="361">
                  <c:v>55.125</c:v>
                </c:pt>
                <c:pt idx="362">
                  <c:v>55.25</c:v>
                </c:pt>
                <c:pt idx="363">
                  <c:v>55.375</c:v>
                </c:pt>
                <c:pt idx="364">
                  <c:v>55.5</c:v>
                </c:pt>
                <c:pt idx="365">
                  <c:v>55.625</c:v>
                </c:pt>
                <c:pt idx="366">
                  <c:v>55.75</c:v>
                </c:pt>
                <c:pt idx="367">
                  <c:v>55.875</c:v>
                </c:pt>
                <c:pt idx="368">
                  <c:v>56</c:v>
                </c:pt>
                <c:pt idx="369">
                  <c:v>56.125</c:v>
                </c:pt>
                <c:pt idx="370">
                  <c:v>56.25</c:v>
                </c:pt>
                <c:pt idx="371">
                  <c:v>56.375</c:v>
                </c:pt>
                <c:pt idx="372">
                  <c:v>56.5</c:v>
                </c:pt>
                <c:pt idx="373">
                  <c:v>56.625</c:v>
                </c:pt>
                <c:pt idx="374">
                  <c:v>56.75</c:v>
                </c:pt>
                <c:pt idx="375">
                  <c:v>56.875</c:v>
                </c:pt>
                <c:pt idx="376">
                  <c:v>57</c:v>
                </c:pt>
                <c:pt idx="377">
                  <c:v>57.125</c:v>
                </c:pt>
                <c:pt idx="378">
                  <c:v>57.25</c:v>
                </c:pt>
                <c:pt idx="379">
                  <c:v>57.375</c:v>
                </c:pt>
                <c:pt idx="380">
                  <c:v>57.5</c:v>
                </c:pt>
                <c:pt idx="381">
                  <c:v>57.625</c:v>
                </c:pt>
                <c:pt idx="382">
                  <c:v>57.75</c:v>
                </c:pt>
                <c:pt idx="383">
                  <c:v>57.875</c:v>
                </c:pt>
                <c:pt idx="384">
                  <c:v>58</c:v>
                </c:pt>
                <c:pt idx="385">
                  <c:v>58.125</c:v>
                </c:pt>
                <c:pt idx="386">
                  <c:v>58.25</c:v>
                </c:pt>
                <c:pt idx="387">
                  <c:v>58.375</c:v>
                </c:pt>
                <c:pt idx="388">
                  <c:v>58.5</c:v>
                </c:pt>
                <c:pt idx="389">
                  <c:v>58.625</c:v>
                </c:pt>
                <c:pt idx="390">
                  <c:v>58.75</c:v>
                </c:pt>
                <c:pt idx="391">
                  <c:v>58.875</c:v>
                </c:pt>
                <c:pt idx="392">
                  <c:v>59</c:v>
                </c:pt>
                <c:pt idx="393">
                  <c:v>59.125</c:v>
                </c:pt>
                <c:pt idx="394">
                  <c:v>59.25</c:v>
                </c:pt>
                <c:pt idx="395">
                  <c:v>59.375</c:v>
                </c:pt>
                <c:pt idx="396">
                  <c:v>59.5</c:v>
                </c:pt>
                <c:pt idx="397">
                  <c:v>59.625</c:v>
                </c:pt>
                <c:pt idx="398">
                  <c:v>59.75</c:v>
                </c:pt>
                <c:pt idx="399">
                  <c:v>59.875</c:v>
                </c:pt>
                <c:pt idx="400">
                  <c:v>60</c:v>
                </c:pt>
                <c:pt idx="401">
                  <c:v>60.125</c:v>
                </c:pt>
                <c:pt idx="402">
                  <c:v>60.25</c:v>
                </c:pt>
                <c:pt idx="403">
                  <c:v>60.375</c:v>
                </c:pt>
                <c:pt idx="404">
                  <c:v>60.5</c:v>
                </c:pt>
                <c:pt idx="405">
                  <c:v>60.625</c:v>
                </c:pt>
                <c:pt idx="406">
                  <c:v>60.75</c:v>
                </c:pt>
                <c:pt idx="407">
                  <c:v>60.875</c:v>
                </c:pt>
                <c:pt idx="408">
                  <c:v>61</c:v>
                </c:pt>
                <c:pt idx="409">
                  <c:v>61.125</c:v>
                </c:pt>
                <c:pt idx="410">
                  <c:v>61.25</c:v>
                </c:pt>
                <c:pt idx="411">
                  <c:v>61.375</c:v>
                </c:pt>
                <c:pt idx="412">
                  <c:v>61.5</c:v>
                </c:pt>
                <c:pt idx="413">
                  <c:v>61.625</c:v>
                </c:pt>
                <c:pt idx="414">
                  <c:v>61.75</c:v>
                </c:pt>
                <c:pt idx="415">
                  <c:v>61.875</c:v>
                </c:pt>
                <c:pt idx="416">
                  <c:v>62</c:v>
                </c:pt>
                <c:pt idx="417">
                  <c:v>62.125</c:v>
                </c:pt>
                <c:pt idx="418">
                  <c:v>62.25</c:v>
                </c:pt>
                <c:pt idx="419">
                  <c:v>62.375</c:v>
                </c:pt>
                <c:pt idx="420">
                  <c:v>62.5</c:v>
                </c:pt>
                <c:pt idx="421">
                  <c:v>62.625</c:v>
                </c:pt>
                <c:pt idx="422">
                  <c:v>62.75</c:v>
                </c:pt>
                <c:pt idx="423">
                  <c:v>62.875</c:v>
                </c:pt>
                <c:pt idx="424">
                  <c:v>63</c:v>
                </c:pt>
                <c:pt idx="425">
                  <c:v>63.125</c:v>
                </c:pt>
                <c:pt idx="426">
                  <c:v>63.25</c:v>
                </c:pt>
                <c:pt idx="427">
                  <c:v>63.375</c:v>
                </c:pt>
                <c:pt idx="428">
                  <c:v>63.5</c:v>
                </c:pt>
                <c:pt idx="429">
                  <c:v>63.625</c:v>
                </c:pt>
                <c:pt idx="430">
                  <c:v>63.75</c:v>
                </c:pt>
                <c:pt idx="431">
                  <c:v>63.875</c:v>
                </c:pt>
                <c:pt idx="432">
                  <c:v>64</c:v>
                </c:pt>
                <c:pt idx="433">
                  <c:v>64.125</c:v>
                </c:pt>
                <c:pt idx="434">
                  <c:v>64.25</c:v>
                </c:pt>
                <c:pt idx="435">
                  <c:v>64.375</c:v>
                </c:pt>
                <c:pt idx="436">
                  <c:v>64.5</c:v>
                </c:pt>
                <c:pt idx="437">
                  <c:v>64.625</c:v>
                </c:pt>
                <c:pt idx="438">
                  <c:v>64.75</c:v>
                </c:pt>
                <c:pt idx="439">
                  <c:v>64.875</c:v>
                </c:pt>
                <c:pt idx="440">
                  <c:v>65</c:v>
                </c:pt>
                <c:pt idx="441">
                  <c:v>65.125</c:v>
                </c:pt>
                <c:pt idx="442">
                  <c:v>65.25</c:v>
                </c:pt>
                <c:pt idx="443">
                  <c:v>65.375</c:v>
                </c:pt>
                <c:pt idx="444">
                  <c:v>65.5</c:v>
                </c:pt>
                <c:pt idx="445">
                  <c:v>65.625</c:v>
                </c:pt>
                <c:pt idx="446">
                  <c:v>65.75</c:v>
                </c:pt>
                <c:pt idx="447">
                  <c:v>65.875</c:v>
                </c:pt>
                <c:pt idx="448">
                  <c:v>66</c:v>
                </c:pt>
                <c:pt idx="449">
                  <c:v>66.125</c:v>
                </c:pt>
                <c:pt idx="450">
                  <c:v>66.25</c:v>
                </c:pt>
                <c:pt idx="451">
                  <c:v>66.375</c:v>
                </c:pt>
                <c:pt idx="452">
                  <c:v>66.5</c:v>
                </c:pt>
                <c:pt idx="453">
                  <c:v>66.625</c:v>
                </c:pt>
                <c:pt idx="454">
                  <c:v>66.75</c:v>
                </c:pt>
                <c:pt idx="455">
                  <c:v>66.875</c:v>
                </c:pt>
                <c:pt idx="456">
                  <c:v>67</c:v>
                </c:pt>
                <c:pt idx="457">
                  <c:v>67.125</c:v>
                </c:pt>
                <c:pt idx="458">
                  <c:v>67.25</c:v>
                </c:pt>
                <c:pt idx="459">
                  <c:v>67.375</c:v>
                </c:pt>
                <c:pt idx="460">
                  <c:v>67.5</c:v>
                </c:pt>
                <c:pt idx="461">
                  <c:v>67.625</c:v>
                </c:pt>
                <c:pt idx="462">
                  <c:v>67.75</c:v>
                </c:pt>
                <c:pt idx="463">
                  <c:v>67.875</c:v>
                </c:pt>
                <c:pt idx="464">
                  <c:v>68</c:v>
                </c:pt>
                <c:pt idx="465">
                  <c:v>68.125</c:v>
                </c:pt>
                <c:pt idx="466">
                  <c:v>68.25</c:v>
                </c:pt>
                <c:pt idx="467">
                  <c:v>68.375</c:v>
                </c:pt>
                <c:pt idx="468">
                  <c:v>68.5</c:v>
                </c:pt>
                <c:pt idx="469">
                  <c:v>68.625</c:v>
                </c:pt>
                <c:pt idx="470">
                  <c:v>68.75</c:v>
                </c:pt>
                <c:pt idx="471">
                  <c:v>68.875</c:v>
                </c:pt>
                <c:pt idx="472">
                  <c:v>69</c:v>
                </c:pt>
                <c:pt idx="473">
                  <c:v>69.125</c:v>
                </c:pt>
                <c:pt idx="474">
                  <c:v>69.25</c:v>
                </c:pt>
                <c:pt idx="475">
                  <c:v>69.375</c:v>
                </c:pt>
                <c:pt idx="476">
                  <c:v>69.5</c:v>
                </c:pt>
                <c:pt idx="477">
                  <c:v>69.625</c:v>
                </c:pt>
                <c:pt idx="478">
                  <c:v>69.75</c:v>
                </c:pt>
                <c:pt idx="479">
                  <c:v>69.875</c:v>
                </c:pt>
                <c:pt idx="480">
                  <c:v>70</c:v>
                </c:pt>
                <c:pt idx="481">
                  <c:v>70.125</c:v>
                </c:pt>
                <c:pt idx="482">
                  <c:v>70.25</c:v>
                </c:pt>
                <c:pt idx="483">
                  <c:v>70.375</c:v>
                </c:pt>
                <c:pt idx="484">
                  <c:v>70.5</c:v>
                </c:pt>
                <c:pt idx="485">
                  <c:v>70.625</c:v>
                </c:pt>
                <c:pt idx="486">
                  <c:v>70.75</c:v>
                </c:pt>
                <c:pt idx="487">
                  <c:v>70.875</c:v>
                </c:pt>
                <c:pt idx="488">
                  <c:v>71</c:v>
                </c:pt>
                <c:pt idx="489">
                  <c:v>71.125</c:v>
                </c:pt>
                <c:pt idx="490">
                  <c:v>71.25</c:v>
                </c:pt>
                <c:pt idx="491">
                  <c:v>71.375</c:v>
                </c:pt>
                <c:pt idx="492">
                  <c:v>71.5</c:v>
                </c:pt>
                <c:pt idx="493">
                  <c:v>71.625</c:v>
                </c:pt>
                <c:pt idx="494">
                  <c:v>71.75</c:v>
                </c:pt>
                <c:pt idx="495">
                  <c:v>71.875</c:v>
                </c:pt>
                <c:pt idx="496">
                  <c:v>72</c:v>
                </c:pt>
                <c:pt idx="497">
                  <c:v>72.125</c:v>
                </c:pt>
                <c:pt idx="498">
                  <c:v>72.25</c:v>
                </c:pt>
                <c:pt idx="499">
                  <c:v>72.375</c:v>
                </c:pt>
                <c:pt idx="500">
                  <c:v>72.5</c:v>
                </c:pt>
                <c:pt idx="501">
                  <c:v>72.625</c:v>
                </c:pt>
                <c:pt idx="502">
                  <c:v>72.75</c:v>
                </c:pt>
                <c:pt idx="503">
                  <c:v>72.875</c:v>
                </c:pt>
                <c:pt idx="504">
                  <c:v>73</c:v>
                </c:pt>
                <c:pt idx="505">
                  <c:v>73.125</c:v>
                </c:pt>
                <c:pt idx="506">
                  <c:v>73.25</c:v>
                </c:pt>
                <c:pt idx="507">
                  <c:v>73.375</c:v>
                </c:pt>
                <c:pt idx="508">
                  <c:v>73.5</c:v>
                </c:pt>
                <c:pt idx="509">
                  <c:v>73.625</c:v>
                </c:pt>
                <c:pt idx="510">
                  <c:v>73.75</c:v>
                </c:pt>
                <c:pt idx="511">
                  <c:v>73.875</c:v>
                </c:pt>
                <c:pt idx="512">
                  <c:v>74</c:v>
                </c:pt>
                <c:pt idx="513">
                  <c:v>74.125</c:v>
                </c:pt>
                <c:pt idx="514">
                  <c:v>74.25</c:v>
                </c:pt>
                <c:pt idx="515">
                  <c:v>74.375</c:v>
                </c:pt>
                <c:pt idx="516">
                  <c:v>74.5</c:v>
                </c:pt>
                <c:pt idx="517">
                  <c:v>74.625</c:v>
                </c:pt>
                <c:pt idx="518">
                  <c:v>74.75</c:v>
                </c:pt>
                <c:pt idx="519">
                  <c:v>74.875</c:v>
                </c:pt>
                <c:pt idx="520">
                  <c:v>75</c:v>
                </c:pt>
                <c:pt idx="521">
                  <c:v>75.125</c:v>
                </c:pt>
                <c:pt idx="522">
                  <c:v>75.25</c:v>
                </c:pt>
                <c:pt idx="523">
                  <c:v>75.375</c:v>
                </c:pt>
                <c:pt idx="524">
                  <c:v>75.5</c:v>
                </c:pt>
                <c:pt idx="525">
                  <c:v>75.625</c:v>
                </c:pt>
                <c:pt idx="526">
                  <c:v>75.75</c:v>
                </c:pt>
                <c:pt idx="527">
                  <c:v>75.875</c:v>
                </c:pt>
                <c:pt idx="528">
                  <c:v>76</c:v>
                </c:pt>
                <c:pt idx="529">
                  <c:v>76.125</c:v>
                </c:pt>
                <c:pt idx="530">
                  <c:v>76.25</c:v>
                </c:pt>
                <c:pt idx="531">
                  <c:v>76.375</c:v>
                </c:pt>
                <c:pt idx="532">
                  <c:v>76.5</c:v>
                </c:pt>
                <c:pt idx="533">
                  <c:v>76.625</c:v>
                </c:pt>
                <c:pt idx="534">
                  <c:v>76.75</c:v>
                </c:pt>
                <c:pt idx="535">
                  <c:v>76.875</c:v>
                </c:pt>
                <c:pt idx="536">
                  <c:v>77</c:v>
                </c:pt>
                <c:pt idx="537">
                  <c:v>77.125</c:v>
                </c:pt>
                <c:pt idx="538">
                  <c:v>77.25</c:v>
                </c:pt>
                <c:pt idx="539">
                  <c:v>77.375</c:v>
                </c:pt>
                <c:pt idx="540">
                  <c:v>77.5</c:v>
                </c:pt>
                <c:pt idx="541">
                  <c:v>77.625</c:v>
                </c:pt>
                <c:pt idx="542">
                  <c:v>77.75</c:v>
                </c:pt>
                <c:pt idx="543">
                  <c:v>77.875</c:v>
                </c:pt>
                <c:pt idx="544">
                  <c:v>78</c:v>
                </c:pt>
                <c:pt idx="545">
                  <c:v>78.125</c:v>
                </c:pt>
                <c:pt idx="546">
                  <c:v>78.25</c:v>
                </c:pt>
                <c:pt idx="547">
                  <c:v>78.375</c:v>
                </c:pt>
                <c:pt idx="548">
                  <c:v>78.5</c:v>
                </c:pt>
                <c:pt idx="549">
                  <c:v>78.625</c:v>
                </c:pt>
                <c:pt idx="550">
                  <c:v>78.75</c:v>
                </c:pt>
                <c:pt idx="551">
                  <c:v>78.875</c:v>
                </c:pt>
                <c:pt idx="552">
                  <c:v>79</c:v>
                </c:pt>
                <c:pt idx="553">
                  <c:v>79.125</c:v>
                </c:pt>
                <c:pt idx="554">
                  <c:v>79.25</c:v>
                </c:pt>
                <c:pt idx="555">
                  <c:v>79.375</c:v>
                </c:pt>
                <c:pt idx="556">
                  <c:v>79.5</c:v>
                </c:pt>
                <c:pt idx="557">
                  <c:v>79.625</c:v>
                </c:pt>
                <c:pt idx="558">
                  <c:v>79.75</c:v>
                </c:pt>
                <c:pt idx="559">
                  <c:v>79.875</c:v>
                </c:pt>
                <c:pt idx="560">
                  <c:v>80</c:v>
                </c:pt>
                <c:pt idx="561">
                  <c:v>80.125</c:v>
                </c:pt>
                <c:pt idx="562">
                  <c:v>80.25</c:v>
                </c:pt>
                <c:pt idx="563">
                  <c:v>80.375</c:v>
                </c:pt>
                <c:pt idx="564">
                  <c:v>80.5</c:v>
                </c:pt>
                <c:pt idx="565">
                  <c:v>80.625</c:v>
                </c:pt>
                <c:pt idx="566">
                  <c:v>80.75</c:v>
                </c:pt>
                <c:pt idx="567">
                  <c:v>80.875</c:v>
                </c:pt>
                <c:pt idx="568">
                  <c:v>81</c:v>
                </c:pt>
                <c:pt idx="569">
                  <c:v>81.125</c:v>
                </c:pt>
                <c:pt idx="570">
                  <c:v>81.25</c:v>
                </c:pt>
                <c:pt idx="571">
                  <c:v>81.375</c:v>
                </c:pt>
                <c:pt idx="572">
                  <c:v>81.5</c:v>
                </c:pt>
                <c:pt idx="573">
                  <c:v>81.625</c:v>
                </c:pt>
                <c:pt idx="574">
                  <c:v>81.75</c:v>
                </c:pt>
                <c:pt idx="575">
                  <c:v>81.875</c:v>
                </c:pt>
                <c:pt idx="576">
                  <c:v>82</c:v>
                </c:pt>
                <c:pt idx="577">
                  <c:v>82.125</c:v>
                </c:pt>
                <c:pt idx="578">
                  <c:v>82.25</c:v>
                </c:pt>
                <c:pt idx="579">
                  <c:v>82.375</c:v>
                </c:pt>
                <c:pt idx="580">
                  <c:v>82.5</c:v>
                </c:pt>
                <c:pt idx="581">
                  <c:v>82.625</c:v>
                </c:pt>
                <c:pt idx="582">
                  <c:v>82.75</c:v>
                </c:pt>
                <c:pt idx="583">
                  <c:v>82.875</c:v>
                </c:pt>
                <c:pt idx="584">
                  <c:v>83</c:v>
                </c:pt>
                <c:pt idx="585">
                  <c:v>83.125</c:v>
                </c:pt>
                <c:pt idx="586">
                  <c:v>83.25</c:v>
                </c:pt>
                <c:pt idx="587">
                  <c:v>83.375</c:v>
                </c:pt>
                <c:pt idx="588">
                  <c:v>83.5</c:v>
                </c:pt>
                <c:pt idx="589">
                  <c:v>83.625</c:v>
                </c:pt>
                <c:pt idx="590">
                  <c:v>83.75</c:v>
                </c:pt>
                <c:pt idx="591">
                  <c:v>83.875</c:v>
                </c:pt>
                <c:pt idx="592">
                  <c:v>84</c:v>
                </c:pt>
                <c:pt idx="593">
                  <c:v>84.125</c:v>
                </c:pt>
                <c:pt idx="594">
                  <c:v>84.25</c:v>
                </c:pt>
                <c:pt idx="595">
                  <c:v>84.375</c:v>
                </c:pt>
                <c:pt idx="596">
                  <c:v>84.5</c:v>
                </c:pt>
                <c:pt idx="597">
                  <c:v>84.625</c:v>
                </c:pt>
                <c:pt idx="598">
                  <c:v>84.75</c:v>
                </c:pt>
                <c:pt idx="599">
                  <c:v>84.875</c:v>
                </c:pt>
                <c:pt idx="600">
                  <c:v>85</c:v>
                </c:pt>
                <c:pt idx="601">
                  <c:v>85.125</c:v>
                </c:pt>
                <c:pt idx="602">
                  <c:v>85.25</c:v>
                </c:pt>
                <c:pt idx="603">
                  <c:v>85.375</c:v>
                </c:pt>
                <c:pt idx="604">
                  <c:v>85.5</c:v>
                </c:pt>
                <c:pt idx="605">
                  <c:v>85.625</c:v>
                </c:pt>
                <c:pt idx="606">
                  <c:v>85.75</c:v>
                </c:pt>
                <c:pt idx="607">
                  <c:v>85.875</c:v>
                </c:pt>
                <c:pt idx="608">
                  <c:v>86</c:v>
                </c:pt>
                <c:pt idx="609">
                  <c:v>86.125</c:v>
                </c:pt>
                <c:pt idx="610">
                  <c:v>86.25</c:v>
                </c:pt>
                <c:pt idx="611">
                  <c:v>86.375</c:v>
                </c:pt>
                <c:pt idx="612">
                  <c:v>86.5</c:v>
                </c:pt>
                <c:pt idx="613">
                  <c:v>86.625</c:v>
                </c:pt>
                <c:pt idx="614">
                  <c:v>86.75</c:v>
                </c:pt>
                <c:pt idx="615">
                  <c:v>86.875</c:v>
                </c:pt>
                <c:pt idx="616">
                  <c:v>87</c:v>
                </c:pt>
                <c:pt idx="617">
                  <c:v>87.125</c:v>
                </c:pt>
                <c:pt idx="618">
                  <c:v>87.25</c:v>
                </c:pt>
                <c:pt idx="619">
                  <c:v>87.375</c:v>
                </c:pt>
                <c:pt idx="620">
                  <c:v>87.5</c:v>
                </c:pt>
                <c:pt idx="621">
                  <c:v>87.625</c:v>
                </c:pt>
                <c:pt idx="622">
                  <c:v>87.75</c:v>
                </c:pt>
                <c:pt idx="623">
                  <c:v>87.875</c:v>
                </c:pt>
                <c:pt idx="624">
                  <c:v>88</c:v>
                </c:pt>
                <c:pt idx="625">
                  <c:v>88.125</c:v>
                </c:pt>
                <c:pt idx="626">
                  <c:v>88.25</c:v>
                </c:pt>
                <c:pt idx="627">
                  <c:v>88.375</c:v>
                </c:pt>
                <c:pt idx="628">
                  <c:v>88.5</c:v>
                </c:pt>
                <c:pt idx="629">
                  <c:v>88.625</c:v>
                </c:pt>
                <c:pt idx="630">
                  <c:v>88.75</c:v>
                </c:pt>
                <c:pt idx="631">
                  <c:v>88.875</c:v>
                </c:pt>
                <c:pt idx="632">
                  <c:v>89</c:v>
                </c:pt>
                <c:pt idx="633">
                  <c:v>89.125</c:v>
                </c:pt>
                <c:pt idx="634">
                  <c:v>89.25</c:v>
                </c:pt>
                <c:pt idx="635">
                  <c:v>89.375</c:v>
                </c:pt>
                <c:pt idx="636">
                  <c:v>89.5</c:v>
                </c:pt>
                <c:pt idx="637">
                  <c:v>89.625</c:v>
                </c:pt>
                <c:pt idx="638">
                  <c:v>89.75</c:v>
                </c:pt>
                <c:pt idx="639">
                  <c:v>89.875</c:v>
                </c:pt>
                <c:pt idx="640">
                  <c:v>90</c:v>
                </c:pt>
                <c:pt idx="641">
                  <c:v>90.125</c:v>
                </c:pt>
                <c:pt idx="642">
                  <c:v>90.25</c:v>
                </c:pt>
                <c:pt idx="643">
                  <c:v>90.375</c:v>
                </c:pt>
                <c:pt idx="644">
                  <c:v>90.5</c:v>
                </c:pt>
                <c:pt idx="645">
                  <c:v>90.625</c:v>
                </c:pt>
                <c:pt idx="646">
                  <c:v>90.75</c:v>
                </c:pt>
                <c:pt idx="647">
                  <c:v>90.875</c:v>
                </c:pt>
                <c:pt idx="648">
                  <c:v>91</c:v>
                </c:pt>
                <c:pt idx="649">
                  <c:v>91.125</c:v>
                </c:pt>
                <c:pt idx="650">
                  <c:v>91.25</c:v>
                </c:pt>
                <c:pt idx="651">
                  <c:v>91.375</c:v>
                </c:pt>
                <c:pt idx="652">
                  <c:v>91.5</c:v>
                </c:pt>
                <c:pt idx="653">
                  <c:v>91.625</c:v>
                </c:pt>
                <c:pt idx="654">
                  <c:v>91.75</c:v>
                </c:pt>
                <c:pt idx="655">
                  <c:v>91.875</c:v>
                </c:pt>
                <c:pt idx="656">
                  <c:v>92</c:v>
                </c:pt>
                <c:pt idx="657">
                  <c:v>92.125</c:v>
                </c:pt>
                <c:pt idx="658">
                  <c:v>92.25</c:v>
                </c:pt>
                <c:pt idx="659">
                  <c:v>92.375</c:v>
                </c:pt>
                <c:pt idx="660">
                  <c:v>92.5</c:v>
                </c:pt>
                <c:pt idx="661">
                  <c:v>92.625</c:v>
                </c:pt>
                <c:pt idx="662">
                  <c:v>92.75</c:v>
                </c:pt>
                <c:pt idx="663">
                  <c:v>92.875</c:v>
                </c:pt>
                <c:pt idx="664">
                  <c:v>93</c:v>
                </c:pt>
                <c:pt idx="665">
                  <c:v>93.125</c:v>
                </c:pt>
                <c:pt idx="666">
                  <c:v>93.25</c:v>
                </c:pt>
                <c:pt idx="667">
                  <c:v>93.375</c:v>
                </c:pt>
                <c:pt idx="668">
                  <c:v>93.5</c:v>
                </c:pt>
                <c:pt idx="669">
                  <c:v>93.625</c:v>
                </c:pt>
                <c:pt idx="670">
                  <c:v>93.75</c:v>
                </c:pt>
                <c:pt idx="671">
                  <c:v>93.875</c:v>
                </c:pt>
                <c:pt idx="672">
                  <c:v>94</c:v>
                </c:pt>
                <c:pt idx="673">
                  <c:v>94.125</c:v>
                </c:pt>
                <c:pt idx="674">
                  <c:v>94.25</c:v>
                </c:pt>
                <c:pt idx="675">
                  <c:v>94.375</c:v>
                </c:pt>
                <c:pt idx="676">
                  <c:v>94.5</c:v>
                </c:pt>
                <c:pt idx="677">
                  <c:v>94.625</c:v>
                </c:pt>
                <c:pt idx="678">
                  <c:v>94.75</c:v>
                </c:pt>
                <c:pt idx="679">
                  <c:v>94.875</c:v>
                </c:pt>
                <c:pt idx="680">
                  <c:v>95</c:v>
                </c:pt>
                <c:pt idx="681">
                  <c:v>95.125</c:v>
                </c:pt>
                <c:pt idx="682">
                  <c:v>95.25</c:v>
                </c:pt>
                <c:pt idx="683">
                  <c:v>95.375</c:v>
                </c:pt>
                <c:pt idx="684">
                  <c:v>95.5</c:v>
                </c:pt>
                <c:pt idx="685">
                  <c:v>95.625</c:v>
                </c:pt>
                <c:pt idx="686">
                  <c:v>95.75</c:v>
                </c:pt>
                <c:pt idx="687">
                  <c:v>95.875</c:v>
                </c:pt>
                <c:pt idx="688">
                  <c:v>96</c:v>
                </c:pt>
                <c:pt idx="689">
                  <c:v>96.125</c:v>
                </c:pt>
                <c:pt idx="690">
                  <c:v>96.25</c:v>
                </c:pt>
                <c:pt idx="691">
                  <c:v>96.375</c:v>
                </c:pt>
                <c:pt idx="692">
                  <c:v>96.5</c:v>
                </c:pt>
                <c:pt idx="693">
                  <c:v>96.625</c:v>
                </c:pt>
                <c:pt idx="694">
                  <c:v>96.75</c:v>
                </c:pt>
                <c:pt idx="695">
                  <c:v>96.875</c:v>
                </c:pt>
                <c:pt idx="696">
                  <c:v>97</c:v>
                </c:pt>
                <c:pt idx="697">
                  <c:v>97.125</c:v>
                </c:pt>
                <c:pt idx="698">
                  <c:v>97.25</c:v>
                </c:pt>
                <c:pt idx="699">
                  <c:v>97.375</c:v>
                </c:pt>
                <c:pt idx="700">
                  <c:v>97.5</c:v>
                </c:pt>
                <c:pt idx="701">
                  <c:v>97.625</c:v>
                </c:pt>
                <c:pt idx="702">
                  <c:v>97.75</c:v>
                </c:pt>
                <c:pt idx="703">
                  <c:v>97.875</c:v>
                </c:pt>
                <c:pt idx="704">
                  <c:v>98</c:v>
                </c:pt>
                <c:pt idx="705">
                  <c:v>98.125</c:v>
                </c:pt>
                <c:pt idx="706">
                  <c:v>98.25</c:v>
                </c:pt>
                <c:pt idx="707">
                  <c:v>98.375</c:v>
                </c:pt>
                <c:pt idx="708">
                  <c:v>98.5</c:v>
                </c:pt>
                <c:pt idx="709">
                  <c:v>98.625</c:v>
                </c:pt>
                <c:pt idx="710">
                  <c:v>98.75</c:v>
                </c:pt>
                <c:pt idx="711">
                  <c:v>98.875</c:v>
                </c:pt>
                <c:pt idx="712">
                  <c:v>99</c:v>
                </c:pt>
                <c:pt idx="713">
                  <c:v>99.125</c:v>
                </c:pt>
                <c:pt idx="714">
                  <c:v>99.25</c:v>
                </c:pt>
                <c:pt idx="715">
                  <c:v>99.375</c:v>
                </c:pt>
                <c:pt idx="716">
                  <c:v>99.5</c:v>
                </c:pt>
                <c:pt idx="717">
                  <c:v>99.625</c:v>
                </c:pt>
                <c:pt idx="718">
                  <c:v>99.75</c:v>
                </c:pt>
                <c:pt idx="719">
                  <c:v>99.875</c:v>
                </c:pt>
                <c:pt idx="720">
                  <c:v>100</c:v>
                </c:pt>
                <c:pt idx="721">
                  <c:v>100.125</c:v>
                </c:pt>
                <c:pt idx="722">
                  <c:v>100.25</c:v>
                </c:pt>
                <c:pt idx="723">
                  <c:v>100.375</c:v>
                </c:pt>
                <c:pt idx="724">
                  <c:v>100.5</c:v>
                </c:pt>
                <c:pt idx="725">
                  <c:v>100.625</c:v>
                </c:pt>
                <c:pt idx="726">
                  <c:v>100.75</c:v>
                </c:pt>
                <c:pt idx="727">
                  <c:v>100.875</c:v>
                </c:pt>
                <c:pt idx="728">
                  <c:v>101</c:v>
                </c:pt>
                <c:pt idx="729">
                  <c:v>101.125</c:v>
                </c:pt>
                <c:pt idx="730">
                  <c:v>101.25</c:v>
                </c:pt>
                <c:pt idx="731">
                  <c:v>101.375</c:v>
                </c:pt>
                <c:pt idx="732">
                  <c:v>101.5</c:v>
                </c:pt>
                <c:pt idx="733">
                  <c:v>101.625</c:v>
                </c:pt>
                <c:pt idx="734">
                  <c:v>101.75</c:v>
                </c:pt>
                <c:pt idx="735">
                  <c:v>101.875</c:v>
                </c:pt>
                <c:pt idx="736">
                  <c:v>102</c:v>
                </c:pt>
                <c:pt idx="737">
                  <c:v>102.125</c:v>
                </c:pt>
                <c:pt idx="738">
                  <c:v>102.25</c:v>
                </c:pt>
                <c:pt idx="739">
                  <c:v>102.375</c:v>
                </c:pt>
                <c:pt idx="740">
                  <c:v>102.5</c:v>
                </c:pt>
                <c:pt idx="741">
                  <c:v>102.625</c:v>
                </c:pt>
                <c:pt idx="742">
                  <c:v>102.75</c:v>
                </c:pt>
                <c:pt idx="743">
                  <c:v>102.875</c:v>
                </c:pt>
                <c:pt idx="744">
                  <c:v>103</c:v>
                </c:pt>
                <c:pt idx="745">
                  <c:v>103.125</c:v>
                </c:pt>
                <c:pt idx="746">
                  <c:v>103.25</c:v>
                </c:pt>
                <c:pt idx="747">
                  <c:v>103.375</c:v>
                </c:pt>
                <c:pt idx="748">
                  <c:v>103.5</c:v>
                </c:pt>
                <c:pt idx="749">
                  <c:v>103.625</c:v>
                </c:pt>
                <c:pt idx="750">
                  <c:v>103.75</c:v>
                </c:pt>
                <c:pt idx="751">
                  <c:v>103.875</c:v>
                </c:pt>
                <c:pt idx="752">
                  <c:v>104</c:v>
                </c:pt>
                <c:pt idx="753">
                  <c:v>104.125</c:v>
                </c:pt>
                <c:pt idx="754">
                  <c:v>104.25</c:v>
                </c:pt>
                <c:pt idx="755">
                  <c:v>104.375</c:v>
                </c:pt>
                <c:pt idx="756">
                  <c:v>104.5</c:v>
                </c:pt>
                <c:pt idx="757">
                  <c:v>104.625</c:v>
                </c:pt>
                <c:pt idx="758">
                  <c:v>104.75</c:v>
                </c:pt>
                <c:pt idx="759">
                  <c:v>104.875</c:v>
                </c:pt>
                <c:pt idx="760">
                  <c:v>105</c:v>
                </c:pt>
                <c:pt idx="761">
                  <c:v>105.125</c:v>
                </c:pt>
                <c:pt idx="762">
                  <c:v>105.25</c:v>
                </c:pt>
                <c:pt idx="763">
                  <c:v>105.375</c:v>
                </c:pt>
                <c:pt idx="764">
                  <c:v>105.5</c:v>
                </c:pt>
                <c:pt idx="765">
                  <c:v>105.625</c:v>
                </c:pt>
                <c:pt idx="766">
                  <c:v>105.75</c:v>
                </c:pt>
                <c:pt idx="767">
                  <c:v>105.875</c:v>
                </c:pt>
                <c:pt idx="768">
                  <c:v>106</c:v>
                </c:pt>
                <c:pt idx="769">
                  <c:v>106.125</c:v>
                </c:pt>
                <c:pt idx="770">
                  <c:v>106.25</c:v>
                </c:pt>
                <c:pt idx="771">
                  <c:v>106.375</c:v>
                </c:pt>
                <c:pt idx="772">
                  <c:v>106.5</c:v>
                </c:pt>
                <c:pt idx="773">
                  <c:v>106.625</c:v>
                </c:pt>
                <c:pt idx="774">
                  <c:v>106.75</c:v>
                </c:pt>
                <c:pt idx="775">
                  <c:v>106.875</c:v>
                </c:pt>
                <c:pt idx="776">
                  <c:v>107</c:v>
                </c:pt>
                <c:pt idx="777">
                  <c:v>107.125</c:v>
                </c:pt>
                <c:pt idx="778">
                  <c:v>107.25</c:v>
                </c:pt>
                <c:pt idx="779">
                  <c:v>107.375</c:v>
                </c:pt>
                <c:pt idx="780">
                  <c:v>107.5</c:v>
                </c:pt>
                <c:pt idx="781">
                  <c:v>107.625</c:v>
                </c:pt>
                <c:pt idx="782">
                  <c:v>107.75</c:v>
                </c:pt>
                <c:pt idx="783">
                  <c:v>107.875</c:v>
                </c:pt>
                <c:pt idx="784">
                  <c:v>108</c:v>
                </c:pt>
                <c:pt idx="785">
                  <c:v>108.125</c:v>
                </c:pt>
                <c:pt idx="786">
                  <c:v>108.25</c:v>
                </c:pt>
                <c:pt idx="787">
                  <c:v>108.375</c:v>
                </c:pt>
                <c:pt idx="788">
                  <c:v>108.5</c:v>
                </c:pt>
                <c:pt idx="789">
                  <c:v>108.625</c:v>
                </c:pt>
                <c:pt idx="790">
                  <c:v>108.75</c:v>
                </c:pt>
                <c:pt idx="791">
                  <c:v>108.875</c:v>
                </c:pt>
                <c:pt idx="792">
                  <c:v>109</c:v>
                </c:pt>
                <c:pt idx="793">
                  <c:v>109.125</c:v>
                </c:pt>
                <c:pt idx="794">
                  <c:v>109.25</c:v>
                </c:pt>
                <c:pt idx="795">
                  <c:v>109.375</c:v>
                </c:pt>
                <c:pt idx="796">
                  <c:v>109.5</c:v>
                </c:pt>
                <c:pt idx="797">
                  <c:v>109.625</c:v>
                </c:pt>
                <c:pt idx="798">
                  <c:v>109.75</c:v>
                </c:pt>
                <c:pt idx="799">
                  <c:v>109.875</c:v>
                </c:pt>
                <c:pt idx="800">
                  <c:v>110</c:v>
                </c:pt>
                <c:pt idx="801">
                  <c:v>66</c:v>
                </c:pt>
                <c:pt idx="802">
                  <c:v>66</c:v>
                </c:pt>
                <c:pt idx="803">
                  <c:v>84.499549806750679</c:v>
                </c:pt>
                <c:pt idx="804">
                  <c:v>84.499549806750679</c:v>
                </c:pt>
                <c:pt idx="805">
                  <c:v>35.500450193249328</c:v>
                </c:pt>
                <c:pt idx="806">
                  <c:v>35.500450193249328</c:v>
                </c:pt>
              </c:numCache>
            </c:numRef>
          </c:xVal>
          <c:yVal>
            <c:numRef>
              <c:f>'z-test'!$W$2:$W$808</c:f>
              <c:numCache>
                <c:formatCode>General</c:formatCode>
                <c:ptCount val="807"/>
                <c:pt idx="805">
                  <c:v>5.8445069805035402E-2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8-4AF9-BA55-14968750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6544"/>
        <c:axId val="127758336"/>
      </c:scatterChart>
      <c:valAx>
        <c:axId val="127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58336"/>
        <c:crosses val="autoZero"/>
        <c:crossBetween val="midCat"/>
      </c:valAx>
      <c:valAx>
        <c:axId val="12775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75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List" dx="20" fmlaLink="$O$4" fmlaRange="$O$1:$O$3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14</xdr:row>
      <xdr:rowOff>76200</xdr:rowOff>
    </xdr:from>
    <xdr:to>
      <xdr:col>13</xdr:col>
      <xdr:colOff>7620</xdr:colOff>
      <xdr:row>39</xdr:row>
      <xdr:rowOff>68580</xdr:rowOff>
    </xdr:to>
    <xdr:grpSp>
      <xdr:nvGrpSpPr>
        <xdr:cNvPr id="1083" name="Group 10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pSpPr>
          <a:grpSpLocks/>
        </xdr:cNvGrpSpPr>
      </xdr:nvGrpSpPr>
      <xdr:grpSpPr bwMode="auto">
        <a:xfrm>
          <a:off x="236220" y="2447925"/>
          <a:ext cx="8734425" cy="4040505"/>
          <a:chOff x="24" y="253"/>
          <a:chExt cx="890" cy="424"/>
        </a:xfrm>
      </xdr:grpSpPr>
      <xdr:graphicFrame macro="">
        <xdr:nvGraphicFramePr>
          <xdr:cNvPr id="1084" name="Chart 7">
            <a:extLst>
              <a:ext uri="{FF2B5EF4-FFF2-40B4-BE49-F238E27FC236}">
                <a16:creationId xmlns:a16="http://schemas.microsoft.com/office/drawing/2014/main" id="{00000000-0008-0000-0000-00003C040000}"/>
              </a:ext>
            </a:extLst>
          </xdr:cNvPr>
          <xdr:cNvGraphicFramePr>
            <a:graphicFrameLocks/>
          </xdr:cNvGraphicFramePr>
        </xdr:nvGraphicFramePr>
        <xdr:xfrm>
          <a:off x="24" y="253"/>
          <a:ext cx="890" cy="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33" name="Rectangle 9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 noChangeArrowheads="1"/>
          </xdr:cNvSpPr>
        </xdr:nvSpPr>
        <xdr:spPr bwMode="auto">
          <a:xfrm>
            <a:off x="355" y="293"/>
            <a:ext cx="266" cy="29"/>
          </a:xfrm>
          <a:prstGeom prst="rect">
            <a:avLst/>
          </a:prstGeom>
          <a:solidFill>
            <a:srgbClr val="00FF00"/>
          </a:solidFill>
          <a:ln w="9525">
            <a:solidFill>
              <a:srgbClr val="00FF00"/>
            </a:solidFill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Critical Region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6</xdr:row>
          <xdr:rowOff>161925</xdr:rowOff>
        </xdr:from>
        <xdr:to>
          <xdr:col>1</xdr:col>
          <xdr:colOff>1190625</xdr:colOff>
          <xdr:row>8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9525</xdr:rowOff>
        </xdr:from>
        <xdr:to>
          <xdr:col>6</xdr:col>
          <xdr:colOff>209550</xdr:colOff>
          <xdr:row>8</xdr:row>
          <xdr:rowOff>95250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2</xdr:row>
          <xdr:rowOff>104775</xdr:rowOff>
        </xdr:from>
        <xdr:to>
          <xdr:col>4</xdr:col>
          <xdr:colOff>561975</xdr:colOff>
          <xdr:row>5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923925</xdr:colOff>
          <xdr:row>1</xdr:row>
          <xdr:rowOff>142875</xdr:rowOff>
        </xdr:from>
        <xdr:to>
          <xdr:col>1</xdr:col>
          <xdr:colOff>1200150</xdr:colOff>
          <xdr:row>3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08"/>
  <sheetViews>
    <sheetView tabSelected="1" zoomScaleNormal="100" workbookViewId="0">
      <selection activeCell="S9" sqref="S9"/>
    </sheetView>
  </sheetViews>
  <sheetFormatPr defaultColWidth="9.140625" defaultRowHeight="12.75" x14ac:dyDescent="0.2"/>
  <cols>
    <col min="1" max="1" width="3.5703125" style="13" customWidth="1"/>
    <col min="2" max="2" width="34.42578125" style="13" customWidth="1"/>
    <col min="3" max="3" width="8.7109375" style="13" customWidth="1"/>
    <col min="4" max="5" width="9.140625" style="13"/>
    <col min="6" max="6" width="2.140625" style="13" bestFit="1" customWidth="1"/>
    <col min="7" max="7" width="9.140625" style="13"/>
    <col min="8" max="8" width="2.140625" style="13" bestFit="1" customWidth="1"/>
    <col min="9" max="9" width="9.140625" style="13"/>
    <col min="10" max="10" width="19.42578125" style="13" customWidth="1"/>
    <col min="11" max="13" width="9.140625" style="13"/>
    <col min="14" max="14" width="9.140625" style="19"/>
    <col min="15" max="15" width="9.28515625" style="20" customWidth="1"/>
    <col min="16" max="16" width="9.140625" style="20"/>
    <col min="17" max="17" width="9.140625" style="27"/>
    <col min="18" max="18" width="9.140625" style="20"/>
    <col min="19" max="20" width="12.42578125" style="20" bestFit="1" customWidth="1"/>
    <col min="21" max="23" width="9.140625" style="20"/>
    <col min="24" max="16384" width="9.140625" style="13"/>
  </cols>
  <sheetData>
    <row r="1" spans="2:24" ht="16.5" thickBot="1" x14ac:dyDescent="0.35">
      <c r="O1" s="20" t="s">
        <v>16</v>
      </c>
      <c r="P1" s="20" t="b">
        <f>C10&lt;=C9</f>
        <v>1</v>
      </c>
      <c r="Q1" s="27" t="s">
        <v>7</v>
      </c>
      <c r="S1" s="20" t="s">
        <v>8</v>
      </c>
      <c r="T1" s="20" t="s">
        <v>9</v>
      </c>
      <c r="U1" s="20" t="str">
        <f>"Sample Mean = "&amp;C3</f>
        <v>Sample Mean = 66</v>
      </c>
      <c r="V1" s="20" t="str">
        <f>"≥ "&amp;ROUND(R805,2)</f>
        <v>≥ 84.5</v>
      </c>
      <c r="W1" s="20" t="str">
        <f>"≤ "&amp;ROUND(R807,2)</f>
        <v>≤ 35.5</v>
      </c>
      <c r="X1" s="26"/>
    </row>
    <row r="2" spans="2:24" ht="15.75" x14ac:dyDescent="0.3">
      <c r="B2" s="1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O2" s="20" t="s">
        <v>17</v>
      </c>
      <c r="P2" s="20" t="b">
        <f>C10&gt;=C9</f>
        <v>0</v>
      </c>
      <c r="Q2" s="27">
        <v>-4</v>
      </c>
      <c r="R2" s="20">
        <f t="shared" ref="R2:R65" si="0">Q2*$C$8+$C$4</f>
        <v>10</v>
      </c>
      <c r="S2" s="20">
        <f>NORMDIST(Q2,0,1,FALSE)</f>
        <v>1.3383022576488537E-4</v>
      </c>
      <c r="T2" s="20">
        <f>IF(OR(AND(ROUND(NORMSINV($C$7/$O$5),2)&gt;=Q2,OR($O$4=1,$O$4=3)),AND(ROUND(NORMSINV(1-$C$7/$O$5),2)&lt;=Q2,OR($O$4=2,$O$4=3))),S2,NA())</f>
        <v>1.3383022576488537E-4</v>
      </c>
    </row>
    <row r="3" spans="2:24" x14ac:dyDescent="0.2">
      <c r="B3" s="4" t="s">
        <v>5</v>
      </c>
      <c r="C3" s="7">
        <v>66</v>
      </c>
      <c r="D3" s="5"/>
      <c r="E3" s="5"/>
      <c r="F3" s="5"/>
      <c r="G3" s="5"/>
      <c r="H3" s="5"/>
      <c r="I3" s="5"/>
      <c r="J3" s="5"/>
      <c r="K3" s="5"/>
      <c r="L3" s="5"/>
      <c r="M3" s="6"/>
      <c r="O3" s="20" t="s">
        <v>10</v>
      </c>
      <c r="P3" s="20" t="b">
        <f>ABS(C10)&gt;=ABS(C9)</f>
        <v>0</v>
      </c>
      <c r="Q3" s="27">
        <v>-3.99</v>
      </c>
      <c r="R3" s="20">
        <f t="shared" si="0"/>
        <v>10.125</v>
      </c>
      <c r="S3" s="20">
        <f t="shared" ref="S3:S66" si="1">NORMDIST(Q3,0,1,FALSE)</f>
        <v>1.3928497646575994E-4</v>
      </c>
      <c r="T3" s="20">
        <f t="shared" ref="T3:T66" si="2">IF(OR(AND(ROUND(NORMSINV($C$7/$O$5),2)&gt;=Q3,OR($O$4=1,$O$4=3)),AND(ROUND(NORMSINV(1-$C$7/$O$5),2)&lt;=Q3,OR($O$4=2,$O$4=3))),S3,NA())</f>
        <v>1.3928497646575994E-4</v>
      </c>
    </row>
    <row r="4" spans="2:24" x14ac:dyDescent="0.2">
      <c r="B4" s="25" t="s">
        <v>14</v>
      </c>
      <c r="C4" s="7">
        <v>60</v>
      </c>
      <c r="D4" s="5"/>
      <c r="E4" s="5"/>
      <c r="F4" s="28" t="s">
        <v>4</v>
      </c>
      <c r="G4" s="14" t="str">
        <f>C3&amp;" - "&amp;C4</f>
        <v>66 - 60</v>
      </c>
      <c r="H4" s="28" t="s">
        <v>4</v>
      </c>
      <c r="I4" s="28">
        <f>C10</f>
        <v>0.48</v>
      </c>
      <c r="J4" s="5"/>
      <c r="K4" s="5"/>
      <c r="L4" s="5"/>
      <c r="M4" s="6"/>
      <c r="O4" s="21">
        <v>3</v>
      </c>
      <c r="P4" s="20" t="b">
        <f>INDEX(P1:P3,O4,1)</f>
        <v>0</v>
      </c>
      <c r="Q4" s="27">
        <v>-3.98</v>
      </c>
      <c r="R4" s="20">
        <f t="shared" si="0"/>
        <v>10.25</v>
      </c>
      <c r="S4" s="20">
        <f t="shared" si="1"/>
        <v>1.4494756042389106E-4</v>
      </c>
      <c r="T4" s="20">
        <f t="shared" si="2"/>
        <v>1.4494756042389106E-4</v>
      </c>
    </row>
    <row r="5" spans="2:24" x14ac:dyDescent="0.2">
      <c r="B5" s="25" t="s">
        <v>15</v>
      </c>
      <c r="C5" s="7">
        <v>100</v>
      </c>
      <c r="D5" s="5"/>
      <c r="E5" s="5"/>
      <c r="F5" s="28"/>
      <c r="G5" s="18">
        <f>C8</f>
        <v>12.5</v>
      </c>
      <c r="H5" s="28"/>
      <c r="I5" s="28"/>
      <c r="J5" s="5"/>
      <c r="K5" s="5"/>
      <c r="L5" s="5"/>
      <c r="M5" s="6"/>
      <c r="O5" s="22">
        <f>IF(O4=3,2,1)</f>
        <v>2</v>
      </c>
      <c r="Q5" s="27">
        <v>-3.97</v>
      </c>
      <c r="R5" s="20">
        <f t="shared" si="0"/>
        <v>10.375</v>
      </c>
      <c r="S5" s="20">
        <f t="shared" si="1"/>
        <v>1.508252715505178E-4</v>
      </c>
      <c r="T5" s="20">
        <f t="shared" si="2"/>
        <v>1.508252715505178E-4</v>
      </c>
    </row>
    <row r="6" spans="2:24" x14ac:dyDescent="0.2">
      <c r="B6" s="4" t="s">
        <v>3</v>
      </c>
      <c r="C6" s="7">
        <v>64</v>
      </c>
      <c r="D6" s="5"/>
      <c r="E6" s="5"/>
      <c r="F6" s="5"/>
      <c r="G6" s="5"/>
      <c r="H6" s="5"/>
      <c r="I6" s="5"/>
      <c r="J6" s="5"/>
      <c r="K6" s="5"/>
      <c r="L6" s="5"/>
      <c r="M6" s="6"/>
      <c r="O6" s="20" t="b">
        <f>IF(O4=1,C3&lt;C4,IF(O4=2,C3&gt;C4,TRUE))</f>
        <v>1</v>
      </c>
      <c r="Q6" s="27">
        <v>-3.96</v>
      </c>
      <c r="R6" s="20">
        <f t="shared" si="0"/>
        <v>10.5</v>
      </c>
      <c r="S6" s="20">
        <f t="shared" si="1"/>
        <v>1.5692563406553226E-4</v>
      </c>
      <c r="T6" s="20">
        <f t="shared" si="2"/>
        <v>1.5692563406553226E-4</v>
      </c>
    </row>
    <row r="7" spans="2:24" x14ac:dyDescent="0.2">
      <c r="B7" s="4" t="s">
        <v>0</v>
      </c>
      <c r="C7" s="7">
        <v>0.05</v>
      </c>
      <c r="D7" s="5"/>
      <c r="E7" s="5"/>
      <c r="F7" s="5"/>
      <c r="G7" s="5"/>
      <c r="H7" s="5"/>
      <c r="I7" s="5"/>
      <c r="J7" s="5"/>
      <c r="K7" s="5"/>
      <c r="L7" s="5"/>
      <c r="M7" s="6"/>
      <c r="Q7" s="27">
        <v>-3.95</v>
      </c>
      <c r="R7" s="20">
        <f t="shared" si="0"/>
        <v>10.625</v>
      </c>
      <c r="S7" s="20">
        <f t="shared" si="1"/>
        <v>1.6325640876624199E-4</v>
      </c>
      <c r="T7" s="20">
        <f t="shared" si="2"/>
        <v>1.6325640876624199E-4</v>
      </c>
    </row>
    <row r="8" spans="2:24" x14ac:dyDescent="0.2">
      <c r="B8" s="4" t="s">
        <v>1</v>
      </c>
      <c r="C8" s="8">
        <f>C5/SQRT(C6)</f>
        <v>12.5</v>
      </c>
      <c r="D8" s="5"/>
      <c r="E8" s="5"/>
      <c r="F8" s="5"/>
      <c r="G8" s="5"/>
      <c r="H8" s="5"/>
      <c r="I8" s="5"/>
      <c r="J8" s="5"/>
      <c r="K8" s="5"/>
      <c r="L8" s="5"/>
      <c r="M8" s="6"/>
      <c r="Q8" s="27">
        <v>-3.94</v>
      </c>
      <c r="R8" s="20">
        <f t="shared" si="0"/>
        <v>10.75</v>
      </c>
      <c r="S8" s="20">
        <f t="shared" si="1"/>
        <v>1.6982559942934359E-4</v>
      </c>
      <c r="T8" s="20">
        <f t="shared" si="2"/>
        <v>1.6982559942934359E-4</v>
      </c>
    </row>
    <row r="9" spans="2:24" x14ac:dyDescent="0.2">
      <c r="B9" s="17" t="str">
        <f>"Critical z for α = "&amp;C7&amp;", "&amp;O5&amp;"-tailed"</f>
        <v>Critical z for α = 0.05, 2-tailed</v>
      </c>
      <c r="C9" s="23">
        <f>IF(O4=1,-1,1)*IF(O5=1,ABS(NORMSINV(C7)),IF(O5=2,ABS(NORMSINV(C7/2)),"Enter 1 or 2 Tails."))</f>
        <v>1.9599639845400538</v>
      </c>
      <c r="E9" s="5"/>
      <c r="F9" s="5"/>
      <c r="G9" s="5"/>
      <c r="H9" s="5"/>
      <c r="I9" s="5"/>
      <c r="J9" s="5"/>
      <c r="K9" s="5"/>
      <c r="L9" s="5"/>
      <c r="M9" s="6"/>
      <c r="Q9" s="27">
        <v>-3.93</v>
      </c>
      <c r="R9" s="20">
        <f t="shared" si="0"/>
        <v>10.875</v>
      </c>
      <c r="S9" s="20">
        <f t="shared" si="1"/>
        <v>1.7664145934757092E-4</v>
      </c>
      <c r="T9" s="20">
        <f t="shared" si="2"/>
        <v>1.7664145934757092E-4</v>
      </c>
    </row>
    <row r="10" spans="2:24" x14ac:dyDescent="0.2">
      <c r="B10" s="15" t="s">
        <v>11</v>
      </c>
      <c r="C10" s="16">
        <f>(C3-C4)/C8</f>
        <v>0.48</v>
      </c>
      <c r="D10" s="5" t="str">
        <f>"The observed z ("&amp;ROUND(C10,2)&amp;") must be "&amp;CHOOSE(O4,"less than","greater than", "further from 0 than")&amp;" the critical z ("&amp;ROUND(C9,2)&amp;") to reject the null hypothesis."</f>
        <v>The observed z (0.48) must be further from 0 than the critical z (1.96) to reject the null hypothesis.</v>
      </c>
      <c r="E10" s="5"/>
      <c r="F10" s="5"/>
      <c r="G10" s="5"/>
      <c r="H10" s="5"/>
      <c r="I10" s="5"/>
      <c r="J10" s="5"/>
      <c r="K10" s="5"/>
      <c r="L10" s="5"/>
      <c r="M10" s="6"/>
      <c r="Q10" s="27">
        <v>-3.92</v>
      </c>
      <c r="R10" s="20">
        <f t="shared" si="0"/>
        <v>11</v>
      </c>
      <c r="S10" s="20">
        <f t="shared" si="1"/>
        <v>1.8371249800245711E-4</v>
      </c>
      <c r="T10" s="20">
        <f t="shared" si="2"/>
        <v>1.8371249800245711E-4</v>
      </c>
    </row>
    <row r="11" spans="2:24" x14ac:dyDescent="0.2">
      <c r="B11" s="25" t="s">
        <v>13</v>
      </c>
      <c r="C11" s="8">
        <f>IF(O5=1,1,2)*CHOOSE(O4,NORMSDIST(C10),1-NORMSDIST(C10),MIN(NORMSDIST(C10),1-NORMSDIST(C10)))</f>
        <v>0.63122739303244524</v>
      </c>
      <c r="D11" s="24" t="s">
        <v>12</v>
      </c>
      <c r="E11" s="5"/>
      <c r="F11" s="5"/>
      <c r="G11" s="5"/>
      <c r="H11" s="5"/>
      <c r="I11" s="5"/>
      <c r="J11" s="5"/>
      <c r="K11" s="5"/>
      <c r="L11" s="5"/>
      <c r="M11" s="6"/>
      <c r="Q11" s="27">
        <v>-3.91</v>
      </c>
      <c r="R11" s="20">
        <f t="shared" si="0"/>
        <v>11.125</v>
      </c>
      <c r="S11" s="20">
        <f t="shared" si="1"/>
        <v>1.9104748787459762E-4</v>
      </c>
      <c r="T11" s="20">
        <f t="shared" si="2"/>
        <v>1.9104748787459762E-4</v>
      </c>
    </row>
    <row r="12" spans="2:24" ht="13.5" customHeight="1" x14ac:dyDescent="0.2">
      <c r="B12" s="4" t="s">
        <v>2</v>
      </c>
      <c r="C12" s="9" t="str">
        <f>"The observed z is "&amp;IF(P4,"","not ")&amp;"in the critical region. "&amp;IF(P4,"Reject","Retain")&amp;" the Null Hypothesis."</f>
        <v>The observed z is not in the critical region. Retain the Null Hypothesis.</v>
      </c>
      <c r="D12" s="5"/>
      <c r="E12" s="5"/>
      <c r="F12" s="5"/>
      <c r="G12" s="5"/>
      <c r="H12" s="5"/>
      <c r="I12" s="5"/>
      <c r="J12" s="5"/>
      <c r="K12" s="5"/>
      <c r="L12" s="5"/>
      <c r="M12" s="6"/>
      <c r="Q12" s="27">
        <v>-3.9</v>
      </c>
      <c r="R12" s="20">
        <f t="shared" si="0"/>
        <v>11.25</v>
      </c>
      <c r="S12" s="20">
        <f t="shared" si="1"/>
        <v>1.9865547139277272E-4</v>
      </c>
      <c r="T12" s="20">
        <f t="shared" si="2"/>
        <v>1.9865547139277272E-4</v>
      </c>
    </row>
    <row r="13" spans="2:24" ht="13.5" thickBot="1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Q13" s="27">
        <v>-3.89</v>
      </c>
      <c r="R13" s="20">
        <f t="shared" si="0"/>
        <v>11.375</v>
      </c>
      <c r="S13" s="20">
        <f t="shared" si="1"/>
        <v>2.0654576802322548E-4</v>
      </c>
      <c r="T13" s="20">
        <f t="shared" si="2"/>
        <v>2.0654576802322548E-4</v>
      </c>
    </row>
    <row r="14" spans="2:24" x14ac:dyDescent="0.2">
      <c r="Q14" s="27">
        <v>-3.88</v>
      </c>
      <c r="R14" s="20">
        <f t="shared" si="0"/>
        <v>11.5</v>
      </c>
      <c r="S14" s="20">
        <f t="shared" si="1"/>
        <v>2.1472798150036704E-4</v>
      </c>
      <c r="T14" s="20">
        <f t="shared" si="2"/>
        <v>2.1472798150036704E-4</v>
      </c>
    </row>
    <row r="15" spans="2:24" x14ac:dyDescent="0.2">
      <c r="Q15" s="27">
        <v>-3.87</v>
      </c>
      <c r="R15" s="20">
        <f t="shared" si="0"/>
        <v>11.625</v>
      </c>
      <c r="S15" s="20">
        <f t="shared" si="1"/>
        <v>2.2321200720010206E-4</v>
      </c>
      <c r="T15" s="20">
        <f t="shared" si="2"/>
        <v>2.2321200720010206E-4</v>
      </c>
    </row>
    <row r="16" spans="2:24" x14ac:dyDescent="0.2">
      <c r="Q16" s="27">
        <v>-3.86</v>
      </c>
      <c r="R16" s="20">
        <f t="shared" si="0"/>
        <v>11.75</v>
      </c>
      <c r="S16" s="20">
        <f t="shared" si="1"/>
        <v>2.3200803965694238E-4</v>
      </c>
      <c r="T16" s="20">
        <f t="shared" si="2"/>
        <v>2.3200803965694238E-4</v>
      </c>
    </row>
    <row r="17" spans="17:20" x14ac:dyDescent="0.2">
      <c r="Q17" s="27">
        <v>-3.85</v>
      </c>
      <c r="R17" s="20">
        <f t="shared" si="0"/>
        <v>11.875</v>
      </c>
      <c r="S17" s="20">
        <f t="shared" si="1"/>
        <v>2.4112658022599324E-4</v>
      </c>
      <c r="T17" s="20">
        <f t="shared" si="2"/>
        <v>2.4112658022599324E-4</v>
      </c>
    </row>
    <row r="18" spans="17:20" x14ac:dyDescent="0.2">
      <c r="Q18" s="27">
        <v>-3.84</v>
      </c>
      <c r="R18" s="20">
        <f t="shared" si="0"/>
        <v>12</v>
      </c>
      <c r="S18" s="20">
        <f t="shared" si="1"/>
        <v>2.5057844489086075E-4</v>
      </c>
      <c r="T18" s="20">
        <f t="shared" si="2"/>
        <v>2.5057844489086075E-4</v>
      </c>
    </row>
    <row r="19" spans="17:20" x14ac:dyDescent="0.2">
      <c r="Q19" s="27">
        <v>-3.83</v>
      </c>
      <c r="R19" s="20">
        <f t="shared" si="0"/>
        <v>12.125</v>
      </c>
      <c r="S19" s="20">
        <f t="shared" si="1"/>
        <v>2.6037477221844247E-4</v>
      </c>
      <c r="T19" s="20">
        <f t="shared" si="2"/>
        <v>2.6037477221844247E-4</v>
      </c>
    </row>
    <row r="20" spans="17:20" x14ac:dyDescent="0.2">
      <c r="Q20" s="27">
        <v>-3.82</v>
      </c>
      <c r="R20" s="20">
        <f t="shared" si="0"/>
        <v>12.25</v>
      </c>
      <c r="S20" s="20">
        <f t="shared" si="1"/>
        <v>2.70527031461521E-4</v>
      </c>
      <c r="T20" s="20">
        <f t="shared" si="2"/>
        <v>2.70527031461521E-4</v>
      </c>
    </row>
    <row r="21" spans="17:20" x14ac:dyDescent="0.2">
      <c r="Q21" s="27">
        <v>-3.81</v>
      </c>
      <c r="R21" s="20">
        <f t="shared" si="0"/>
        <v>12.375</v>
      </c>
      <c r="S21" s="20">
        <f t="shared" si="1"/>
        <v>2.8104703080998632E-4</v>
      </c>
      <c r="T21" s="20">
        <f t="shared" si="2"/>
        <v>2.8104703080998632E-4</v>
      </c>
    </row>
    <row r="22" spans="17:20" x14ac:dyDescent="0.2">
      <c r="Q22" s="27">
        <v>-3.8</v>
      </c>
      <c r="R22" s="20">
        <f t="shared" si="0"/>
        <v>12.5</v>
      </c>
      <c r="S22" s="20">
        <f t="shared" si="1"/>
        <v>2.9194692579146027E-4</v>
      </c>
      <c r="T22" s="20">
        <f t="shared" si="2"/>
        <v>2.9194692579146027E-4</v>
      </c>
    </row>
    <row r="23" spans="17:20" x14ac:dyDescent="0.2">
      <c r="Q23" s="27">
        <v>-3.79</v>
      </c>
      <c r="R23" s="20">
        <f t="shared" si="0"/>
        <v>12.625</v>
      </c>
      <c r="S23" s="20">
        <f t="shared" si="1"/>
        <v>3.0323922782200417E-4</v>
      </c>
      <c r="T23" s="20">
        <f t="shared" si="2"/>
        <v>3.0323922782200417E-4</v>
      </c>
    </row>
    <row r="24" spans="17:20" x14ac:dyDescent="0.2">
      <c r="Q24" s="27">
        <v>-3.78</v>
      </c>
      <c r="R24" s="20">
        <f t="shared" si="0"/>
        <v>12.75</v>
      </c>
      <c r="S24" s="20">
        <f t="shared" si="1"/>
        <v>3.1493681290752188E-4</v>
      </c>
      <c r="T24" s="20">
        <f t="shared" si="2"/>
        <v>3.1493681290752188E-4</v>
      </c>
    </row>
    <row r="25" spans="17:20" x14ac:dyDescent="0.2">
      <c r="Q25" s="27">
        <v>-3.77</v>
      </c>
      <c r="R25" s="20">
        <f t="shared" si="0"/>
        <v>12.875</v>
      </c>
      <c r="S25" s="20">
        <f t="shared" si="1"/>
        <v>3.2705293049637498E-4</v>
      </c>
      <c r="T25" s="20">
        <f t="shared" si="2"/>
        <v>3.2705293049637498E-4</v>
      </c>
    </row>
    <row r="26" spans="17:20" x14ac:dyDescent="0.2">
      <c r="Q26" s="27">
        <v>-3.76</v>
      </c>
      <c r="R26" s="20">
        <f t="shared" si="0"/>
        <v>13</v>
      </c>
      <c r="S26" s="20">
        <f t="shared" si="1"/>
        <v>3.3960121248365478E-4</v>
      </c>
      <c r="T26" s="20">
        <f t="shared" si="2"/>
        <v>3.3960121248365478E-4</v>
      </c>
    </row>
    <row r="27" spans="17:20" x14ac:dyDescent="0.2">
      <c r="Q27" s="27">
        <v>-3.75</v>
      </c>
      <c r="R27" s="20">
        <f t="shared" si="0"/>
        <v>13.125</v>
      </c>
      <c r="S27" s="20">
        <f t="shared" si="1"/>
        <v>3.5259568236744541E-4</v>
      </c>
      <c r="T27" s="20">
        <f t="shared" si="2"/>
        <v>3.5259568236744541E-4</v>
      </c>
    </row>
    <row r="28" spans="17:20" x14ac:dyDescent="0.2">
      <c r="Q28" s="27">
        <v>-3.74</v>
      </c>
      <c r="R28" s="20">
        <f t="shared" si="0"/>
        <v>13.25</v>
      </c>
      <c r="S28" s="20">
        <f t="shared" si="1"/>
        <v>3.6605076455733496E-4</v>
      </c>
      <c r="T28" s="20">
        <f t="shared" si="2"/>
        <v>3.6605076455733496E-4</v>
      </c>
    </row>
    <row r="29" spans="17:20" x14ac:dyDescent="0.2">
      <c r="Q29" s="27">
        <v>-3.73</v>
      </c>
      <c r="R29" s="20">
        <f t="shared" si="0"/>
        <v>13.375</v>
      </c>
      <c r="S29" s="20">
        <f t="shared" si="1"/>
        <v>3.7998129383532141E-4</v>
      </c>
      <c r="T29" s="20">
        <f t="shared" si="2"/>
        <v>3.7998129383532141E-4</v>
      </c>
    </row>
    <row r="30" spans="17:20" x14ac:dyDescent="0.2">
      <c r="Q30" s="27">
        <v>-3.72</v>
      </c>
      <c r="R30" s="20">
        <f t="shared" si="0"/>
        <v>13.5</v>
      </c>
      <c r="S30" s="20">
        <f t="shared" si="1"/>
        <v>3.9440252496915622E-4</v>
      </c>
      <c r="T30" s="20">
        <f t="shared" si="2"/>
        <v>3.9440252496915622E-4</v>
      </c>
    </row>
    <row r="31" spans="17:20" x14ac:dyDescent="0.2">
      <c r="Q31" s="27">
        <v>-3.71</v>
      </c>
      <c r="R31" s="20">
        <f t="shared" si="0"/>
        <v>13.625</v>
      </c>
      <c r="S31" s="20">
        <f t="shared" si="1"/>
        <v>4.0933014247807883E-4</v>
      </c>
      <c r="T31" s="20">
        <f t="shared" si="2"/>
        <v>4.0933014247807883E-4</v>
      </c>
    </row>
    <row r="32" spans="17:20" x14ac:dyDescent="0.2">
      <c r="Q32" s="27">
        <v>-3.7</v>
      </c>
      <c r="R32" s="20">
        <f t="shared" si="0"/>
        <v>13.75</v>
      </c>
      <c r="S32" s="20">
        <f t="shared" si="1"/>
        <v>4.2478027055075143E-4</v>
      </c>
      <c r="T32" s="20">
        <f t="shared" si="2"/>
        <v>4.2478027055075143E-4</v>
      </c>
    </row>
    <row r="33" spans="17:20" x14ac:dyDescent="0.2">
      <c r="Q33" s="27">
        <v>-3.69</v>
      </c>
      <c r="R33" s="20">
        <f t="shared" si="0"/>
        <v>13.875</v>
      </c>
      <c r="S33" s="20">
        <f t="shared" si="1"/>
        <v>4.4076948311513252E-4</v>
      </c>
      <c r="T33" s="20">
        <f t="shared" si="2"/>
        <v>4.4076948311513252E-4</v>
      </c>
    </row>
    <row r="34" spans="17:20" x14ac:dyDescent="0.2">
      <c r="Q34" s="27">
        <v>-3.68</v>
      </c>
      <c r="R34" s="20">
        <f t="shared" si="0"/>
        <v>14</v>
      </c>
      <c r="S34" s="20">
        <f t="shared" si="1"/>
        <v>4.5731481405985675E-4</v>
      </c>
      <c r="T34" s="20">
        <f t="shared" si="2"/>
        <v>4.5731481405985675E-4</v>
      </c>
    </row>
    <row r="35" spans="17:20" x14ac:dyDescent="0.2">
      <c r="Q35" s="27">
        <v>-3.67</v>
      </c>
      <c r="R35" s="20">
        <f t="shared" si="0"/>
        <v>14.125</v>
      </c>
      <c r="S35" s="20">
        <f t="shared" si="1"/>
        <v>4.7443376760662064E-4</v>
      </c>
      <c r="T35" s="20">
        <f t="shared" si="2"/>
        <v>4.7443376760662064E-4</v>
      </c>
    </row>
    <row r="36" spans="17:20" x14ac:dyDescent="0.2">
      <c r="Q36" s="27">
        <v>-3.66</v>
      </c>
      <c r="R36" s="20">
        <f t="shared" si="0"/>
        <v>14.25</v>
      </c>
      <c r="S36" s="20">
        <f t="shared" si="1"/>
        <v>4.9214432883289312E-4</v>
      </c>
      <c r="T36" s="20">
        <f t="shared" si="2"/>
        <v>4.9214432883289312E-4</v>
      </c>
    </row>
    <row r="37" spans="17:20" x14ac:dyDescent="0.2">
      <c r="Q37" s="27">
        <v>-3.65</v>
      </c>
      <c r="R37" s="20">
        <f t="shared" si="0"/>
        <v>14.375</v>
      </c>
      <c r="S37" s="20">
        <f t="shared" si="1"/>
        <v>5.104649743441856E-4</v>
      </c>
      <c r="T37" s="20">
        <f t="shared" si="2"/>
        <v>5.104649743441856E-4</v>
      </c>
    </row>
    <row r="38" spans="17:20" x14ac:dyDescent="0.2">
      <c r="Q38" s="27">
        <v>-3.64</v>
      </c>
      <c r="R38" s="20">
        <f t="shared" si="0"/>
        <v>14.5</v>
      </c>
      <c r="S38" s="20">
        <f t="shared" si="1"/>
        <v>5.2941468309493475E-4</v>
      </c>
      <c r="T38" s="20">
        <f t="shared" si="2"/>
        <v>5.2941468309493475E-4</v>
      </c>
    </row>
    <row r="39" spans="17:20" x14ac:dyDescent="0.2">
      <c r="Q39" s="27">
        <v>-3.63</v>
      </c>
      <c r="R39" s="20">
        <f t="shared" si="0"/>
        <v>14.625</v>
      </c>
      <c r="S39" s="20">
        <f t="shared" si="1"/>
        <v>5.490129473569587E-4</v>
      </c>
      <c r="T39" s="20">
        <f t="shared" si="2"/>
        <v>5.490129473569587E-4</v>
      </c>
    </row>
    <row r="40" spans="17:20" x14ac:dyDescent="0.2">
      <c r="Q40" s="27">
        <v>-3.62</v>
      </c>
      <c r="R40" s="20">
        <f t="shared" si="0"/>
        <v>14.75</v>
      </c>
      <c r="S40" s="20">
        <f t="shared" si="1"/>
        <v>5.6927978383425261E-4</v>
      </c>
      <c r="T40" s="20">
        <f t="shared" si="2"/>
        <v>5.6927978383425261E-4</v>
      </c>
    </row>
    <row r="41" spans="17:20" x14ac:dyDescent="0.2">
      <c r="Q41" s="27">
        <v>-3.61</v>
      </c>
      <c r="R41" s="20">
        <f t="shared" si="0"/>
        <v>14.875</v>
      </c>
      <c r="S41" s="20">
        <f t="shared" si="1"/>
        <v>5.9023574492278561E-4</v>
      </c>
      <c r="T41" s="20">
        <f t="shared" si="2"/>
        <v>5.9023574492278561E-4</v>
      </c>
    </row>
    <row r="42" spans="17:20" x14ac:dyDescent="0.2">
      <c r="Q42" s="27">
        <v>-3.6</v>
      </c>
      <c r="R42" s="20">
        <f t="shared" si="0"/>
        <v>15</v>
      </c>
      <c r="S42" s="20">
        <f t="shared" si="1"/>
        <v>6.119019301137719E-4</v>
      </c>
      <c r="T42" s="20">
        <f t="shared" si="2"/>
        <v>6.119019301137719E-4</v>
      </c>
    </row>
    <row r="43" spans="17:20" x14ac:dyDescent="0.2">
      <c r="Q43" s="27">
        <v>-3.59</v>
      </c>
      <c r="R43" s="20">
        <f t="shared" si="0"/>
        <v>15.125</v>
      </c>
      <c r="S43" s="20">
        <f t="shared" si="1"/>
        <v>6.342999975387576E-4</v>
      </c>
      <c r="T43" s="20">
        <f t="shared" si="2"/>
        <v>6.342999975387576E-4</v>
      </c>
    </row>
    <row r="44" spans="17:20" x14ac:dyDescent="0.2">
      <c r="Q44" s="27">
        <v>-3.58</v>
      </c>
      <c r="R44" s="20">
        <f t="shared" si="0"/>
        <v>15.25</v>
      </c>
      <c r="S44" s="20">
        <f t="shared" si="1"/>
        <v>6.5745217565467645E-4</v>
      </c>
      <c r="T44" s="20">
        <f t="shared" si="2"/>
        <v>6.5745217565467645E-4</v>
      </c>
    </row>
    <row r="45" spans="17:20" x14ac:dyDescent="0.2">
      <c r="Q45" s="27">
        <v>-3.57</v>
      </c>
      <c r="R45" s="20">
        <f t="shared" si="0"/>
        <v>15.375</v>
      </c>
      <c r="S45" s="20">
        <f t="shared" si="1"/>
        <v>6.8138127506689212E-4</v>
      </c>
      <c r="T45" s="20">
        <f t="shared" si="2"/>
        <v>6.8138127506689212E-4</v>
      </c>
    </row>
    <row r="46" spans="17:20" x14ac:dyDescent="0.2">
      <c r="Q46" s="27">
        <v>-3.56</v>
      </c>
      <c r="R46" s="20">
        <f t="shared" si="0"/>
        <v>15.5</v>
      </c>
      <c r="S46" s="20">
        <f t="shared" si="1"/>
        <v>7.061107004880362E-4</v>
      </c>
      <c r="T46" s="20">
        <f t="shared" si="2"/>
        <v>7.061107004880362E-4</v>
      </c>
    </row>
    <row r="47" spans="17:20" x14ac:dyDescent="0.2">
      <c r="Q47" s="27">
        <v>-3.55</v>
      </c>
      <c r="R47" s="20">
        <f t="shared" si="0"/>
        <v>15.625</v>
      </c>
      <c r="S47" s="20">
        <f t="shared" si="1"/>
        <v>7.3166446283031089E-4</v>
      </c>
      <c r="T47" s="20">
        <f t="shared" si="2"/>
        <v>7.3166446283031089E-4</v>
      </c>
    </row>
    <row r="48" spans="17:20" x14ac:dyDescent="0.2">
      <c r="Q48" s="27">
        <v>-3.54</v>
      </c>
      <c r="R48" s="20">
        <f t="shared" si="0"/>
        <v>15.75</v>
      </c>
      <c r="S48" s="20">
        <f t="shared" si="1"/>
        <v>7.580671914287103E-4</v>
      </c>
      <c r="T48" s="20">
        <f t="shared" si="2"/>
        <v>7.580671914287103E-4</v>
      </c>
    </row>
    <row r="49" spans="17:20" x14ac:dyDescent="0.2">
      <c r="Q49" s="27">
        <v>-3.53</v>
      </c>
      <c r="R49" s="20">
        <f t="shared" si="0"/>
        <v>15.875</v>
      </c>
      <c r="S49" s="20">
        <f t="shared" si="1"/>
        <v>7.8534414639246997E-4</v>
      </c>
      <c r="T49" s="20">
        <f t="shared" si="2"/>
        <v>7.8534414639246997E-4</v>
      </c>
    </row>
    <row r="50" spans="17:20" x14ac:dyDescent="0.2">
      <c r="Q50" s="27">
        <v>-3.52</v>
      </c>
      <c r="R50" s="20">
        <f t="shared" si="0"/>
        <v>16</v>
      </c>
      <c r="S50" s="20">
        <f t="shared" si="1"/>
        <v>8.1352123108180841E-4</v>
      </c>
      <c r="T50" s="20">
        <f t="shared" si="2"/>
        <v>8.1352123108180841E-4</v>
      </c>
    </row>
    <row r="51" spans="17:20" x14ac:dyDescent="0.2">
      <c r="Q51" s="27">
        <v>-3.51</v>
      </c>
      <c r="R51" s="20">
        <f t="shared" si="0"/>
        <v>16.125</v>
      </c>
      <c r="S51" s="20">
        <f t="shared" si="1"/>
        <v>8.4262500470690268E-4</v>
      </c>
      <c r="T51" s="20">
        <f t="shared" si="2"/>
        <v>8.4262500470690268E-4</v>
      </c>
    </row>
    <row r="52" spans="17:20" x14ac:dyDescent="0.2">
      <c r="Q52" s="27">
        <v>-3.5</v>
      </c>
      <c r="R52" s="20">
        <f t="shared" si="0"/>
        <v>16.25</v>
      </c>
      <c r="S52" s="20">
        <f t="shared" si="1"/>
        <v>8.7268269504576015E-4</v>
      </c>
      <c r="T52" s="20">
        <f t="shared" si="2"/>
        <v>8.7268269504576015E-4</v>
      </c>
    </row>
    <row r="53" spans="17:20" x14ac:dyDescent="0.2">
      <c r="Q53" s="27">
        <v>-3.49</v>
      </c>
      <c r="R53" s="20">
        <f t="shared" si="0"/>
        <v>16.375</v>
      </c>
      <c r="S53" s="20">
        <f t="shared" si="1"/>
        <v>9.0372221127752448E-4</v>
      </c>
      <c r="T53" s="20">
        <f t="shared" si="2"/>
        <v>9.0372221127752448E-4</v>
      </c>
    </row>
    <row r="54" spans="17:20" x14ac:dyDescent="0.2">
      <c r="Q54" s="27">
        <v>-3.48</v>
      </c>
      <c r="R54" s="20">
        <f t="shared" si="0"/>
        <v>16.5</v>
      </c>
      <c r="S54" s="20">
        <f t="shared" si="1"/>
        <v>9.3577215692747977E-4</v>
      </c>
      <c r="T54" s="20">
        <f t="shared" si="2"/>
        <v>9.3577215692747977E-4</v>
      </c>
    </row>
    <row r="55" spans="17:20" x14ac:dyDescent="0.2">
      <c r="Q55" s="27">
        <v>-3.47</v>
      </c>
      <c r="R55" s="20">
        <f t="shared" si="0"/>
        <v>16.625</v>
      </c>
      <c r="S55" s="20">
        <f t="shared" si="1"/>
        <v>9.6886184291984591E-4</v>
      </c>
      <c r="T55" s="20">
        <f t="shared" si="2"/>
        <v>9.6886184291984591E-4</v>
      </c>
    </row>
    <row r="56" spans="17:20" x14ac:dyDescent="0.2">
      <c r="Q56" s="27">
        <v>-3.46</v>
      </c>
      <c r="R56" s="20">
        <f t="shared" si="0"/>
        <v>16.75</v>
      </c>
      <c r="S56" s="20">
        <f t="shared" si="1"/>
        <v>1.0030213007342376E-3</v>
      </c>
      <c r="T56" s="20">
        <f t="shared" si="2"/>
        <v>1.0030213007342376E-3</v>
      </c>
    </row>
    <row r="57" spans="17:20" x14ac:dyDescent="0.2">
      <c r="Q57" s="27">
        <v>-3.45</v>
      </c>
      <c r="R57" s="20">
        <f t="shared" si="0"/>
        <v>16.875</v>
      </c>
      <c r="S57" s="20">
        <f t="shared" si="1"/>
        <v>1.0382812956614103E-3</v>
      </c>
      <c r="T57" s="20">
        <f t="shared" si="2"/>
        <v>1.0382812956614103E-3</v>
      </c>
    </row>
    <row r="58" spans="17:20" x14ac:dyDescent="0.2">
      <c r="Q58" s="27">
        <v>-3.44</v>
      </c>
      <c r="R58" s="20">
        <f t="shared" si="0"/>
        <v>17</v>
      </c>
      <c r="S58" s="20">
        <f t="shared" si="1"/>
        <v>1.0746733401537356E-3</v>
      </c>
      <c r="T58" s="20">
        <f t="shared" si="2"/>
        <v>1.0746733401537356E-3</v>
      </c>
    </row>
    <row r="59" spans="17:20" x14ac:dyDescent="0.2">
      <c r="Q59" s="27">
        <v>-3.43</v>
      </c>
      <c r="R59" s="20">
        <f t="shared" si="0"/>
        <v>17.125</v>
      </c>
      <c r="S59" s="20">
        <f t="shared" si="1"/>
        <v>1.1122297072655649E-3</v>
      </c>
      <c r="T59" s="20">
        <f t="shared" si="2"/>
        <v>1.1122297072655649E-3</v>
      </c>
    </row>
    <row r="60" spans="17:20" x14ac:dyDescent="0.2">
      <c r="Q60" s="27">
        <v>-3.42</v>
      </c>
      <c r="R60" s="20">
        <f t="shared" si="0"/>
        <v>17.25</v>
      </c>
      <c r="S60" s="20">
        <f t="shared" si="1"/>
        <v>1.1509834441784845E-3</v>
      </c>
      <c r="T60" s="20">
        <f t="shared" si="2"/>
        <v>1.1509834441784845E-3</v>
      </c>
    </row>
    <row r="61" spans="17:20" x14ac:dyDescent="0.2">
      <c r="Q61" s="27">
        <v>-3.41</v>
      </c>
      <c r="R61" s="20">
        <f t="shared" si="0"/>
        <v>17.375</v>
      </c>
      <c r="S61" s="20">
        <f t="shared" si="1"/>
        <v>1.1909683858061166E-3</v>
      </c>
      <c r="T61" s="20">
        <f t="shared" si="2"/>
        <v>1.1909683858061166E-3</v>
      </c>
    </row>
    <row r="62" spans="17:20" x14ac:dyDescent="0.2">
      <c r="Q62" s="27">
        <v>-3.4</v>
      </c>
      <c r="R62" s="20">
        <f t="shared" si="0"/>
        <v>17.5</v>
      </c>
      <c r="S62" s="20">
        <f t="shared" si="1"/>
        <v>1.2322191684730199E-3</v>
      </c>
      <c r="T62" s="20">
        <f t="shared" si="2"/>
        <v>1.2322191684730199E-3</v>
      </c>
    </row>
    <row r="63" spans="17:20" x14ac:dyDescent="0.2">
      <c r="Q63" s="27">
        <v>-3.39</v>
      </c>
      <c r="R63" s="20">
        <f t="shared" si="0"/>
        <v>17.625</v>
      </c>
      <c r="S63" s="20">
        <f t="shared" si="1"/>
        <v>1.2747712436618327E-3</v>
      </c>
      <c r="T63" s="20">
        <f t="shared" si="2"/>
        <v>1.2747712436618327E-3</v>
      </c>
    </row>
    <row r="64" spans="17:20" x14ac:dyDescent="0.2">
      <c r="Q64" s="27">
        <v>-3.38</v>
      </c>
      <c r="R64" s="20">
        <f t="shared" si="0"/>
        <v>17.75</v>
      </c>
      <c r="S64" s="20">
        <f t="shared" si="1"/>
        <v>1.3186608918227423E-3</v>
      </c>
      <c r="T64" s="20">
        <f t="shared" si="2"/>
        <v>1.3186608918227423E-3</v>
      </c>
    </row>
    <row r="65" spans="17:20" x14ac:dyDescent="0.2">
      <c r="Q65" s="27">
        <v>-3.37</v>
      </c>
      <c r="R65" s="20">
        <f t="shared" si="0"/>
        <v>17.875</v>
      </c>
      <c r="S65" s="20">
        <f t="shared" si="1"/>
        <v>1.3639252362389036E-3</v>
      </c>
      <c r="T65" s="20">
        <f t="shared" si="2"/>
        <v>1.3639252362389036E-3</v>
      </c>
    </row>
    <row r="66" spans="17:20" x14ac:dyDescent="0.2">
      <c r="Q66" s="27">
        <v>-3.36</v>
      </c>
      <c r="R66" s="20">
        <f t="shared" ref="R66:R129" si="3">Q66*$C$8+$C$4</f>
        <v>18</v>
      </c>
      <c r="S66" s="20">
        <f t="shared" si="1"/>
        <v>1.4106022569413848E-3</v>
      </c>
      <c r="T66" s="20">
        <f t="shared" si="2"/>
        <v>1.4106022569413848E-3</v>
      </c>
    </row>
    <row r="67" spans="17:20" x14ac:dyDescent="0.2">
      <c r="Q67" s="27">
        <v>-3.35</v>
      </c>
      <c r="R67" s="20">
        <f t="shared" si="3"/>
        <v>18.125</v>
      </c>
      <c r="S67" s="20">
        <f t="shared" ref="S67:S130" si="4">NORMDIST(Q67,0,1,FALSE)</f>
        <v>1.4587308046667459E-3</v>
      </c>
      <c r="T67" s="20">
        <f t="shared" ref="T67:T130" si="5">IF(OR(AND(ROUND(NORMSINV($C$7/$O$5),2)&gt;=Q67,OR($O$4=1,$O$4=3)),AND(ROUND(NORMSINV(1-$C$7/$O$5),2)&lt;=Q67,OR($O$4=2,$O$4=3))),S67,NA())</f>
        <v>1.4587308046667459E-3</v>
      </c>
    </row>
    <row r="68" spans="17:20" x14ac:dyDescent="0.2">
      <c r="Q68" s="27">
        <v>-3.34</v>
      </c>
      <c r="R68" s="20">
        <f t="shared" si="3"/>
        <v>18.25</v>
      </c>
      <c r="S68" s="20">
        <f t="shared" si="4"/>
        <v>1.5083506148503073E-3</v>
      </c>
      <c r="T68" s="20">
        <f t="shared" si="5"/>
        <v>1.5083506148503073E-3</v>
      </c>
    </row>
    <row r="69" spans="17:20" x14ac:dyDescent="0.2">
      <c r="Q69" s="27">
        <v>-3.33</v>
      </c>
      <c r="R69" s="20">
        <f t="shared" si="3"/>
        <v>18.375</v>
      </c>
      <c r="S69" s="20">
        <f t="shared" si="4"/>
        <v>1.5595023216476915E-3</v>
      </c>
      <c r="T69" s="20">
        <f t="shared" si="5"/>
        <v>1.5595023216476915E-3</v>
      </c>
    </row>
    <row r="70" spans="17:20" x14ac:dyDescent="0.2">
      <c r="Q70" s="27">
        <v>-3.32</v>
      </c>
      <c r="R70" s="20">
        <f t="shared" si="3"/>
        <v>18.5</v>
      </c>
      <c r="S70" s="20">
        <f t="shared" si="4"/>
        <v>1.6122274719771244E-3</v>
      </c>
      <c r="T70" s="20">
        <f t="shared" si="5"/>
        <v>1.6122274719771244E-3</v>
      </c>
    </row>
    <row r="71" spans="17:20" x14ac:dyDescent="0.2">
      <c r="Q71" s="27">
        <v>-3.31</v>
      </c>
      <c r="R71" s="20">
        <f t="shared" si="3"/>
        <v>18.625</v>
      </c>
      <c r="S71" s="20">
        <f t="shared" si="4"/>
        <v>1.6665685395745797E-3</v>
      </c>
      <c r="T71" s="20">
        <f t="shared" si="5"/>
        <v>1.6665685395745797E-3</v>
      </c>
    </row>
    <row r="72" spans="17:20" x14ac:dyDescent="0.2">
      <c r="Q72" s="27">
        <v>-3.3</v>
      </c>
      <c r="R72" s="20">
        <f t="shared" si="3"/>
        <v>18.75</v>
      </c>
      <c r="S72" s="20">
        <f t="shared" si="4"/>
        <v>1.7225689390536812E-3</v>
      </c>
      <c r="T72" s="20">
        <f t="shared" si="5"/>
        <v>1.7225689390536812E-3</v>
      </c>
    </row>
    <row r="73" spans="17:20" x14ac:dyDescent="0.2">
      <c r="Q73" s="27">
        <v>-3.29</v>
      </c>
      <c r="R73" s="20">
        <f t="shared" si="3"/>
        <v>18.875</v>
      </c>
      <c r="S73" s="20">
        <f t="shared" si="4"/>
        <v>1.7802730399618786E-3</v>
      </c>
      <c r="T73" s="20">
        <f t="shared" si="5"/>
        <v>1.7802730399618786E-3</v>
      </c>
    </row>
    <row r="74" spans="17:20" x14ac:dyDescent="0.2">
      <c r="Q74" s="27">
        <v>-3.28</v>
      </c>
      <c r="R74" s="20">
        <f t="shared" si="3"/>
        <v>19</v>
      </c>
      <c r="S74" s="20">
        <f t="shared" si="4"/>
        <v>1.839726180824281E-3</v>
      </c>
      <c r="T74" s="20">
        <f t="shared" si="5"/>
        <v>1.839726180824281E-3</v>
      </c>
    </row>
    <row r="75" spans="17:20" x14ac:dyDescent="0.2">
      <c r="Q75" s="27">
        <v>-3.27</v>
      </c>
      <c r="R75" s="20">
        <f t="shared" si="3"/>
        <v>19.125</v>
      </c>
      <c r="S75" s="20">
        <f t="shared" si="4"/>
        <v>1.9009746831660803E-3</v>
      </c>
      <c r="T75" s="20">
        <f t="shared" si="5"/>
        <v>1.9009746831660803E-3</v>
      </c>
    </row>
    <row r="76" spans="17:20" x14ac:dyDescent="0.2">
      <c r="Q76" s="27">
        <v>-3.26</v>
      </c>
      <c r="R76" s="20">
        <f t="shared" si="3"/>
        <v>19.25</v>
      </c>
      <c r="S76" s="20">
        <f t="shared" si="4"/>
        <v>1.9640658655043761E-3</v>
      </c>
      <c r="T76" s="20">
        <f t="shared" si="5"/>
        <v>1.9640658655043761E-3</v>
      </c>
    </row>
    <row r="77" spans="17:20" x14ac:dyDescent="0.2">
      <c r="Q77" s="27">
        <v>-3.25</v>
      </c>
      <c r="R77" s="20">
        <f t="shared" si="3"/>
        <v>19.375</v>
      </c>
      <c r="S77" s="20">
        <f t="shared" si="4"/>
        <v>2.0290480572997681E-3</v>
      </c>
      <c r="T77" s="20">
        <f t="shared" si="5"/>
        <v>2.0290480572997681E-3</v>
      </c>
    </row>
    <row r="78" spans="17:20" x14ac:dyDescent="0.2">
      <c r="Q78" s="27">
        <v>-3.24</v>
      </c>
      <c r="R78" s="20">
        <f t="shared" si="3"/>
        <v>19.5</v>
      </c>
      <c r="S78" s="20">
        <f t="shared" si="4"/>
        <v>2.0959706128579419E-3</v>
      </c>
      <c r="T78" s="20">
        <f t="shared" si="5"/>
        <v>2.0959706128579419E-3</v>
      </c>
    </row>
    <row r="79" spans="17:20" x14ac:dyDescent="0.2">
      <c r="Q79" s="27">
        <v>-3.23</v>
      </c>
      <c r="R79" s="20">
        <f t="shared" si="3"/>
        <v>19.625</v>
      </c>
      <c r="S79" s="20">
        <f t="shared" si="4"/>
        <v>2.164883925171062E-3</v>
      </c>
      <c r="T79" s="20">
        <f t="shared" si="5"/>
        <v>2.164883925171062E-3</v>
      </c>
    </row>
    <row r="80" spans="17:20" x14ac:dyDescent="0.2">
      <c r="Q80" s="27">
        <v>-3.22</v>
      </c>
      <c r="R80" s="20">
        <f t="shared" si="3"/>
        <v>19.75</v>
      </c>
      <c r="S80" s="20">
        <f t="shared" si="4"/>
        <v>2.2358394396885385E-3</v>
      </c>
      <c r="T80" s="20">
        <f t="shared" si="5"/>
        <v>2.2358394396885385E-3</v>
      </c>
    </row>
    <row r="81" spans="17:20" x14ac:dyDescent="0.2">
      <c r="Q81" s="27">
        <v>-3.21</v>
      </c>
      <c r="R81" s="20">
        <f t="shared" si="3"/>
        <v>19.875</v>
      </c>
      <c r="S81" s="20">
        <f t="shared" si="4"/>
        <v>2.3088896680064958E-3</v>
      </c>
      <c r="T81" s="20">
        <f t="shared" si="5"/>
        <v>2.3088896680064958E-3</v>
      </c>
    </row>
    <row r="82" spans="17:20" x14ac:dyDescent="0.2">
      <c r="Q82" s="27">
        <v>-3.2</v>
      </c>
      <c r="R82" s="20">
        <f t="shared" si="3"/>
        <v>20</v>
      </c>
      <c r="S82" s="20">
        <f t="shared" si="4"/>
        <v>2.3840882014648404E-3</v>
      </c>
      <c r="T82" s="20">
        <f t="shared" si="5"/>
        <v>2.3840882014648404E-3</v>
      </c>
    </row>
    <row r="83" spans="17:20" x14ac:dyDescent="0.2">
      <c r="Q83" s="27">
        <v>-3.19</v>
      </c>
      <c r="R83" s="20">
        <f t="shared" si="3"/>
        <v>20.125</v>
      </c>
      <c r="S83" s="20">
        <f t="shared" si="4"/>
        <v>2.4614897246407006E-3</v>
      </c>
      <c r="T83" s="20">
        <f t="shared" si="5"/>
        <v>2.4614897246407006E-3</v>
      </c>
    </row>
    <row r="84" spans="17:20" x14ac:dyDescent="0.2">
      <c r="Q84" s="27">
        <v>-3.18</v>
      </c>
      <c r="R84" s="20">
        <f t="shared" si="3"/>
        <v>20.25</v>
      </c>
      <c r="S84" s="20">
        <f t="shared" si="4"/>
        <v>2.5411500287265214E-3</v>
      </c>
      <c r="T84" s="20">
        <f t="shared" si="5"/>
        <v>2.5411500287265214E-3</v>
      </c>
    </row>
    <row r="85" spans="17:20" x14ac:dyDescent="0.2">
      <c r="Q85" s="27">
        <v>-3.17</v>
      </c>
      <c r="R85" s="20">
        <f t="shared" si="3"/>
        <v>20.375</v>
      </c>
      <c r="S85" s="20">
        <f t="shared" si="4"/>
        <v>2.6231260247810244E-3</v>
      </c>
      <c r="T85" s="20">
        <f t="shared" si="5"/>
        <v>2.6231260247810244E-3</v>
      </c>
    </row>
    <row r="86" spans="17:20" x14ac:dyDescent="0.2">
      <c r="Q86" s="27">
        <v>-3.16</v>
      </c>
      <c r="R86" s="20">
        <f t="shared" si="3"/>
        <v>20.5</v>
      </c>
      <c r="S86" s="20">
        <f t="shared" si="4"/>
        <v>2.7074757568406999E-3</v>
      </c>
      <c r="T86" s="20">
        <f t="shared" si="5"/>
        <v>2.7074757568406999E-3</v>
      </c>
    </row>
    <row r="87" spans="17:20" x14ac:dyDescent="0.2">
      <c r="Q87" s="27">
        <v>-3.15</v>
      </c>
      <c r="R87" s="20">
        <f t="shared" si="3"/>
        <v>20.625</v>
      </c>
      <c r="S87" s="20">
        <f t="shared" si="4"/>
        <v>2.7942584148794472E-3</v>
      </c>
      <c r="T87" s="20">
        <f t="shared" si="5"/>
        <v>2.7942584148794472E-3</v>
      </c>
    </row>
    <row r="88" spans="17:20" x14ac:dyDescent="0.2">
      <c r="Q88" s="27">
        <v>-3.14</v>
      </c>
      <c r="R88" s="20">
        <f t="shared" si="3"/>
        <v>20.75</v>
      </c>
      <c r="S88" s="20">
        <f t="shared" si="4"/>
        <v>2.8835343476034392E-3</v>
      </c>
      <c r="T88" s="20">
        <f t="shared" si="5"/>
        <v>2.8835343476034392E-3</v>
      </c>
    </row>
    <row r="89" spans="17:20" x14ac:dyDescent="0.2">
      <c r="Q89" s="27">
        <v>-3.13</v>
      </c>
      <c r="R89" s="20">
        <f t="shared" si="3"/>
        <v>20.875</v>
      </c>
      <c r="S89" s="20">
        <f t="shared" si="4"/>
        <v>2.9753650750682535E-3</v>
      </c>
      <c r="T89" s="20">
        <f t="shared" si="5"/>
        <v>2.9753650750682535E-3</v>
      </c>
    </row>
    <row r="90" spans="17:20" x14ac:dyDescent="0.2">
      <c r="Q90" s="27">
        <v>-3.12</v>
      </c>
      <c r="R90" s="20">
        <f t="shared" si="3"/>
        <v>21</v>
      </c>
      <c r="S90" s="20">
        <f t="shared" si="4"/>
        <v>3.0698133011047403E-3</v>
      </c>
      <c r="T90" s="20">
        <f t="shared" si="5"/>
        <v>3.0698133011047403E-3</v>
      </c>
    </row>
    <row r="91" spans="17:20" x14ac:dyDescent="0.2">
      <c r="Q91" s="27">
        <v>-3.11</v>
      </c>
      <c r="R91" s="20">
        <f t="shared" si="3"/>
        <v>21.125</v>
      </c>
      <c r="S91" s="20">
        <f t="shared" si="4"/>
        <v>3.1669429255400811E-3</v>
      </c>
      <c r="T91" s="20">
        <f t="shared" si="5"/>
        <v>3.1669429255400811E-3</v>
      </c>
    </row>
    <row r="92" spans="17:20" x14ac:dyDescent="0.2">
      <c r="Q92" s="27">
        <v>-3.1</v>
      </c>
      <c r="R92" s="20">
        <f t="shared" si="3"/>
        <v>21.25</v>
      </c>
      <c r="S92" s="20">
        <f t="shared" si="4"/>
        <v>3.2668190561999182E-3</v>
      </c>
      <c r="T92" s="20">
        <f t="shared" si="5"/>
        <v>3.2668190561999182E-3</v>
      </c>
    </row>
    <row r="93" spans="17:20" x14ac:dyDescent="0.2">
      <c r="Q93" s="27">
        <v>-3.09</v>
      </c>
      <c r="R93" s="20">
        <f t="shared" si="3"/>
        <v>21.375</v>
      </c>
      <c r="S93" s="20">
        <f t="shared" si="4"/>
        <v>3.3695080206774812E-3</v>
      </c>
      <c r="T93" s="20">
        <f t="shared" si="5"/>
        <v>3.3695080206774812E-3</v>
      </c>
    </row>
    <row r="94" spans="17:20" x14ac:dyDescent="0.2">
      <c r="Q94" s="27">
        <v>-3.08</v>
      </c>
      <c r="R94" s="20">
        <f t="shared" si="3"/>
        <v>21.5</v>
      </c>
      <c r="S94" s="20">
        <f t="shared" si="4"/>
        <v>3.4750773778549375E-3</v>
      </c>
      <c r="T94" s="20">
        <f t="shared" si="5"/>
        <v>3.4750773778549375E-3</v>
      </c>
    </row>
    <row r="95" spans="17:20" x14ac:dyDescent="0.2">
      <c r="Q95" s="27">
        <v>-3.07</v>
      </c>
      <c r="R95" s="20">
        <f t="shared" si="3"/>
        <v>21.625</v>
      </c>
      <c r="S95" s="20">
        <f t="shared" si="4"/>
        <v>3.5835959291623614E-3</v>
      </c>
      <c r="T95" s="20">
        <f t="shared" si="5"/>
        <v>3.5835959291623614E-3</v>
      </c>
    </row>
    <row r="96" spans="17:20" x14ac:dyDescent="0.2">
      <c r="Q96" s="27">
        <v>-3.06</v>
      </c>
      <c r="R96" s="20">
        <f t="shared" si="3"/>
        <v>21.75</v>
      </c>
      <c r="S96" s="20">
        <f t="shared" si="4"/>
        <v>3.6951337295590349E-3</v>
      </c>
      <c r="T96" s="20">
        <f t="shared" si="5"/>
        <v>3.6951337295590349E-3</v>
      </c>
    </row>
    <row r="97" spans="17:20" x14ac:dyDescent="0.2">
      <c r="Q97" s="27">
        <v>-3.05</v>
      </c>
      <c r="R97" s="20">
        <f t="shared" si="3"/>
        <v>21.875</v>
      </c>
      <c r="S97" s="20">
        <f t="shared" si="4"/>
        <v>3.8097620982218104E-3</v>
      </c>
      <c r="T97" s="20">
        <f t="shared" si="5"/>
        <v>3.8097620982218104E-3</v>
      </c>
    </row>
    <row r="98" spans="17:20" x14ac:dyDescent="0.2">
      <c r="Q98" s="27">
        <v>-3.04</v>
      </c>
      <c r="R98" s="20">
        <f t="shared" si="3"/>
        <v>22</v>
      </c>
      <c r="S98" s="20">
        <f t="shared" si="4"/>
        <v>3.9275536289247789E-3</v>
      </c>
      <c r="T98" s="20">
        <f t="shared" si="5"/>
        <v>3.9275536289247789E-3</v>
      </c>
    </row>
    <row r="99" spans="17:20" x14ac:dyDescent="0.2">
      <c r="Q99" s="27">
        <v>-3.03</v>
      </c>
      <c r="R99" s="20">
        <f t="shared" si="3"/>
        <v>22.125</v>
      </c>
      <c r="S99" s="20">
        <f t="shared" si="4"/>
        <v>4.04858220009443E-3</v>
      </c>
      <c r="T99" s="20">
        <f t="shared" si="5"/>
        <v>4.04858220009443E-3</v>
      </c>
    </row>
    <row r="100" spans="17:20" x14ac:dyDescent="0.2">
      <c r="Q100" s="27">
        <v>-3.02</v>
      </c>
      <c r="R100" s="20">
        <f t="shared" si="3"/>
        <v>22.25</v>
      </c>
      <c r="S100" s="20">
        <f t="shared" si="4"/>
        <v>4.1729229845239623E-3</v>
      </c>
      <c r="T100" s="20">
        <f t="shared" si="5"/>
        <v>4.1729229845239623E-3</v>
      </c>
    </row>
    <row r="101" spans="17:20" x14ac:dyDescent="0.2">
      <c r="Q101" s="27">
        <v>-3.01</v>
      </c>
      <c r="R101" s="20">
        <f t="shared" si="3"/>
        <v>22.375</v>
      </c>
      <c r="S101" s="20">
        <f t="shared" si="4"/>
        <v>4.3006524587304498E-3</v>
      </c>
      <c r="T101" s="20">
        <f t="shared" si="5"/>
        <v>4.3006524587304498E-3</v>
      </c>
    </row>
    <row r="102" spans="17:20" x14ac:dyDescent="0.2">
      <c r="Q102" s="27">
        <v>-3</v>
      </c>
      <c r="R102" s="20">
        <f t="shared" si="3"/>
        <v>22.5</v>
      </c>
      <c r="S102" s="20">
        <f t="shared" si="4"/>
        <v>4.4318484119380075E-3</v>
      </c>
      <c r="T102" s="20">
        <f t="shared" si="5"/>
        <v>4.4318484119380075E-3</v>
      </c>
    </row>
    <row r="103" spans="17:20" x14ac:dyDescent="0.2">
      <c r="Q103" s="27">
        <v>-2.99</v>
      </c>
      <c r="R103" s="20">
        <f t="shared" si="3"/>
        <v>22.625</v>
      </c>
      <c r="S103" s="20">
        <f t="shared" si="4"/>
        <v>4.5665899546701444E-3</v>
      </c>
      <c r="T103" s="20">
        <f t="shared" si="5"/>
        <v>4.5665899546701444E-3</v>
      </c>
    </row>
    <row r="104" spans="17:20" x14ac:dyDescent="0.2">
      <c r="Q104" s="27">
        <v>-2.98</v>
      </c>
      <c r="R104" s="20">
        <f t="shared" si="3"/>
        <v>22.75</v>
      </c>
      <c r="S104" s="20">
        <f t="shared" si="4"/>
        <v>4.7049575269339792E-3</v>
      </c>
      <c r="T104" s="20">
        <f t="shared" si="5"/>
        <v>4.7049575269339792E-3</v>
      </c>
    </row>
    <row r="105" spans="17:20" x14ac:dyDescent="0.2">
      <c r="Q105" s="27">
        <v>-2.97</v>
      </c>
      <c r="R105" s="20">
        <f t="shared" si="3"/>
        <v>22.875</v>
      </c>
      <c r="S105" s="20">
        <f t="shared" si="4"/>
        <v>4.847032905978944E-3</v>
      </c>
      <c r="T105" s="20">
        <f t="shared" si="5"/>
        <v>4.847032905978944E-3</v>
      </c>
    </row>
    <row r="106" spans="17:20" x14ac:dyDescent="0.2">
      <c r="Q106" s="27">
        <v>-2.96</v>
      </c>
      <c r="R106" s="20">
        <f t="shared" si="3"/>
        <v>23</v>
      </c>
      <c r="S106" s="20">
        <f t="shared" si="4"/>
        <v>4.9928992136123763E-3</v>
      </c>
      <c r="T106" s="20">
        <f t="shared" si="5"/>
        <v>4.9928992136123763E-3</v>
      </c>
    </row>
    <row r="107" spans="17:20" x14ac:dyDescent="0.2">
      <c r="Q107" s="27">
        <v>-2.95</v>
      </c>
      <c r="R107" s="20">
        <f t="shared" si="3"/>
        <v>23.125</v>
      </c>
      <c r="S107" s="20">
        <f t="shared" si="4"/>
        <v>5.1426409230539392E-3</v>
      </c>
      <c r="T107" s="20">
        <f t="shared" si="5"/>
        <v>5.1426409230539392E-3</v>
      </c>
    </row>
    <row r="108" spans="17:20" x14ac:dyDescent="0.2">
      <c r="Q108" s="27">
        <v>-2.94</v>
      </c>
      <c r="R108" s="20">
        <f t="shared" si="3"/>
        <v>23.25</v>
      </c>
      <c r="S108" s="20">
        <f t="shared" si="4"/>
        <v>5.2963438653110201E-3</v>
      </c>
      <c r="T108" s="20">
        <f t="shared" si="5"/>
        <v>5.2963438653110201E-3</v>
      </c>
    </row>
    <row r="109" spans="17:20" x14ac:dyDescent="0.2">
      <c r="Q109" s="27">
        <v>-2.93</v>
      </c>
      <c r="R109" s="20">
        <f t="shared" si="3"/>
        <v>23.375</v>
      </c>
      <c r="S109" s="20">
        <f t="shared" si="4"/>
        <v>5.4540952350565454E-3</v>
      </c>
      <c r="T109" s="20">
        <f t="shared" si="5"/>
        <v>5.4540952350565454E-3</v>
      </c>
    </row>
    <row r="110" spans="17:20" x14ac:dyDescent="0.2">
      <c r="Q110" s="27">
        <v>-2.92</v>
      </c>
      <c r="R110" s="20">
        <f t="shared" si="3"/>
        <v>23.5</v>
      </c>
      <c r="S110" s="20">
        <f t="shared" si="4"/>
        <v>5.615983595990969E-3</v>
      </c>
      <c r="T110" s="20">
        <f t="shared" si="5"/>
        <v>5.615983595990969E-3</v>
      </c>
    </row>
    <row r="111" spans="17:20" x14ac:dyDescent="0.2">
      <c r="Q111" s="27">
        <v>-2.91</v>
      </c>
      <c r="R111" s="20">
        <f t="shared" si="3"/>
        <v>23.625</v>
      </c>
      <c r="S111" s="20">
        <f t="shared" si="4"/>
        <v>5.7820988856694729E-3</v>
      </c>
      <c r="T111" s="20">
        <f t="shared" si="5"/>
        <v>5.7820988856694729E-3</v>
      </c>
    </row>
    <row r="112" spans="17:20" x14ac:dyDescent="0.2">
      <c r="Q112" s="27">
        <v>-2.9</v>
      </c>
      <c r="R112" s="20">
        <f t="shared" si="3"/>
        <v>23.75</v>
      </c>
      <c r="S112" s="20">
        <f t="shared" si="4"/>
        <v>5.9525324197758538E-3</v>
      </c>
      <c r="T112" s="20">
        <f t="shared" si="5"/>
        <v>5.9525324197758538E-3</v>
      </c>
    </row>
    <row r="113" spans="17:20" x14ac:dyDescent="0.2">
      <c r="Q113" s="27">
        <v>-2.89</v>
      </c>
      <c r="R113" s="20">
        <f t="shared" si="3"/>
        <v>23.875</v>
      </c>
      <c r="S113" s="20">
        <f t="shared" si="4"/>
        <v>6.1273768958236873E-3</v>
      </c>
      <c r="T113" s="20">
        <f t="shared" si="5"/>
        <v>6.1273768958236873E-3</v>
      </c>
    </row>
    <row r="114" spans="17:20" x14ac:dyDescent="0.2">
      <c r="Q114" s="27">
        <v>-2.88</v>
      </c>
      <c r="R114" s="20">
        <f t="shared" si="3"/>
        <v>24</v>
      </c>
      <c r="S114" s="20">
        <f t="shared" si="4"/>
        <v>6.3067263962659275E-3</v>
      </c>
      <c r="T114" s="20">
        <f t="shared" si="5"/>
        <v>6.3067263962659275E-3</v>
      </c>
    </row>
    <row r="115" spans="17:20" x14ac:dyDescent="0.2">
      <c r="Q115" s="27">
        <v>-2.87</v>
      </c>
      <c r="R115" s="20">
        <f t="shared" si="3"/>
        <v>24.125</v>
      </c>
      <c r="S115" s="20">
        <f t="shared" si="4"/>
        <v>6.4906763909933643E-3</v>
      </c>
      <c r="T115" s="20">
        <f t="shared" si="5"/>
        <v>6.4906763909933643E-3</v>
      </c>
    </row>
    <row r="116" spans="17:20" x14ac:dyDescent="0.2">
      <c r="Q116" s="27">
        <v>-2.86</v>
      </c>
      <c r="R116" s="20">
        <f t="shared" si="3"/>
        <v>24.25</v>
      </c>
      <c r="S116" s="20">
        <f t="shared" si="4"/>
        <v>6.6793237392026202E-3</v>
      </c>
      <c r="T116" s="20">
        <f t="shared" si="5"/>
        <v>6.6793237392026202E-3</v>
      </c>
    </row>
    <row r="117" spans="17:20" x14ac:dyDescent="0.2">
      <c r="Q117" s="27">
        <v>-2.85</v>
      </c>
      <c r="R117" s="20">
        <f t="shared" si="3"/>
        <v>24.375</v>
      </c>
      <c r="S117" s="20">
        <f t="shared" si="4"/>
        <v>6.8727666906139712E-3</v>
      </c>
      <c r="T117" s="20">
        <f t="shared" si="5"/>
        <v>6.8727666906139712E-3</v>
      </c>
    </row>
    <row r="118" spans="17:20" x14ac:dyDescent="0.2">
      <c r="Q118" s="27">
        <v>-2.84</v>
      </c>
      <c r="R118" s="20">
        <f t="shared" si="3"/>
        <v>24.5</v>
      </c>
      <c r="S118" s="20">
        <f t="shared" si="4"/>
        <v>7.0711048860194487E-3</v>
      </c>
      <c r="T118" s="20">
        <f t="shared" si="5"/>
        <v>7.0711048860194487E-3</v>
      </c>
    </row>
    <row r="119" spans="17:20" x14ac:dyDescent="0.2">
      <c r="Q119" s="27">
        <v>-2.83</v>
      </c>
      <c r="R119" s="20">
        <f t="shared" si="3"/>
        <v>24.625</v>
      </c>
      <c r="S119" s="20">
        <f t="shared" si="4"/>
        <v>7.2744393571412182E-3</v>
      </c>
      <c r="T119" s="20">
        <f t="shared" si="5"/>
        <v>7.2744393571412182E-3</v>
      </c>
    </row>
    <row r="120" spans="17:20" x14ac:dyDescent="0.2">
      <c r="Q120" s="27">
        <v>-2.82</v>
      </c>
      <c r="R120" s="20">
        <f t="shared" si="3"/>
        <v>24.75</v>
      </c>
      <c r="S120" s="20">
        <f t="shared" si="4"/>
        <v>7.4828725257805638E-3</v>
      </c>
      <c r="T120" s="20">
        <f t="shared" si="5"/>
        <v>7.4828725257805638E-3</v>
      </c>
    </row>
    <row r="121" spans="17:20" x14ac:dyDescent="0.2">
      <c r="Q121" s="27">
        <v>-2.81</v>
      </c>
      <c r="R121" s="20">
        <f t="shared" si="3"/>
        <v>24.875</v>
      </c>
      <c r="S121" s="20">
        <f t="shared" si="4"/>
        <v>7.6965082022373218E-3</v>
      </c>
      <c r="T121" s="20">
        <f t="shared" si="5"/>
        <v>7.6965082022373218E-3</v>
      </c>
    </row>
    <row r="122" spans="17:20" x14ac:dyDescent="0.2">
      <c r="Q122" s="27">
        <v>-2.8</v>
      </c>
      <c r="R122" s="20">
        <f t="shared" si="3"/>
        <v>25</v>
      </c>
      <c r="S122" s="20">
        <f t="shared" si="4"/>
        <v>7.9154515829799686E-3</v>
      </c>
      <c r="T122" s="20">
        <f t="shared" si="5"/>
        <v>7.9154515829799686E-3</v>
      </c>
    </row>
    <row r="123" spans="17:20" x14ac:dyDescent="0.2">
      <c r="Q123" s="27">
        <v>-2.79</v>
      </c>
      <c r="R123" s="20">
        <f t="shared" si="3"/>
        <v>25.125</v>
      </c>
      <c r="S123" s="20">
        <f t="shared" si="4"/>
        <v>8.1398092475460215E-3</v>
      </c>
      <c r="T123" s="20">
        <f t="shared" si="5"/>
        <v>8.1398092475460215E-3</v>
      </c>
    </row>
    <row r="124" spans="17:20" x14ac:dyDescent="0.2">
      <c r="Q124" s="27">
        <v>-2.78</v>
      </c>
      <c r="R124" s="20">
        <f t="shared" si="3"/>
        <v>25.25</v>
      </c>
      <c r="S124" s="20">
        <f t="shared" si="4"/>
        <v>8.369689154653033E-3</v>
      </c>
      <c r="T124" s="20">
        <f t="shared" si="5"/>
        <v>8.369689154653033E-3</v>
      </c>
    </row>
    <row r="125" spans="17:20" x14ac:dyDescent="0.2">
      <c r="Q125" s="27">
        <v>-2.77</v>
      </c>
      <c r="R125" s="20">
        <f t="shared" si="3"/>
        <v>25.375</v>
      </c>
      <c r="S125" s="20">
        <f t="shared" si="4"/>
        <v>8.6052006374996715E-3</v>
      </c>
      <c r="T125" s="20">
        <f t="shared" si="5"/>
        <v>8.6052006374996715E-3</v>
      </c>
    </row>
    <row r="126" spans="17:20" x14ac:dyDescent="0.2">
      <c r="Q126" s="27">
        <v>-2.76</v>
      </c>
      <c r="R126" s="20">
        <f t="shared" si="3"/>
        <v>25.5</v>
      </c>
      <c r="S126" s="20">
        <f t="shared" si="4"/>
        <v>8.8464543982372315E-3</v>
      </c>
      <c r="T126" s="20">
        <f t="shared" si="5"/>
        <v>8.8464543982372315E-3</v>
      </c>
    </row>
    <row r="127" spans="17:20" x14ac:dyDescent="0.2">
      <c r="Q127" s="27">
        <v>-2.75</v>
      </c>
      <c r="R127" s="20">
        <f t="shared" si="3"/>
        <v>25.625</v>
      </c>
      <c r="S127" s="20">
        <f t="shared" si="4"/>
        <v>9.0935625015910529E-3</v>
      </c>
      <c r="T127" s="20">
        <f t="shared" si="5"/>
        <v>9.0935625015910529E-3</v>
      </c>
    </row>
    <row r="128" spans="17:20" x14ac:dyDescent="0.2">
      <c r="Q128" s="27">
        <v>-2.74</v>
      </c>
      <c r="R128" s="20">
        <f t="shared" si="3"/>
        <v>25.75</v>
      </c>
      <c r="S128" s="20">
        <f t="shared" si="4"/>
        <v>9.3466383676122835E-3</v>
      </c>
      <c r="T128" s="20">
        <f t="shared" si="5"/>
        <v>9.3466383676122835E-3</v>
      </c>
    </row>
    <row r="129" spans="17:20" x14ac:dyDescent="0.2">
      <c r="Q129" s="27">
        <v>-2.73</v>
      </c>
      <c r="R129" s="20">
        <f t="shared" si="3"/>
        <v>25.875</v>
      </c>
      <c r="S129" s="20">
        <f t="shared" si="4"/>
        <v>9.6057967635395872E-3</v>
      </c>
      <c r="T129" s="20">
        <f t="shared" si="5"/>
        <v>9.6057967635395872E-3</v>
      </c>
    </row>
    <row r="130" spans="17:20" x14ac:dyDescent="0.2">
      <c r="Q130" s="27">
        <v>-2.72</v>
      </c>
      <c r="R130" s="20">
        <f t="shared" ref="R130:R193" si="6">Q130*$C$8+$C$4</f>
        <v>26</v>
      </c>
      <c r="S130" s="20">
        <f t="shared" si="4"/>
        <v>9.8711537947511301E-3</v>
      </c>
      <c r="T130" s="20">
        <f t="shared" si="5"/>
        <v>9.8711537947511301E-3</v>
      </c>
    </row>
    <row r="131" spans="17:20" x14ac:dyDescent="0.2">
      <c r="Q131" s="27">
        <v>-2.71</v>
      </c>
      <c r="R131" s="20">
        <f t="shared" si="6"/>
        <v>26.125</v>
      </c>
      <c r="S131" s="20">
        <f t="shared" ref="S131:S194" si="7">NORMDIST(Q131,0,1,FALSE)</f>
        <v>1.0142826894787077E-2</v>
      </c>
      <c r="T131" s="20">
        <f t="shared" ref="T131:T194" si="8">IF(OR(AND(ROUND(NORMSINV($C$7/$O$5),2)&gt;=Q131,OR($O$4=1,$O$4=3)),AND(ROUND(NORMSINV(1-$C$7/$O$5),2)&lt;=Q131,OR($O$4=2,$O$4=3))),S131,NA())</f>
        <v>1.0142826894787077E-2</v>
      </c>
    </row>
    <row r="132" spans="17:20" x14ac:dyDescent="0.2">
      <c r="Q132" s="27">
        <v>-2.7</v>
      </c>
      <c r="R132" s="20">
        <f t="shared" si="6"/>
        <v>26.25</v>
      </c>
      <c r="S132" s="20">
        <f t="shared" si="7"/>
        <v>1.0420934814422592E-2</v>
      </c>
      <c r="T132" s="20">
        <f t="shared" si="8"/>
        <v>1.0420934814422592E-2</v>
      </c>
    </row>
    <row r="133" spans="17:20" x14ac:dyDescent="0.2">
      <c r="Q133" s="27">
        <v>-2.69</v>
      </c>
      <c r="R133" s="20">
        <f t="shared" si="6"/>
        <v>26.375</v>
      </c>
      <c r="S133" s="20">
        <f t="shared" si="7"/>
        <v>1.0705597609772187E-2</v>
      </c>
      <c r="T133" s="20">
        <f t="shared" si="8"/>
        <v>1.0705597609772187E-2</v>
      </c>
    </row>
    <row r="134" spans="17:20" x14ac:dyDescent="0.2">
      <c r="Q134" s="27">
        <v>-2.68</v>
      </c>
      <c r="R134" s="20">
        <f t="shared" si="6"/>
        <v>26.5</v>
      </c>
      <c r="S134" s="20">
        <f t="shared" si="7"/>
        <v>1.0996936629405572E-2</v>
      </c>
      <c r="T134" s="20">
        <f t="shared" si="8"/>
        <v>1.0996936629405572E-2</v>
      </c>
    </row>
    <row r="135" spans="17:20" x14ac:dyDescent="0.2">
      <c r="Q135" s="27">
        <v>-2.67</v>
      </c>
      <c r="R135" s="20">
        <f t="shared" si="6"/>
        <v>26.625</v>
      </c>
      <c r="S135" s="20">
        <f t="shared" si="7"/>
        <v>1.1295074500456135E-2</v>
      </c>
      <c r="T135" s="20">
        <f t="shared" si="8"/>
        <v>1.1295074500456135E-2</v>
      </c>
    </row>
    <row r="136" spans="17:20" x14ac:dyDescent="0.2">
      <c r="Q136" s="27">
        <v>-2.66</v>
      </c>
      <c r="R136" s="20">
        <f t="shared" si="6"/>
        <v>26.75</v>
      </c>
      <c r="S136" s="20">
        <f t="shared" si="7"/>
        <v>1.1600135113702561E-2</v>
      </c>
      <c r="T136" s="20">
        <f t="shared" si="8"/>
        <v>1.1600135113702561E-2</v>
      </c>
    </row>
    <row r="137" spans="17:20" x14ac:dyDescent="0.2">
      <c r="Q137" s="27">
        <v>-2.65</v>
      </c>
      <c r="R137" s="20">
        <f t="shared" si="6"/>
        <v>26.875</v>
      </c>
      <c r="S137" s="20">
        <f t="shared" si="7"/>
        <v>1.1912243607605179E-2</v>
      </c>
      <c r="T137" s="20">
        <f t="shared" si="8"/>
        <v>1.1912243607605179E-2</v>
      </c>
    </row>
    <row r="138" spans="17:20" x14ac:dyDescent="0.2">
      <c r="Q138" s="27">
        <v>-2.64</v>
      </c>
      <c r="R138" s="20">
        <f t="shared" si="6"/>
        <v>27</v>
      </c>
      <c r="S138" s="20">
        <f t="shared" si="7"/>
        <v>1.2231526351277971E-2</v>
      </c>
      <c r="T138" s="20">
        <f t="shared" si="8"/>
        <v>1.2231526351277971E-2</v>
      </c>
    </row>
    <row r="139" spans="17:20" x14ac:dyDescent="0.2">
      <c r="Q139" s="27">
        <v>-2.63</v>
      </c>
      <c r="R139" s="20">
        <f t="shared" si="6"/>
        <v>27.125</v>
      </c>
      <c r="S139" s="20">
        <f t="shared" si="7"/>
        <v>1.2558110926378211E-2</v>
      </c>
      <c r="T139" s="20">
        <f t="shared" si="8"/>
        <v>1.2558110926378211E-2</v>
      </c>
    </row>
    <row r="140" spans="17:20" x14ac:dyDescent="0.2">
      <c r="Q140" s="27">
        <v>-2.62</v>
      </c>
      <c r="R140" s="20">
        <f t="shared" si="6"/>
        <v>27.25</v>
      </c>
      <c r="S140" s="20">
        <f t="shared" si="7"/>
        <v>1.2892126107895304E-2</v>
      </c>
      <c r="T140" s="20">
        <f t="shared" si="8"/>
        <v>1.2892126107895304E-2</v>
      </c>
    </row>
    <row r="141" spans="17:20" x14ac:dyDescent="0.2">
      <c r="Q141" s="27">
        <v>-2.61</v>
      </c>
      <c r="R141" s="20">
        <f t="shared" si="6"/>
        <v>27.375</v>
      </c>
      <c r="S141" s="20">
        <f t="shared" si="7"/>
        <v>1.3233701843821374E-2</v>
      </c>
      <c r="T141" s="20">
        <f t="shared" si="8"/>
        <v>1.3233701843821374E-2</v>
      </c>
    </row>
    <row r="142" spans="17:20" x14ac:dyDescent="0.2">
      <c r="Q142" s="27">
        <v>-2.6</v>
      </c>
      <c r="R142" s="20">
        <f t="shared" si="6"/>
        <v>27.5</v>
      </c>
      <c r="S142" s="20">
        <f t="shared" si="7"/>
        <v>1.3582969233685613E-2</v>
      </c>
      <c r="T142" s="20">
        <f t="shared" si="8"/>
        <v>1.3582969233685613E-2</v>
      </c>
    </row>
    <row r="143" spans="17:20" x14ac:dyDescent="0.2">
      <c r="Q143" s="27">
        <v>-2.59</v>
      </c>
      <c r="R143" s="20">
        <f t="shared" si="6"/>
        <v>27.625</v>
      </c>
      <c r="S143" s="20">
        <f t="shared" si="7"/>
        <v>1.3940060505935825E-2</v>
      </c>
      <c r="T143" s="20">
        <f t="shared" si="8"/>
        <v>1.3940060505935825E-2</v>
      </c>
    </row>
    <row r="144" spans="17:20" x14ac:dyDescent="0.2">
      <c r="Q144" s="27">
        <v>-2.58</v>
      </c>
      <c r="R144" s="20">
        <f t="shared" si="6"/>
        <v>27.75</v>
      </c>
      <c r="S144" s="20">
        <f t="shared" si="7"/>
        <v>1.430510899414969E-2</v>
      </c>
      <c r="T144" s="20">
        <f t="shared" si="8"/>
        <v>1.430510899414969E-2</v>
      </c>
    </row>
    <row r="145" spans="17:20" x14ac:dyDescent="0.2">
      <c r="Q145" s="27">
        <v>-2.57</v>
      </c>
      <c r="R145" s="20">
        <f t="shared" si="6"/>
        <v>27.875</v>
      </c>
      <c r="S145" s="20">
        <f t="shared" si="7"/>
        <v>1.4678249112060044E-2</v>
      </c>
      <c r="T145" s="20">
        <f t="shared" si="8"/>
        <v>1.4678249112060044E-2</v>
      </c>
    </row>
    <row r="146" spans="17:20" x14ac:dyDescent="0.2">
      <c r="Q146" s="27">
        <v>-2.56</v>
      </c>
      <c r="R146" s="20">
        <f t="shared" si="6"/>
        <v>28</v>
      </c>
      <c r="S146" s="20">
        <f t="shared" si="7"/>
        <v>1.5059616327377449E-2</v>
      </c>
      <c r="T146" s="20">
        <f t="shared" si="8"/>
        <v>1.5059616327377449E-2</v>
      </c>
    </row>
    <row r="147" spans="17:20" x14ac:dyDescent="0.2">
      <c r="Q147" s="27">
        <v>-2.5499999999999998</v>
      </c>
      <c r="R147" s="20">
        <f t="shared" si="6"/>
        <v>28.125000000000004</v>
      </c>
      <c r="S147" s="20">
        <f t="shared" si="7"/>
        <v>1.5449347134395174E-2</v>
      </c>
      <c r="T147" s="20">
        <f t="shared" si="8"/>
        <v>1.5449347134395174E-2</v>
      </c>
    </row>
    <row r="148" spans="17:20" x14ac:dyDescent="0.2">
      <c r="Q148" s="27">
        <v>-2.54</v>
      </c>
      <c r="R148" s="20">
        <f t="shared" si="6"/>
        <v>28.25</v>
      </c>
      <c r="S148" s="20">
        <f t="shared" si="7"/>
        <v>1.5847579025360818E-2</v>
      </c>
      <c r="T148" s="20">
        <f t="shared" si="8"/>
        <v>1.5847579025360818E-2</v>
      </c>
    </row>
    <row r="149" spans="17:20" x14ac:dyDescent="0.2">
      <c r="Q149" s="27">
        <v>-2.5299999999999998</v>
      </c>
      <c r="R149" s="20">
        <f t="shared" si="6"/>
        <v>28.375000000000004</v>
      </c>
      <c r="S149" s="20">
        <f t="shared" si="7"/>
        <v>1.6254450460600506E-2</v>
      </c>
      <c r="T149" s="20">
        <f t="shared" si="8"/>
        <v>1.6254450460600506E-2</v>
      </c>
    </row>
    <row r="150" spans="17:20" x14ac:dyDescent="0.2">
      <c r="Q150" s="27">
        <v>-2.52</v>
      </c>
      <c r="R150" s="20">
        <f t="shared" si="6"/>
        <v>28.5</v>
      </c>
      <c r="S150" s="20">
        <f t="shared" si="7"/>
        <v>1.6670100837381057E-2</v>
      </c>
      <c r="T150" s="20">
        <f t="shared" si="8"/>
        <v>1.6670100837381057E-2</v>
      </c>
    </row>
    <row r="151" spans="17:20" x14ac:dyDescent="0.2">
      <c r="Q151" s="27">
        <v>-2.5099999999999998</v>
      </c>
      <c r="R151" s="20">
        <f t="shared" si="6"/>
        <v>28.625000000000004</v>
      </c>
      <c r="S151" s="20">
        <f t="shared" si="7"/>
        <v>1.7094670457496956E-2</v>
      </c>
      <c r="T151" s="20">
        <f t="shared" si="8"/>
        <v>1.7094670457496956E-2</v>
      </c>
    </row>
    <row r="152" spans="17:20" x14ac:dyDescent="0.2">
      <c r="Q152" s="27">
        <v>-2.5</v>
      </c>
      <c r="R152" s="20">
        <f t="shared" si="6"/>
        <v>28.75</v>
      </c>
      <c r="S152" s="20">
        <f t="shared" si="7"/>
        <v>1.752830049356854E-2</v>
      </c>
      <c r="T152" s="20">
        <f t="shared" si="8"/>
        <v>1.752830049356854E-2</v>
      </c>
    </row>
    <row r="153" spans="17:20" x14ac:dyDescent="0.2">
      <c r="Q153" s="27">
        <v>-2.4900000000000002</v>
      </c>
      <c r="R153" s="20">
        <f t="shared" si="6"/>
        <v>28.874999999999996</v>
      </c>
      <c r="S153" s="20">
        <f t="shared" si="7"/>
        <v>1.7971132954039633E-2</v>
      </c>
      <c r="T153" s="20">
        <f t="shared" si="8"/>
        <v>1.7971132954039633E-2</v>
      </c>
    </row>
    <row r="154" spans="17:20" x14ac:dyDescent="0.2">
      <c r="Q154" s="27">
        <v>-2.48</v>
      </c>
      <c r="R154" s="20">
        <f t="shared" si="6"/>
        <v>29</v>
      </c>
      <c r="S154" s="20">
        <f t="shared" si="7"/>
        <v>1.8423310646862048E-2</v>
      </c>
      <c r="T154" s="20">
        <f t="shared" si="8"/>
        <v>1.8423310646862048E-2</v>
      </c>
    </row>
    <row r="155" spans="17:20" x14ac:dyDescent="0.2">
      <c r="Q155" s="27">
        <v>-2.4700000000000002</v>
      </c>
      <c r="R155" s="20">
        <f t="shared" si="6"/>
        <v>29.124999999999996</v>
      </c>
      <c r="S155" s="20">
        <f t="shared" si="7"/>
        <v>1.8884977141856163E-2</v>
      </c>
      <c r="T155" s="20">
        <f t="shared" si="8"/>
        <v>1.8884977141856163E-2</v>
      </c>
    </row>
    <row r="156" spans="17:20" x14ac:dyDescent="0.2">
      <c r="Q156" s="27">
        <v>-2.46</v>
      </c>
      <c r="R156" s="20">
        <f t="shared" si="6"/>
        <v>29.25</v>
      </c>
      <c r="S156" s="20">
        <f t="shared" si="7"/>
        <v>1.9356276731736961E-2</v>
      </c>
      <c r="T156" s="20">
        <f t="shared" si="8"/>
        <v>1.9356276731736961E-2</v>
      </c>
    </row>
    <row r="157" spans="17:20" x14ac:dyDescent="0.2">
      <c r="Q157" s="27">
        <v>-2.4500000000000002</v>
      </c>
      <c r="R157" s="20">
        <f t="shared" si="6"/>
        <v>29.374999999999996</v>
      </c>
      <c r="S157" s="20">
        <f t="shared" si="7"/>
        <v>1.9837354391795313E-2</v>
      </c>
      <c r="T157" s="20">
        <f t="shared" si="8"/>
        <v>1.9837354391795313E-2</v>
      </c>
    </row>
    <row r="158" spans="17:20" x14ac:dyDescent="0.2">
      <c r="Q158" s="27">
        <v>-2.44</v>
      </c>
      <c r="R158" s="20">
        <f t="shared" si="6"/>
        <v>29.5</v>
      </c>
      <c r="S158" s="20">
        <f t="shared" si="7"/>
        <v>2.0328355738225837E-2</v>
      </c>
      <c r="T158" s="20">
        <f t="shared" si="8"/>
        <v>2.0328355738225837E-2</v>
      </c>
    </row>
    <row r="159" spans="17:20" x14ac:dyDescent="0.2">
      <c r="Q159" s="27">
        <v>-2.4300000000000002</v>
      </c>
      <c r="R159" s="20">
        <f t="shared" si="6"/>
        <v>29.624999999999996</v>
      </c>
      <c r="S159" s="20">
        <f t="shared" si="7"/>
        <v>2.0829426985092186E-2</v>
      </c>
      <c r="T159" s="20">
        <f t="shared" si="8"/>
        <v>2.0829426985092186E-2</v>
      </c>
    </row>
    <row r="160" spans="17:20" x14ac:dyDescent="0.2">
      <c r="Q160" s="27">
        <v>-2.42</v>
      </c>
      <c r="R160" s="20">
        <f t="shared" si="6"/>
        <v>29.75</v>
      </c>
      <c r="S160" s="20">
        <f t="shared" si="7"/>
        <v>2.1340714899922782E-2</v>
      </c>
      <c r="T160" s="20">
        <f t="shared" si="8"/>
        <v>2.1340714899922782E-2</v>
      </c>
    </row>
    <row r="161" spans="17:20" x14ac:dyDescent="0.2">
      <c r="Q161" s="27">
        <v>-2.41</v>
      </c>
      <c r="R161" s="20">
        <f t="shared" si="6"/>
        <v>29.875</v>
      </c>
      <c r="S161" s="20">
        <f t="shared" si="7"/>
        <v>2.1862366757929387E-2</v>
      </c>
      <c r="T161" s="20">
        <f t="shared" si="8"/>
        <v>2.1862366757929387E-2</v>
      </c>
    </row>
    <row r="162" spans="17:20" x14ac:dyDescent="0.2">
      <c r="Q162" s="27">
        <v>-2.4</v>
      </c>
      <c r="R162" s="20">
        <f t="shared" si="6"/>
        <v>30</v>
      </c>
      <c r="S162" s="20">
        <f t="shared" si="7"/>
        <v>2.2394530294842899E-2</v>
      </c>
      <c r="T162" s="20">
        <f t="shared" si="8"/>
        <v>2.2394530294842899E-2</v>
      </c>
    </row>
    <row r="163" spans="17:20" x14ac:dyDescent="0.2">
      <c r="Q163" s="27">
        <v>-2.39</v>
      </c>
      <c r="R163" s="20">
        <f t="shared" si="6"/>
        <v>30.125</v>
      </c>
      <c r="S163" s="20">
        <f t="shared" si="7"/>
        <v>2.2937353658360693E-2</v>
      </c>
      <c r="T163" s="20">
        <f t="shared" si="8"/>
        <v>2.2937353658360693E-2</v>
      </c>
    </row>
    <row r="164" spans="17:20" x14ac:dyDescent="0.2">
      <c r="Q164" s="27">
        <v>-2.38</v>
      </c>
      <c r="R164" s="20">
        <f t="shared" si="6"/>
        <v>30.25</v>
      </c>
      <c r="S164" s="20">
        <f t="shared" si="7"/>
        <v>2.3490985358201363E-2</v>
      </c>
      <c r="T164" s="20">
        <f t="shared" si="8"/>
        <v>2.3490985358201363E-2</v>
      </c>
    </row>
    <row r="165" spans="17:20" x14ac:dyDescent="0.2">
      <c r="Q165" s="27">
        <v>-2.37</v>
      </c>
      <c r="R165" s="20">
        <f t="shared" si="6"/>
        <v>30.375</v>
      </c>
      <c r="S165" s="20">
        <f t="shared" si="7"/>
        <v>2.4055574214762971E-2</v>
      </c>
      <c r="T165" s="20">
        <f t="shared" si="8"/>
        <v>2.4055574214762971E-2</v>
      </c>
    </row>
    <row r="166" spans="17:20" x14ac:dyDescent="0.2">
      <c r="Q166" s="27">
        <v>-2.36</v>
      </c>
      <c r="R166" s="20">
        <f t="shared" si="6"/>
        <v>30.5</v>
      </c>
      <c r="S166" s="20">
        <f t="shared" si="7"/>
        <v>2.4631269306382507E-2</v>
      </c>
      <c r="T166" s="20">
        <f t="shared" si="8"/>
        <v>2.4631269306382507E-2</v>
      </c>
    </row>
    <row r="167" spans="17:20" x14ac:dyDescent="0.2">
      <c r="Q167" s="27">
        <v>-2.35</v>
      </c>
      <c r="R167" s="20">
        <f t="shared" si="6"/>
        <v>30.625</v>
      </c>
      <c r="S167" s="20">
        <f t="shared" si="7"/>
        <v>2.5218219915194382E-2</v>
      </c>
      <c r="T167" s="20">
        <f t="shared" si="8"/>
        <v>2.5218219915194382E-2</v>
      </c>
    </row>
    <row r="168" spans="17:20" x14ac:dyDescent="0.2">
      <c r="Q168" s="27">
        <v>-2.34</v>
      </c>
      <c r="R168" s="20">
        <f t="shared" si="6"/>
        <v>30.75</v>
      </c>
      <c r="S168" s="20">
        <f t="shared" si="7"/>
        <v>2.581657547158769E-2</v>
      </c>
      <c r="T168" s="20">
        <f t="shared" si="8"/>
        <v>2.581657547158769E-2</v>
      </c>
    </row>
    <row r="169" spans="17:20" x14ac:dyDescent="0.2">
      <c r="Q169" s="27">
        <v>-2.33</v>
      </c>
      <c r="R169" s="20">
        <f t="shared" si="6"/>
        <v>30.875</v>
      </c>
      <c r="S169" s="20">
        <f t="shared" si="7"/>
        <v>2.6426485497261721E-2</v>
      </c>
      <c r="T169" s="20">
        <f t="shared" si="8"/>
        <v>2.6426485497261721E-2</v>
      </c>
    </row>
    <row r="170" spans="17:20" x14ac:dyDescent="0.2">
      <c r="Q170" s="27">
        <v>-2.3199999999999998</v>
      </c>
      <c r="R170" s="20">
        <f t="shared" si="6"/>
        <v>31.000000000000004</v>
      </c>
      <c r="S170" s="20">
        <f t="shared" si="7"/>
        <v>2.7048099546881785E-2</v>
      </c>
      <c r="T170" s="20">
        <f t="shared" si="8"/>
        <v>2.7048099546881785E-2</v>
      </c>
    </row>
    <row r="171" spans="17:20" x14ac:dyDescent="0.2">
      <c r="Q171" s="27">
        <v>-2.31</v>
      </c>
      <c r="R171" s="20">
        <f t="shared" si="6"/>
        <v>31.125</v>
      </c>
      <c r="S171" s="20">
        <f t="shared" si="7"/>
        <v>2.7681567148336573E-2</v>
      </c>
      <c r="T171" s="20">
        <f t="shared" si="8"/>
        <v>2.7681567148336573E-2</v>
      </c>
    </row>
    <row r="172" spans="17:20" x14ac:dyDescent="0.2">
      <c r="Q172" s="27">
        <v>-2.2999999999999998</v>
      </c>
      <c r="R172" s="20">
        <f t="shared" si="6"/>
        <v>31.250000000000004</v>
      </c>
      <c r="S172" s="20">
        <f t="shared" si="7"/>
        <v>2.8327037741601186E-2</v>
      </c>
      <c r="T172" s="20">
        <f t="shared" si="8"/>
        <v>2.8327037741601186E-2</v>
      </c>
    </row>
    <row r="173" spans="17:20" x14ac:dyDescent="0.2">
      <c r="Q173" s="27">
        <v>-2.29</v>
      </c>
      <c r="R173" s="20">
        <f t="shared" si="6"/>
        <v>31.375</v>
      </c>
      <c r="S173" s="20">
        <f t="shared" si="7"/>
        <v>2.8984660616209412E-2</v>
      </c>
      <c r="T173" s="20">
        <f t="shared" si="8"/>
        <v>2.8984660616209412E-2</v>
      </c>
    </row>
    <row r="174" spans="17:20" x14ac:dyDescent="0.2">
      <c r="Q174" s="27">
        <v>-2.2799999999999998</v>
      </c>
      <c r="R174" s="20">
        <f t="shared" si="6"/>
        <v>31.500000000000004</v>
      </c>
      <c r="S174" s="20">
        <f t="shared" si="7"/>
        <v>2.9654584847341278E-2</v>
      </c>
      <c r="T174" s="20">
        <f t="shared" si="8"/>
        <v>2.9654584847341278E-2</v>
      </c>
    </row>
    <row r="175" spans="17:20" x14ac:dyDescent="0.2">
      <c r="Q175" s="27">
        <v>-2.27</v>
      </c>
      <c r="R175" s="20">
        <f t="shared" si="6"/>
        <v>31.625</v>
      </c>
      <c r="S175" s="20">
        <f t="shared" si="7"/>
        <v>3.0336959230531636E-2</v>
      </c>
      <c r="T175" s="20">
        <f t="shared" si="8"/>
        <v>3.0336959230531636E-2</v>
      </c>
    </row>
    <row r="176" spans="17:20" x14ac:dyDescent="0.2">
      <c r="Q176" s="27">
        <v>-2.2599999999999998</v>
      </c>
      <c r="R176" s="20">
        <f t="shared" si="6"/>
        <v>31.750000000000004</v>
      </c>
      <c r="S176" s="20">
        <f t="shared" si="7"/>
        <v>3.103193221500827E-2</v>
      </c>
      <c r="T176" s="20">
        <f t="shared" si="8"/>
        <v>3.103193221500827E-2</v>
      </c>
    </row>
    <row r="177" spans="17:20" x14ac:dyDescent="0.2">
      <c r="Q177" s="27">
        <v>-2.25</v>
      </c>
      <c r="R177" s="20">
        <f t="shared" si="6"/>
        <v>31.875</v>
      </c>
      <c r="S177" s="20">
        <f t="shared" si="7"/>
        <v>3.1739651835667418E-2</v>
      </c>
      <c r="T177" s="20">
        <f t="shared" si="8"/>
        <v>3.1739651835667418E-2</v>
      </c>
    </row>
    <row r="178" spans="17:20" x14ac:dyDescent="0.2">
      <c r="Q178" s="27">
        <v>-2.2400000000000002</v>
      </c>
      <c r="R178" s="20">
        <f t="shared" si="6"/>
        <v>31.999999999999996</v>
      </c>
      <c r="S178" s="20">
        <f t="shared" si="7"/>
        <v>3.2460265643697445E-2</v>
      </c>
      <c r="T178" s="20">
        <f t="shared" si="8"/>
        <v>3.2460265643697445E-2</v>
      </c>
    </row>
    <row r="179" spans="17:20" x14ac:dyDescent="0.2">
      <c r="Q179" s="27">
        <v>-2.23</v>
      </c>
      <c r="R179" s="20">
        <f t="shared" si="6"/>
        <v>32.125</v>
      </c>
      <c r="S179" s="20">
        <f t="shared" si="7"/>
        <v>3.3193920635861122E-2</v>
      </c>
      <c r="T179" s="20">
        <f t="shared" si="8"/>
        <v>3.3193920635861122E-2</v>
      </c>
    </row>
    <row r="180" spans="17:20" x14ac:dyDescent="0.2">
      <c r="Q180" s="27">
        <v>-2.2200000000000002</v>
      </c>
      <c r="R180" s="20">
        <f t="shared" si="6"/>
        <v>32.25</v>
      </c>
      <c r="S180" s="20">
        <f t="shared" si="7"/>
        <v>3.3940763182449186E-2</v>
      </c>
      <c r="T180" s="20">
        <f t="shared" si="8"/>
        <v>3.3940763182449186E-2</v>
      </c>
    </row>
    <row r="181" spans="17:20" x14ac:dyDescent="0.2">
      <c r="Q181" s="27">
        <v>-2.21</v>
      </c>
      <c r="R181" s="20">
        <f t="shared" si="6"/>
        <v>32.375</v>
      </c>
      <c r="S181" s="20">
        <f t="shared" si="7"/>
        <v>3.470093895391882E-2</v>
      </c>
      <c r="T181" s="20">
        <f t="shared" si="8"/>
        <v>3.470093895391882E-2</v>
      </c>
    </row>
    <row r="182" spans="17:20" x14ac:dyDescent="0.2">
      <c r="Q182" s="27">
        <v>-2.2000000000000002</v>
      </c>
      <c r="R182" s="20">
        <f t="shared" si="6"/>
        <v>32.5</v>
      </c>
      <c r="S182" s="20">
        <f t="shared" si="7"/>
        <v>3.5474592846231424E-2</v>
      </c>
      <c r="T182" s="20">
        <f t="shared" si="8"/>
        <v>3.5474592846231424E-2</v>
      </c>
    </row>
    <row r="183" spans="17:20" x14ac:dyDescent="0.2">
      <c r="Q183" s="27">
        <v>-2.19</v>
      </c>
      <c r="R183" s="20">
        <f t="shared" si="6"/>
        <v>32.625</v>
      </c>
      <c r="S183" s="20">
        <f t="shared" si="7"/>
        <v>3.6261868904906222E-2</v>
      </c>
      <c r="T183" s="20">
        <f t="shared" si="8"/>
        <v>3.6261868904906222E-2</v>
      </c>
    </row>
    <row r="184" spans="17:20" x14ac:dyDescent="0.2">
      <c r="Q184" s="27">
        <v>-2.1800000000000002</v>
      </c>
      <c r="R184" s="20">
        <f t="shared" si="6"/>
        <v>32.75</v>
      </c>
      <c r="S184" s="20">
        <f t="shared" si="7"/>
        <v>3.7062910247806474E-2</v>
      </c>
      <c r="T184" s="20">
        <f t="shared" si="8"/>
        <v>3.7062910247806474E-2</v>
      </c>
    </row>
    <row r="185" spans="17:20" x14ac:dyDescent="0.2">
      <c r="Q185" s="27">
        <v>-2.17</v>
      </c>
      <c r="R185" s="20">
        <f t="shared" si="6"/>
        <v>32.875</v>
      </c>
      <c r="S185" s="20">
        <f t="shared" si="7"/>
        <v>3.7877858986677483E-2</v>
      </c>
      <c r="T185" s="20">
        <f t="shared" si="8"/>
        <v>3.7877858986677483E-2</v>
      </c>
    </row>
    <row r="186" spans="17:20" x14ac:dyDescent="0.2">
      <c r="Q186" s="27">
        <v>-2.16</v>
      </c>
      <c r="R186" s="20">
        <f t="shared" si="6"/>
        <v>33</v>
      </c>
      <c r="S186" s="20">
        <f t="shared" si="7"/>
        <v>3.8706856147455608E-2</v>
      </c>
      <c r="T186" s="20">
        <f t="shared" si="8"/>
        <v>3.8706856147455608E-2</v>
      </c>
    </row>
    <row r="187" spans="17:20" x14ac:dyDescent="0.2">
      <c r="Q187" s="27">
        <v>-2.15</v>
      </c>
      <c r="R187" s="20">
        <f t="shared" si="6"/>
        <v>33.125</v>
      </c>
      <c r="S187" s="20">
        <f t="shared" si="7"/>
        <v>3.955004158937022E-2</v>
      </c>
      <c r="T187" s="20">
        <f t="shared" si="8"/>
        <v>3.955004158937022E-2</v>
      </c>
    </row>
    <row r="188" spans="17:20" x14ac:dyDescent="0.2">
      <c r="Q188" s="27">
        <v>-2.14</v>
      </c>
      <c r="R188" s="20">
        <f t="shared" si="6"/>
        <v>33.25</v>
      </c>
      <c r="S188" s="20">
        <f t="shared" si="7"/>
        <v>4.0407553922860308E-2</v>
      </c>
      <c r="T188" s="20">
        <f t="shared" si="8"/>
        <v>4.0407553922860308E-2</v>
      </c>
    </row>
    <row r="189" spans="17:20" x14ac:dyDescent="0.2">
      <c r="Q189" s="27">
        <v>-2.13</v>
      </c>
      <c r="R189" s="20">
        <f t="shared" si="6"/>
        <v>33.375</v>
      </c>
      <c r="S189" s="20">
        <f t="shared" si="7"/>
        <v>4.1279530426330417E-2</v>
      </c>
      <c r="T189" s="20">
        <f t="shared" si="8"/>
        <v>4.1279530426330417E-2</v>
      </c>
    </row>
    <row r="190" spans="17:20" x14ac:dyDescent="0.2">
      <c r="Q190" s="27">
        <v>-2.12</v>
      </c>
      <c r="R190" s="20">
        <f t="shared" si="6"/>
        <v>33.5</v>
      </c>
      <c r="S190" s="20">
        <f t="shared" si="7"/>
        <v>4.2166106961770311E-2</v>
      </c>
      <c r="T190" s="20">
        <f t="shared" si="8"/>
        <v>4.2166106961770311E-2</v>
      </c>
    </row>
    <row r="191" spans="17:20" x14ac:dyDescent="0.2">
      <c r="Q191" s="27">
        <v>-2.11</v>
      </c>
      <c r="R191" s="20">
        <f t="shared" si="6"/>
        <v>33.625</v>
      </c>
      <c r="S191" s="20">
        <f t="shared" si="7"/>
        <v>4.3067417889265734E-2</v>
      </c>
      <c r="T191" s="20">
        <f t="shared" si="8"/>
        <v>4.3067417889265734E-2</v>
      </c>
    </row>
    <row r="192" spans="17:20" x14ac:dyDescent="0.2">
      <c r="Q192" s="27">
        <v>-2.1</v>
      </c>
      <c r="R192" s="20">
        <f t="shared" si="6"/>
        <v>33.75</v>
      </c>
      <c r="S192" s="20">
        <f t="shared" si="7"/>
        <v>4.3983595980427191E-2</v>
      </c>
      <c r="T192" s="20">
        <f t="shared" si="8"/>
        <v>4.3983595980427191E-2</v>
      </c>
    </row>
    <row r="193" spans="17:20" x14ac:dyDescent="0.2">
      <c r="Q193" s="27">
        <v>-2.09</v>
      </c>
      <c r="R193" s="20">
        <f t="shared" si="6"/>
        <v>33.875</v>
      </c>
      <c r="S193" s="20">
        <f t="shared" si="7"/>
        <v>4.49147723307671E-2</v>
      </c>
      <c r="T193" s="20">
        <f t="shared" si="8"/>
        <v>4.49147723307671E-2</v>
      </c>
    </row>
    <row r="194" spans="17:20" x14ac:dyDescent="0.2">
      <c r="Q194" s="27">
        <v>-2.08</v>
      </c>
      <c r="R194" s="20">
        <f t="shared" ref="R194:R257" si="9">Q194*$C$8+$C$4</f>
        <v>34</v>
      </c>
      <c r="S194" s="20">
        <f t="shared" si="7"/>
        <v>4.5861076271054887E-2</v>
      </c>
      <c r="T194" s="20">
        <f t="shared" si="8"/>
        <v>4.5861076271054887E-2</v>
      </c>
    </row>
    <row r="195" spans="17:20" x14ac:dyDescent="0.2">
      <c r="Q195" s="27">
        <v>-2.0699999999999998</v>
      </c>
      <c r="R195" s="20">
        <f t="shared" si="9"/>
        <v>34.125</v>
      </c>
      <c r="S195" s="20">
        <f t="shared" ref="S195:S258" si="10">NORMDIST(Q195,0,1,FALSE)</f>
        <v>4.6822635277683163E-2</v>
      </c>
      <c r="T195" s="20">
        <f t="shared" ref="T195:T258" si="11">IF(OR(AND(ROUND(NORMSINV($C$7/$O$5),2)&gt;=Q195,OR($O$4=1,$O$4=3)),AND(ROUND(NORMSINV(1-$C$7/$O$5),2)&lt;=Q195,OR($O$4=2,$O$4=3))),S195,NA())</f>
        <v>4.6822635277683163E-2</v>
      </c>
    </row>
    <row r="196" spans="17:20" x14ac:dyDescent="0.2">
      <c r="Q196" s="27">
        <v>-2.06</v>
      </c>
      <c r="R196" s="20">
        <f t="shared" si="9"/>
        <v>34.25</v>
      </c>
      <c r="S196" s="20">
        <f t="shared" si="10"/>
        <v>4.7799574882077034E-2</v>
      </c>
      <c r="T196" s="20">
        <f t="shared" si="11"/>
        <v>4.7799574882077034E-2</v>
      </c>
    </row>
    <row r="197" spans="17:20" x14ac:dyDescent="0.2">
      <c r="Q197" s="27">
        <v>-2.0499999999999998</v>
      </c>
      <c r="R197" s="20">
        <f t="shared" si="9"/>
        <v>34.375</v>
      </c>
      <c r="S197" s="20">
        <f t="shared" si="10"/>
        <v>4.8792018579182764E-2</v>
      </c>
      <c r="T197" s="20">
        <f t="shared" si="11"/>
        <v>4.8792018579182764E-2</v>
      </c>
    </row>
    <row r="198" spans="17:20" x14ac:dyDescent="0.2">
      <c r="Q198" s="27">
        <v>-2.04</v>
      </c>
      <c r="R198" s="20">
        <f t="shared" si="9"/>
        <v>34.5</v>
      </c>
      <c r="S198" s="20">
        <f t="shared" si="10"/>
        <v>4.9800087735070775E-2</v>
      </c>
      <c r="T198" s="20">
        <f t="shared" si="11"/>
        <v>4.9800087735070775E-2</v>
      </c>
    </row>
    <row r="199" spans="17:20" x14ac:dyDescent="0.2">
      <c r="Q199" s="27">
        <v>-2.0299999999999998</v>
      </c>
      <c r="R199" s="20">
        <f t="shared" si="9"/>
        <v>34.625</v>
      </c>
      <c r="S199" s="20">
        <f t="shared" si="10"/>
        <v>5.0823901493691204E-2</v>
      </c>
      <c r="T199" s="20">
        <f t="shared" si="11"/>
        <v>5.0823901493691204E-2</v>
      </c>
    </row>
    <row r="200" spans="17:20" x14ac:dyDescent="0.2">
      <c r="Q200" s="27">
        <v>-2.02</v>
      </c>
      <c r="R200" s="20">
        <f t="shared" si="9"/>
        <v>34.75</v>
      </c>
      <c r="S200" s="20">
        <f t="shared" si="10"/>
        <v>5.1863576682820565E-2</v>
      </c>
      <c r="T200" s="20">
        <f t="shared" si="11"/>
        <v>5.1863576682820565E-2</v>
      </c>
    </row>
    <row r="201" spans="17:20" x14ac:dyDescent="0.2">
      <c r="Q201" s="27">
        <v>-2.0099999999999998</v>
      </c>
      <c r="R201" s="20">
        <f t="shared" si="9"/>
        <v>34.875</v>
      </c>
      <c r="S201" s="20">
        <f t="shared" si="10"/>
        <v>5.2919227719240312E-2</v>
      </c>
      <c r="T201" s="20">
        <f t="shared" si="11"/>
        <v>5.2919227719240312E-2</v>
      </c>
    </row>
    <row r="202" spans="17:20" x14ac:dyDescent="0.2">
      <c r="Q202" s="27">
        <v>-2</v>
      </c>
      <c r="R202" s="20">
        <f t="shared" si="9"/>
        <v>35</v>
      </c>
      <c r="S202" s="20">
        <f t="shared" si="10"/>
        <v>5.3990966513188063E-2</v>
      </c>
      <c r="T202" s="20">
        <f t="shared" si="11"/>
        <v>5.3990966513188063E-2</v>
      </c>
    </row>
    <row r="203" spans="17:20" x14ac:dyDescent="0.2">
      <c r="Q203" s="27">
        <v>-1.99</v>
      </c>
      <c r="R203" s="20">
        <f t="shared" si="9"/>
        <v>35.125</v>
      </c>
      <c r="S203" s="20">
        <f t="shared" si="10"/>
        <v>5.5078902372125767E-2</v>
      </c>
      <c r="T203" s="20">
        <f t="shared" si="11"/>
        <v>5.5078902372125767E-2</v>
      </c>
    </row>
    <row r="204" spans="17:20" x14ac:dyDescent="0.2">
      <c r="Q204" s="27">
        <v>-1.98</v>
      </c>
      <c r="R204" s="20">
        <f t="shared" si="9"/>
        <v>35.25</v>
      </c>
      <c r="S204" s="20">
        <f t="shared" si="10"/>
        <v>5.6183141903868049E-2</v>
      </c>
      <c r="T204" s="20">
        <f t="shared" si="11"/>
        <v>5.6183141903868049E-2</v>
      </c>
    </row>
    <row r="205" spans="17:20" x14ac:dyDescent="0.2">
      <c r="Q205" s="27">
        <v>-1.97</v>
      </c>
      <c r="R205" s="20">
        <f t="shared" si="9"/>
        <v>35.375</v>
      </c>
      <c r="S205" s="20">
        <f t="shared" si="10"/>
        <v>5.7303788919117131E-2</v>
      </c>
      <c r="T205" s="20">
        <f t="shared" si="11"/>
        <v>5.7303788919117131E-2</v>
      </c>
    </row>
    <row r="206" spans="17:20" x14ac:dyDescent="0.2">
      <c r="Q206" s="27">
        <v>-1.96</v>
      </c>
      <c r="R206" s="20">
        <f t="shared" si="9"/>
        <v>35.5</v>
      </c>
      <c r="S206" s="20">
        <f t="shared" si="10"/>
        <v>5.8440944333451469E-2</v>
      </c>
      <c r="T206" s="20">
        <f t="shared" si="11"/>
        <v>5.8440944333451469E-2</v>
      </c>
    </row>
    <row r="207" spans="17:20" x14ac:dyDescent="0.2">
      <c r="Q207" s="27">
        <v>-1.95</v>
      </c>
      <c r="R207" s="20">
        <f t="shared" si="9"/>
        <v>35.625</v>
      </c>
      <c r="S207" s="20">
        <f t="shared" si="10"/>
        <v>5.9594706068816075E-2</v>
      </c>
      <c r="T207" s="20" t="e">
        <f t="shared" si="11"/>
        <v>#N/A</v>
      </c>
    </row>
    <row r="208" spans="17:20" x14ac:dyDescent="0.2">
      <c r="Q208" s="27">
        <v>-1.94</v>
      </c>
      <c r="R208" s="20">
        <f t="shared" si="9"/>
        <v>35.75</v>
      </c>
      <c r="S208" s="20">
        <f t="shared" si="10"/>
        <v>6.0765168954564776E-2</v>
      </c>
      <c r="T208" s="20" t="e">
        <f t="shared" si="11"/>
        <v>#N/A</v>
      </c>
    </row>
    <row r="209" spans="17:20" x14ac:dyDescent="0.2">
      <c r="Q209" s="27">
        <v>-1.93</v>
      </c>
      <c r="R209" s="20">
        <f t="shared" si="9"/>
        <v>35.875</v>
      </c>
      <c r="S209" s="20">
        <f t="shared" si="10"/>
        <v>6.1952424628105164E-2</v>
      </c>
      <c r="T209" s="20" t="e">
        <f t="shared" si="11"/>
        <v>#N/A</v>
      </c>
    </row>
    <row r="210" spans="17:20" x14ac:dyDescent="0.2">
      <c r="Q210" s="27">
        <v>-1.92</v>
      </c>
      <c r="R210" s="20">
        <f t="shared" si="9"/>
        <v>36</v>
      </c>
      <c r="S210" s="20">
        <f t="shared" si="10"/>
        <v>6.3156561435198655E-2</v>
      </c>
      <c r="T210" s="20" t="e">
        <f t="shared" si="11"/>
        <v>#N/A</v>
      </c>
    </row>
    <row r="211" spans="17:20" x14ac:dyDescent="0.2">
      <c r="Q211" s="27">
        <v>-1.91</v>
      </c>
      <c r="R211" s="20">
        <f t="shared" si="9"/>
        <v>36.125</v>
      </c>
      <c r="S211" s="20">
        <f t="shared" si="10"/>
        <v>6.4377664329969359E-2</v>
      </c>
      <c r="T211" s="20" t="e">
        <f t="shared" si="11"/>
        <v>#N/A</v>
      </c>
    </row>
    <row r="212" spans="17:20" x14ac:dyDescent="0.2">
      <c r="Q212" s="27">
        <v>-1.9</v>
      </c>
      <c r="R212" s="20">
        <f t="shared" si="9"/>
        <v>36.25</v>
      </c>
      <c r="S212" s="20">
        <f t="shared" si="10"/>
        <v>6.5615814774676595E-2</v>
      </c>
      <c r="T212" s="20" t="e">
        <f t="shared" si="11"/>
        <v>#N/A</v>
      </c>
    </row>
    <row r="213" spans="17:20" x14ac:dyDescent="0.2">
      <c r="Q213" s="27">
        <v>-1.89</v>
      </c>
      <c r="R213" s="20">
        <f t="shared" si="9"/>
        <v>36.375</v>
      </c>
      <c r="S213" s="20">
        <f t="shared" si="10"/>
        <v>6.6871090639307157E-2</v>
      </c>
      <c r="T213" s="20" t="e">
        <f t="shared" si="11"/>
        <v>#N/A</v>
      </c>
    </row>
    <row r="214" spans="17:20" x14ac:dyDescent="0.2">
      <c r="Q214" s="27">
        <v>-1.88</v>
      </c>
      <c r="R214" s="20">
        <f t="shared" si="9"/>
        <v>36.5</v>
      </c>
      <c r="S214" s="20">
        <f t="shared" si="10"/>
        <v>6.8143566101044578E-2</v>
      </c>
      <c r="T214" s="20" t="e">
        <f t="shared" si="11"/>
        <v>#N/A</v>
      </c>
    </row>
    <row r="215" spans="17:20" x14ac:dyDescent="0.2">
      <c r="Q215" s="27">
        <v>-1.87</v>
      </c>
      <c r="R215" s="20">
        <f t="shared" si="9"/>
        <v>36.625</v>
      </c>
      <c r="S215" s="20">
        <f t="shared" si="10"/>
        <v>6.9433311543674187E-2</v>
      </c>
      <c r="T215" s="20" t="e">
        <f t="shared" si="11"/>
        <v>#N/A</v>
      </c>
    </row>
    <row r="216" spans="17:20" x14ac:dyDescent="0.2">
      <c r="Q216" s="27">
        <v>-1.86</v>
      </c>
      <c r="R216" s="20">
        <f t="shared" si="9"/>
        <v>36.75</v>
      </c>
      <c r="S216" s="20">
        <f t="shared" si="10"/>
        <v>7.074039345698338E-2</v>
      </c>
      <c r="T216" s="20" t="e">
        <f t="shared" si="11"/>
        <v>#N/A</v>
      </c>
    </row>
    <row r="217" spans="17:20" x14ac:dyDescent="0.2">
      <c r="Q217" s="27">
        <v>-1.85</v>
      </c>
      <c r="R217" s="20">
        <f t="shared" si="9"/>
        <v>36.875</v>
      </c>
      <c r="S217" s="20">
        <f t="shared" si="10"/>
        <v>7.2064874336217985E-2</v>
      </c>
      <c r="T217" s="20" t="e">
        <f t="shared" si="11"/>
        <v>#N/A</v>
      </c>
    </row>
    <row r="218" spans="17:20" x14ac:dyDescent="0.2">
      <c r="Q218" s="27">
        <v>-1.84</v>
      </c>
      <c r="R218" s="20">
        <f t="shared" si="9"/>
        <v>37</v>
      </c>
      <c r="S218" s="20">
        <f t="shared" si="10"/>
        <v>7.3406812581656891E-2</v>
      </c>
      <c r="T218" s="20" t="e">
        <f t="shared" si="11"/>
        <v>#N/A</v>
      </c>
    </row>
    <row r="219" spans="17:20" x14ac:dyDescent="0.2">
      <c r="Q219" s="27">
        <v>-1.83</v>
      </c>
      <c r="R219" s="20">
        <f t="shared" si="9"/>
        <v>37.125</v>
      </c>
      <c r="S219" s="20">
        <f t="shared" si="10"/>
        <v>7.4766262398367603E-2</v>
      </c>
      <c r="T219" s="20" t="e">
        <f t="shared" si="11"/>
        <v>#N/A</v>
      </c>
    </row>
    <row r="220" spans="17:20" x14ac:dyDescent="0.2">
      <c r="Q220" s="27">
        <v>-1.82</v>
      </c>
      <c r="R220" s="20">
        <f t="shared" si="9"/>
        <v>37.25</v>
      </c>
      <c r="S220" s="20">
        <f t="shared" si="10"/>
        <v>7.6143273696207311E-2</v>
      </c>
      <c r="T220" s="20" t="e">
        <f t="shared" si="11"/>
        <v>#N/A</v>
      </c>
    </row>
    <row r="221" spans="17:20" x14ac:dyDescent="0.2">
      <c r="Q221" s="27">
        <v>-1.81</v>
      </c>
      <c r="R221" s="20">
        <f t="shared" si="9"/>
        <v>37.375</v>
      </c>
      <c r="S221" s="20">
        <f t="shared" si="10"/>
        <v>7.7537891990133986E-2</v>
      </c>
      <c r="T221" s="20" t="e">
        <f t="shared" si="11"/>
        <v>#N/A</v>
      </c>
    </row>
    <row r="222" spans="17:20" x14ac:dyDescent="0.2">
      <c r="Q222" s="27">
        <v>-1.8</v>
      </c>
      <c r="R222" s="20">
        <f t="shared" si="9"/>
        <v>37.5</v>
      </c>
      <c r="S222" s="20">
        <f t="shared" si="10"/>
        <v>7.8950158300894149E-2</v>
      </c>
      <c r="T222" s="20" t="e">
        <f t="shared" si="11"/>
        <v>#N/A</v>
      </c>
    </row>
    <row r="223" spans="17:20" x14ac:dyDescent="0.2">
      <c r="Q223" s="27">
        <v>-1.79</v>
      </c>
      <c r="R223" s="20">
        <f t="shared" si="9"/>
        <v>37.625</v>
      </c>
      <c r="S223" s="20">
        <f t="shared" si="10"/>
        <v>8.038010905615417E-2</v>
      </c>
      <c r="T223" s="20" t="e">
        <f t="shared" si="11"/>
        <v>#N/A</v>
      </c>
    </row>
    <row r="224" spans="17:20" x14ac:dyDescent="0.2">
      <c r="Q224" s="27">
        <v>-1.78</v>
      </c>
      <c r="R224" s="20">
        <f t="shared" si="9"/>
        <v>37.75</v>
      </c>
      <c r="S224" s="20">
        <f t="shared" si="10"/>
        <v>8.1827775992142804E-2</v>
      </c>
      <c r="T224" s="20" t="e">
        <f t="shared" si="11"/>
        <v>#N/A</v>
      </c>
    </row>
    <row r="225" spans="17:20" x14ac:dyDescent="0.2">
      <c r="Q225" s="27">
        <v>-1.77</v>
      </c>
      <c r="R225" s="20">
        <f t="shared" si="9"/>
        <v>37.875</v>
      </c>
      <c r="S225" s="20">
        <f t="shared" si="10"/>
        <v>8.3293186055874463E-2</v>
      </c>
      <c r="T225" s="20" t="e">
        <f t="shared" si="11"/>
        <v>#N/A</v>
      </c>
    </row>
    <row r="226" spans="17:20" x14ac:dyDescent="0.2">
      <c r="Q226" s="27">
        <v>-1.76</v>
      </c>
      <c r="R226" s="20">
        <f t="shared" si="9"/>
        <v>38</v>
      </c>
      <c r="S226" s="20">
        <f t="shared" si="10"/>
        <v>8.4776361308022227E-2</v>
      </c>
      <c r="T226" s="20" t="e">
        <f t="shared" si="11"/>
        <v>#N/A</v>
      </c>
    </row>
    <row r="227" spans="17:20" x14ac:dyDescent="0.2">
      <c r="Q227" s="27">
        <v>-1.75</v>
      </c>
      <c r="R227" s="20">
        <f t="shared" si="9"/>
        <v>38.125</v>
      </c>
      <c r="S227" s="20">
        <f t="shared" si="10"/>
        <v>8.6277318826511532E-2</v>
      </c>
      <c r="T227" s="20" t="e">
        <f t="shared" si="11"/>
        <v>#N/A</v>
      </c>
    </row>
    <row r="228" spans="17:20" x14ac:dyDescent="0.2">
      <c r="Q228" s="27">
        <v>-1.74</v>
      </c>
      <c r="R228" s="20">
        <f t="shared" si="9"/>
        <v>38.25</v>
      </c>
      <c r="S228" s="20">
        <f t="shared" si="10"/>
        <v>8.7796070610905622E-2</v>
      </c>
      <c r="T228" s="20" t="e">
        <f t="shared" si="11"/>
        <v>#N/A</v>
      </c>
    </row>
    <row r="229" spans="17:20" x14ac:dyDescent="0.2">
      <c r="Q229" s="27">
        <v>-1.73</v>
      </c>
      <c r="R229" s="20">
        <f t="shared" si="9"/>
        <v>38.375</v>
      </c>
      <c r="S229" s="20">
        <f t="shared" si="10"/>
        <v>8.9332623487655E-2</v>
      </c>
      <c r="T229" s="20" t="e">
        <f t="shared" si="11"/>
        <v>#N/A</v>
      </c>
    </row>
    <row r="230" spans="17:20" x14ac:dyDescent="0.2">
      <c r="Q230" s="27">
        <v>-1.72</v>
      </c>
      <c r="R230" s="20">
        <f t="shared" si="9"/>
        <v>38.5</v>
      </c>
      <c r="S230" s="20">
        <f t="shared" si="10"/>
        <v>9.0886979016282871E-2</v>
      </c>
      <c r="T230" s="20" t="e">
        <f t="shared" si="11"/>
        <v>#N/A</v>
      </c>
    </row>
    <row r="231" spans="17:20" x14ac:dyDescent="0.2">
      <c r="Q231" s="27">
        <v>-1.71</v>
      </c>
      <c r="R231" s="20">
        <f t="shared" si="9"/>
        <v>38.625</v>
      </c>
      <c r="S231" s="20">
        <f t="shared" si="10"/>
        <v>9.2459133396580684E-2</v>
      </c>
      <c r="T231" s="20" t="e">
        <f t="shared" si="11"/>
        <v>#N/A</v>
      </c>
    </row>
    <row r="232" spans="17:20" x14ac:dyDescent="0.2">
      <c r="Q232" s="27">
        <v>-1.7</v>
      </c>
      <c r="R232" s="20">
        <f t="shared" si="9"/>
        <v>38.75</v>
      </c>
      <c r="S232" s="20">
        <f t="shared" si="10"/>
        <v>9.4049077376886947E-2</v>
      </c>
      <c r="T232" s="20" t="e">
        <f t="shared" si="11"/>
        <v>#N/A</v>
      </c>
    </row>
    <row r="233" spans="17:20" x14ac:dyDescent="0.2">
      <c r="Q233" s="27">
        <v>-1.69</v>
      </c>
      <c r="R233" s="20">
        <f t="shared" si="9"/>
        <v>38.875</v>
      </c>
      <c r="S233" s="20">
        <f t="shared" si="10"/>
        <v>9.5656796163524016E-2</v>
      </c>
      <c r="T233" s="20" t="e">
        <f t="shared" si="11"/>
        <v>#N/A</v>
      </c>
    </row>
    <row r="234" spans="17:20" x14ac:dyDescent="0.2">
      <c r="Q234" s="27">
        <v>-1.68</v>
      </c>
      <c r="R234" s="20">
        <f t="shared" si="9"/>
        <v>39</v>
      </c>
      <c r="S234" s="20">
        <f t="shared" si="10"/>
        <v>9.7282269331467511E-2</v>
      </c>
      <c r="T234" s="20" t="e">
        <f t="shared" si="11"/>
        <v>#N/A</v>
      </c>
    </row>
    <row r="235" spans="17:20" x14ac:dyDescent="0.2">
      <c r="Q235" s="27">
        <v>-1.67</v>
      </c>
      <c r="R235" s="20">
        <f t="shared" si="9"/>
        <v>39.125</v>
      </c>
      <c r="S235" s="20">
        <f t="shared" si="10"/>
        <v>9.8925470736323712E-2</v>
      </c>
      <c r="T235" s="20" t="e">
        <f t="shared" si="11"/>
        <v>#N/A</v>
      </c>
    </row>
    <row r="236" spans="17:20" x14ac:dyDescent="0.2">
      <c r="Q236" s="27">
        <v>-1.66</v>
      </c>
      <c r="R236" s="20">
        <f t="shared" si="9"/>
        <v>39.25</v>
      </c>
      <c r="S236" s="20">
        <f t="shared" si="10"/>
        <v>0.10058636842769057</v>
      </c>
      <c r="T236" s="20" t="e">
        <f t="shared" si="11"/>
        <v>#N/A</v>
      </c>
    </row>
    <row r="237" spans="17:20" x14ac:dyDescent="0.2">
      <c r="Q237" s="27">
        <v>-1.65</v>
      </c>
      <c r="R237" s="20">
        <f t="shared" si="9"/>
        <v>39.375</v>
      </c>
      <c r="S237" s="20">
        <f t="shared" si="10"/>
        <v>0.10226492456397804</v>
      </c>
      <c r="T237" s="20" t="e">
        <f t="shared" si="11"/>
        <v>#N/A</v>
      </c>
    </row>
    <row r="238" spans="17:20" x14ac:dyDescent="0.2">
      <c r="Q238" s="27">
        <v>-1.64</v>
      </c>
      <c r="R238" s="20">
        <f t="shared" si="9"/>
        <v>39.5</v>
      </c>
      <c r="S238" s="20">
        <f t="shared" si="10"/>
        <v>0.10396109532876423</v>
      </c>
      <c r="T238" s="20" t="e">
        <f t="shared" si="11"/>
        <v>#N/A</v>
      </c>
    </row>
    <row r="239" spans="17:20" x14ac:dyDescent="0.2">
      <c r="Q239" s="27">
        <v>-1.63</v>
      </c>
      <c r="R239" s="20">
        <f t="shared" si="9"/>
        <v>39.625</v>
      </c>
      <c r="S239" s="20">
        <f t="shared" si="10"/>
        <v>0.10567483084876363</v>
      </c>
      <c r="T239" s="20" t="e">
        <f t="shared" si="11"/>
        <v>#N/A</v>
      </c>
    </row>
    <row r="240" spans="17:20" x14ac:dyDescent="0.2">
      <c r="Q240" s="27">
        <v>-1.62</v>
      </c>
      <c r="R240" s="20">
        <f t="shared" si="9"/>
        <v>39.75</v>
      </c>
      <c r="S240" s="20">
        <f t="shared" si="10"/>
        <v>0.1074060751134838</v>
      </c>
      <c r="T240" s="20" t="e">
        <f t="shared" si="11"/>
        <v>#N/A</v>
      </c>
    </row>
    <row r="241" spans="17:20" x14ac:dyDescent="0.2">
      <c r="Q241" s="27">
        <v>-1.61</v>
      </c>
      <c r="R241" s="20">
        <f t="shared" si="9"/>
        <v>39.875</v>
      </c>
      <c r="S241" s="20">
        <f t="shared" si="10"/>
        <v>0.10915476589664735</v>
      </c>
      <c r="T241" s="20" t="e">
        <f t="shared" si="11"/>
        <v>#N/A</v>
      </c>
    </row>
    <row r="242" spans="17:20" x14ac:dyDescent="0.2">
      <c r="Q242" s="27">
        <v>-1.6</v>
      </c>
      <c r="R242" s="20">
        <f t="shared" si="9"/>
        <v>40</v>
      </c>
      <c r="S242" s="20">
        <f t="shared" si="10"/>
        <v>0.11092083467945554</v>
      </c>
      <c r="T242" s="20" t="e">
        <f t="shared" si="11"/>
        <v>#N/A</v>
      </c>
    </row>
    <row r="243" spans="17:20" x14ac:dyDescent="0.2">
      <c r="Q243" s="27">
        <v>-1.59</v>
      </c>
      <c r="R243" s="20">
        <f t="shared" si="9"/>
        <v>40.125</v>
      </c>
      <c r="S243" s="20">
        <f t="shared" si="10"/>
        <v>0.11270420657577056</v>
      </c>
      <c r="T243" s="20" t="e">
        <f t="shared" si="11"/>
        <v>#N/A</v>
      </c>
    </row>
    <row r="244" spans="17:20" x14ac:dyDescent="0.2">
      <c r="Q244" s="27">
        <v>-1.58</v>
      </c>
      <c r="R244" s="20">
        <f t="shared" si="9"/>
        <v>40.25</v>
      </c>
      <c r="S244" s="20">
        <f t="shared" si="10"/>
        <v>0.11450480025929236</v>
      </c>
      <c r="T244" s="20" t="e">
        <f t="shared" si="11"/>
        <v>#N/A</v>
      </c>
    </row>
    <row r="245" spans="17:20" x14ac:dyDescent="0.2">
      <c r="Q245" s="27">
        <v>-1.57</v>
      </c>
      <c r="R245" s="20">
        <f t="shared" si="9"/>
        <v>40.375</v>
      </c>
      <c r="S245" s="20">
        <f t="shared" si="10"/>
        <v>0.11632252789280709</v>
      </c>
      <c r="T245" s="20" t="e">
        <f t="shared" si="11"/>
        <v>#N/A</v>
      </c>
    </row>
    <row r="246" spans="17:20" x14ac:dyDescent="0.2">
      <c r="Q246" s="27">
        <v>-1.56</v>
      </c>
      <c r="R246" s="20">
        <f t="shared" si="9"/>
        <v>40.5</v>
      </c>
      <c r="S246" s="20">
        <f t="shared" si="10"/>
        <v>0.11815729505958227</v>
      </c>
      <c r="T246" s="20" t="e">
        <f t="shared" si="11"/>
        <v>#N/A</v>
      </c>
    </row>
    <row r="247" spans="17:20" x14ac:dyDescent="0.2">
      <c r="Q247" s="27">
        <v>-1.55</v>
      </c>
      <c r="R247" s="20">
        <f t="shared" si="9"/>
        <v>40.625</v>
      </c>
      <c r="S247" s="20">
        <f t="shared" si="10"/>
        <v>0.12000900069698558</v>
      </c>
      <c r="T247" s="20" t="e">
        <f t="shared" si="11"/>
        <v>#N/A</v>
      </c>
    </row>
    <row r="248" spans="17:20" x14ac:dyDescent="0.2">
      <c r="Q248" s="27">
        <v>-1.54</v>
      </c>
      <c r="R248" s="20">
        <f t="shared" si="9"/>
        <v>40.75</v>
      </c>
      <c r="S248" s="20">
        <f t="shared" si="10"/>
        <v>0.12187753703240178</v>
      </c>
      <c r="T248" s="20" t="e">
        <f t="shared" si="11"/>
        <v>#N/A</v>
      </c>
    </row>
    <row r="249" spans="17:20" x14ac:dyDescent="0.2">
      <c r="Q249" s="27">
        <v>-1.53</v>
      </c>
      <c r="R249" s="20">
        <f t="shared" si="9"/>
        <v>40.875</v>
      </c>
      <c r="S249" s="20">
        <f t="shared" si="10"/>
        <v>0.12376278952152313</v>
      </c>
      <c r="T249" s="20" t="e">
        <f t="shared" si="11"/>
        <v>#N/A</v>
      </c>
    </row>
    <row r="250" spans="17:20" x14ac:dyDescent="0.2">
      <c r="Q250" s="27">
        <v>-1.52</v>
      </c>
      <c r="R250" s="20">
        <f t="shared" si="9"/>
        <v>41</v>
      </c>
      <c r="S250" s="20">
        <f t="shared" si="10"/>
        <v>0.12566463678908815</v>
      </c>
      <c r="T250" s="20" t="e">
        <f t="shared" si="11"/>
        <v>#N/A</v>
      </c>
    </row>
    <row r="251" spans="17:20" x14ac:dyDescent="0.2">
      <c r="Q251" s="27">
        <v>-1.51</v>
      </c>
      <c r="R251" s="20">
        <f t="shared" si="9"/>
        <v>41.125</v>
      </c>
      <c r="S251" s="20">
        <f t="shared" si="10"/>
        <v>0.12758295057214186</v>
      </c>
      <c r="T251" s="20" t="e">
        <f t="shared" si="11"/>
        <v>#N/A</v>
      </c>
    </row>
    <row r="252" spans="17:20" x14ac:dyDescent="0.2">
      <c r="Q252" s="27">
        <v>-1.5</v>
      </c>
      <c r="R252" s="20">
        <f t="shared" si="9"/>
        <v>41.25</v>
      </c>
      <c r="S252" s="20">
        <f t="shared" si="10"/>
        <v>0.12951759566589174</v>
      </c>
      <c r="T252" s="20" t="e">
        <f t="shared" si="11"/>
        <v>#N/A</v>
      </c>
    </row>
    <row r="253" spans="17:20" x14ac:dyDescent="0.2">
      <c r="Q253" s="27">
        <v>-1.49</v>
      </c>
      <c r="R253" s="20">
        <f t="shared" si="9"/>
        <v>41.375</v>
      </c>
      <c r="S253" s="20">
        <f t="shared" si="10"/>
        <v>0.13146842987223104</v>
      </c>
      <c r="T253" s="20" t="e">
        <f t="shared" si="11"/>
        <v>#N/A</v>
      </c>
    </row>
    <row r="254" spans="17:20" x14ac:dyDescent="0.2">
      <c r="Q254" s="27">
        <v>-1.48</v>
      </c>
      <c r="R254" s="20">
        <f t="shared" si="9"/>
        <v>41.5</v>
      </c>
      <c r="S254" s="20">
        <f t="shared" si="10"/>
        <v>0.13343530395100231</v>
      </c>
      <c r="T254" s="20" t="e">
        <f t="shared" si="11"/>
        <v>#N/A</v>
      </c>
    </row>
    <row r="255" spans="17:20" x14ac:dyDescent="0.2">
      <c r="Q255" s="27">
        <v>-1.47</v>
      </c>
      <c r="R255" s="20">
        <f t="shared" si="9"/>
        <v>41.625</v>
      </c>
      <c r="S255" s="20">
        <f t="shared" si="10"/>
        <v>0.1354180615740713</v>
      </c>
      <c r="T255" s="20" t="e">
        <f t="shared" si="11"/>
        <v>#N/A</v>
      </c>
    </row>
    <row r="256" spans="17:20" x14ac:dyDescent="0.2">
      <c r="Q256" s="27">
        <v>-1.46</v>
      </c>
      <c r="R256" s="20">
        <f t="shared" si="9"/>
        <v>41.75</v>
      </c>
      <c r="S256" s="20">
        <f t="shared" si="10"/>
        <v>0.13741653928228179</v>
      </c>
      <c r="T256" s="20" t="e">
        <f t="shared" si="11"/>
        <v>#N/A</v>
      </c>
    </row>
    <row r="257" spans="17:20" x14ac:dyDescent="0.2">
      <c r="Q257" s="27">
        <v>-1.45</v>
      </c>
      <c r="R257" s="20">
        <f t="shared" si="9"/>
        <v>41.875</v>
      </c>
      <c r="S257" s="20">
        <f t="shared" si="10"/>
        <v>0.13943056644536028</v>
      </c>
      <c r="T257" s="20" t="e">
        <f t="shared" si="11"/>
        <v>#N/A</v>
      </c>
    </row>
    <row r="258" spans="17:20" x14ac:dyDescent="0.2">
      <c r="Q258" s="27">
        <v>-1.44</v>
      </c>
      <c r="R258" s="20">
        <f t="shared" ref="R258:R321" si="12">Q258*$C$8+$C$4</f>
        <v>42</v>
      </c>
      <c r="S258" s="20">
        <f t="shared" si="10"/>
        <v>0.14145996522483878</v>
      </c>
      <c r="T258" s="20" t="e">
        <f t="shared" si="11"/>
        <v>#N/A</v>
      </c>
    </row>
    <row r="259" spans="17:20" x14ac:dyDescent="0.2">
      <c r="Q259" s="27">
        <v>-1.43</v>
      </c>
      <c r="R259" s="20">
        <f t="shared" si="12"/>
        <v>42.125</v>
      </c>
      <c r="S259" s="20">
        <f t="shared" ref="S259:S322" si="13">NORMDIST(Q259,0,1,FALSE)</f>
        <v>0.14350455054006242</v>
      </c>
      <c r="T259" s="20" t="e">
        <f t="shared" ref="T259:T322" si="14">IF(OR(AND(ROUND(NORMSINV($C$7/$O$5),2)&gt;=Q259,OR($O$4=1,$O$4=3)),AND(ROUND(NORMSINV(1-$C$7/$O$5),2)&lt;=Q259,OR($O$4=2,$O$4=3))),S259,NA())</f>
        <v>#N/A</v>
      </c>
    </row>
    <row r="260" spans="17:20" x14ac:dyDescent="0.2">
      <c r="Q260" s="27">
        <v>-1.42</v>
      </c>
      <c r="R260" s="20">
        <f t="shared" si="12"/>
        <v>42.25</v>
      </c>
      <c r="S260" s="20">
        <f t="shared" si="13"/>
        <v>0.14556413003734761</v>
      </c>
      <c r="T260" s="20" t="e">
        <f t="shared" si="14"/>
        <v>#N/A</v>
      </c>
    </row>
    <row r="261" spans="17:20" x14ac:dyDescent="0.2">
      <c r="Q261" s="27">
        <v>-1.41</v>
      </c>
      <c r="R261" s="20">
        <f t="shared" si="12"/>
        <v>42.375</v>
      </c>
      <c r="S261" s="20">
        <f t="shared" si="13"/>
        <v>0.14763850406235574</v>
      </c>
      <c r="T261" s="20" t="e">
        <f t="shared" si="14"/>
        <v>#N/A</v>
      </c>
    </row>
    <row r="262" spans="17:20" x14ac:dyDescent="0.2">
      <c r="Q262" s="27">
        <v>-1.4</v>
      </c>
      <c r="R262" s="20">
        <f t="shared" si="12"/>
        <v>42.5</v>
      </c>
      <c r="S262" s="20">
        <f t="shared" si="13"/>
        <v>0.14972746563574488</v>
      </c>
      <c r="T262" s="20" t="e">
        <f t="shared" si="14"/>
        <v>#N/A</v>
      </c>
    </row>
    <row r="263" spans="17:20" x14ac:dyDescent="0.2">
      <c r="Q263" s="27">
        <v>-1.39</v>
      </c>
      <c r="R263" s="20">
        <f t="shared" si="12"/>
        <v>42.625</v>
      </c>
      <c r="S263" s="20">
        <f t="shared" si="13"/>
        <v>0.15183080043216168</v>
      </c>
      <c r="T263" s="20" t="e">
        <f t="shared" si="14"/>
        <v>#N/A</v>
      </c>
    </row>
    <row r="264" spans="17:20" x14ac:dyDescent="0.2">
      <c r="Q264" s="27">
        <v>-1.38</v>
      </c>
      <c r="R264" s="20">
        <f t="shared" si="12"/>
        <v>42.75</v>
      </c>
      <c r="S264" s="20">
        <f t="shared" si="13"/>
        <v>0.15394828676263372</v>
      </c>
      <c r="T264" s="20" t="e">
        <f t="shared" si="14"/>
        <v>#N/A</v>
      </c>
    </row>
    <row r="265" spans="17:20" x14ac:dyDescent="0.2">
      <c r="Q265" s="27">
        <v>-1.37</v>
      </c>
      <c r="R265" s="20">
        <f t="shared" si="12"/>
        <v>42.875</v>
      </c>
      <c r="S265" s="20">
        <f t="shared" si="13"/>
        <v>0.15607969556042084</v>
      </c>
      <c r="T265" s="20" t="e">
        <f t="shared" si="14"/>
        <v>#N/A</v>
      </c>
    </row>
    <row r="266" spans="17:20" x14ac:dyDescent="0.2">
      <c r="Q266" s="27">
        <v>-1.36</v>
      </c>
      <c r="R266" s="20">
        <f t="shared" si="12"/>
        <v>43</v>
      </c>
      <c r="S266" s="20">
        <f t="shared" si="13"/>
        <v>0.15822479037038303</v>
      </c>
      <c r="T266" s="20" t="e">
        <f t="shared" si="14"/>
        <v>#N/A</v>
      </c>
    </row>
    <row r="267" spans="17:20" x14ac:dyDescent="0.2">
      <c r="Q267" s="27">
        <v>-1.35</v>
      </c>
      <c r="R267" s="20">
        <f t="shared" si="12"/>
        <v>43.125</v>
      </c>
      <c r="S267" s="20">
        <f t="shared" si="13"/>
        <v>0.1603833273419196</v>
      </c>
      <c r="T267" s="20" t="e">
        <f t="shared" si="14"/>
        <v>#N/A</v>
      </c>
    </row>
    <row r="268" spans="17:20" x14ac:dyDescent="0.2">
      <c r="Q268" s="27">
        <v>-1.34</v>
      </c>
      <c r="R268" s="20">
        <f t="shared" si="12"/>
        <v>43.25</v>
      </c>
      <c r="S268" s="20">
        <f t="shared" si="13"/>
        <v>0.16255505522553412</v>
      </c>
      <c r="T268" s="20" t="e">
        <f t="shared" si="14"/>
        <v>#N/A</v>
      </c>
    </row>
    <row r="269" spans="17:20" x14ac:dyDescent="0.2">
      <c r="Q269" s="27">
        <v>-1.33</v>
      </c>
      <c r="R269" s="20">
        <f t="shared" si="12"/>
        <v>43.375</v>
      </c>
      <c r="S269" s="20">
        <f t="shared" si="13"/>
        <v>0.1647397153730768</v>
      </c>
      <c r="T269" s="20" t="e">
        <f t="shared" si="14"/>
        <v>#N/A</v>
      </c>
    </row>
    <row r="270" spans="17:20" x14ac:dyDescent="0.2">
      <c r="Q270" s="27">
        <v>-1.32</v>
      </c>
      <c r="R270" s="20">
        <f t="shared" si="12"/>
        <v>43.5</v>
      </c>
      <c r="S270" s="20">
        <f t="shared" si="13"/>
        <v>0.16693704174171381</v>
      </c>
      <c r="T270" s="20" t="e">
        <f t="shared" si="14"/>
        <v>#N/A</v>
      </c>
    </row>
    <row r="271" spans="17:20" x14ac:dyDescent="0.2">
      <c r="Q271" s="27">
        <v>-1.31</v>
      </c>
      <c r="R271" s="20">
        <f t="shared" si="12"/>
        <v>43.625</v>
      </c>
      <c r="S271" s="20">
        <f t="shared" si="13"/>
        <v>0.16914676090167238</v>
      </c>
      <c r="T271" s="20" t="e">
        <f t="shared" si="14"/>
        <v>#N/A</v>
      </c>
    </row>
    <row r="272" spans="17:20" x14ac:dyDescent="0.2">
      <c r="Q272" s="27">
        <v>-1.3</v>
      </c>
      <c r="R272" s="20">
        <f t="shared" si="12"/>
        <v>43.75</v>
      </c>
      <c r="S272" s="20">
        <f t="shared" si="13"/>
        <v>0.17136859204780736</v>
      </c>
      <c r="T272" s="20" t="e">
        <f t="shared" si="14"/>
        <v>#N/A</v>
      </c>
    </row>
    <row r="273" spans="17:20" x14ac:dyDescent="0.2">
      <c r="Q273" s="27">
        <v>-1.29</v>
      </c>
      <c r="R273" s="20">
        <f t="shared" si="12"/>
        <v>43.875</v>
      </c>
      <c r="S273" s="20">
        <f t="shared" si="13"/>
        <v>0.17360224701503299</v>
      </c>
      <c r="T273" s="20" t="e">
        <f t="shared" si="14"/>
        <v>#N/A</v>
      </c>
    </row>
    <row r="274" spans="17:20" x14ac:dyDescent="0.2">
      <c r="Q274" s="27">
        <v>-1.28</v>
      </c>
      <c r="R274" s="20">
        <f t="shared" si="12"/>
        <v>44</v>
      </c>
      <c r="S274" s="20">
        <f t="shared" si="13"/>
        <v>0.17584743029766237</v>
      </c>
      <c r="T274" s="20" t="e">
        <f t="shared" si="14"/>
        <v>#N/A</v>
      </c>
    </row>
    <row r="275" spans="17:20" x14ac:dyDescent="0.2">
      <c r="Q275" s="27">
        <v>-1.27</v>
      </c>
      <c r="R275" s="20">
        <f t="shared" si="12"/>
        <v>44.125</v>
      </c>
      <c r="S275" s="20">
        <f t="shared" si="13"/>
        <v>0.17810383907269359</v>
      </c>
      <c r="T275" s="20" t="e">
        <f t="shared" si="14"/>
        <v>#N/A</v>
      </c>
    </row>
    <row r="276" spans="17:20" x14ac:dyDescent="0.2">
      <c r="Q276" s="27">
        <v>-1.26</v>
      </c>
      <c r="R276" s="20">
        <f t="shared" si="12"/>
        <v>44.25</v>
      </c>
      <c r="S276" s="20">
        <f t="shared" si="13"/>
        <v>0.18037116322708033</v>
      </c>
      <c r="T276" s="20" t="e">
        <f t="shared" si="14"/>
        <v>#N/A</v>
      </c>
    </row>
    <row r="277" spans="17:20" x14ac:dyDescent="0.2">
      <c r="Q277" s="27">
        <v>-1.25</v>
      </c>
      <c r="R277" s="20">
        <f t="shared" si="12"/>
        <v>44.375</v>
      </c>
      <c r="S277" s="20">
        <f t="shared" si="13"/>
        <v>0.18264908538902191</v>
      </c>
      <c r="T277" s="20" t="e">
        <f t="shared" si="14"/>
        <v>#N/A</v>
      </c>
    </row>
    <row r="278" spans="17:20" x14ac:dyDescent="0.2">
      <c r="Q278" s="27">
        <v>-1.24</v>
      </c>
      <c r="R278" s="20">
        <f t="shared" si="12"/>
        <v>44.5</v>
      </c>
      <c r="S278" s="20">
        <f t="shared" si="13"/>
        <v>0.18493728096330531</v>
      </c>
      <c r="T278" s="20" t="e">
        <f t="shared" si="14"/>
        <v>#N/A</v>
      </c>
    </row>
    <row r="279" spans="17:20" x14ac:dyDescent="0.2">
      <c r="Q279" s="27">
        <v>-1.23</v>
      </c>
      <c r="R279" s="20">
        <f t="shared" si="12"/>
        <v>44.625</v>
      </c>
      <c r="S279" s="20">
        <f t="shared" si="13"/>
        <v>0.18723541817072956</v>
      </c>
      <c r="T279" s="20" t="e">
        <f t="shared" si="14"/>
        <v>#N/A</v>
      </c>
    </row>
    <row r="280" spans="17:20" x14ac:dyDescent="0.2">
      <c r="Q280" s="27">
        <v>-1.22</v>
      </c>
      <c r="R280" s="20">
        <f t="shared" si="12"/>
        <v>44.75</v>
      </c>
      <c r="S280" s="20">
        <f t="shared" si="13"/>
        <v>0.18954315809164024</v>
      </c>
      <c r="T280" s="20" t="e">
        <f t="shared" si="14"/>
        <v>#N/A</v>
      </c>
    </row>
    <row r="281" spans="17:20" x14ac:dyDescent="0.2">
      <c r="Q281" s="27">
        <v>-1.21</v>
      </c>
      <c r="R281" s="20">
        <f t="shared" si="12"/>
        <v>44.875</v>
      </c>
      <c r="S281" s="20">
        <f t="shared" si="13"/>
        <v>0.19186015471359938</v>
      </c>
      <c r="T281" s="20" t="e">
        <f t="shared" si="14"/>
        <v>#N/A</v>
      </c>
    </row>
    <row r="282" spans="17:20" x14ac:dyDescent="0.2">
      <c r="Q282" s="27">
        <v>-1.2</v>
      </c>
      <c r="R282" s="20">
        <f t="shared" si="12"/>
        <v>45</v>
      </c>
      <c r="S282" s="20">
        <f t="shared" si="13"/>
        <v>0.19418605498321295</v>
      </c>
      <c r="T282" s="20" t="e">
        <f t="shared" si="14"/>
        <v>#N/A</v>
      </c>
    </row>
    <row r="283" spans="17:20" x14ac:dyDescent="0.2">
      <c r="Q283" s="27">
        <v>-1.19</v>
      </c>
      <c r="R283" s="20">
        <f t="shared" si="12"/>
        <v>45.125</v>
      </c>
      <c r="S283" s="20">
        <f t="shared" si="13"/>
        <v>0.19652049886213654</v>
      </c>
      <c r="T283" s="20" t="e">
        <f t="shared" si="14"/>
        <v>#N/A</v>
      </c>
    </row>
    <row r="284" spans="17:20" x14ac:dyDescent="0.2">
      <c r="Q284" s="27">
        <v>-1.18</v>
      </c>
      <c r="R284" s="20">
        <f t="shared" si="12"/>
        <v>45.25</v>
      </c>
      <c r="S284" s="20">
        <f t="shared" si="13"/>
        <v>0.19886311938727591</v>
      </c>
      <c r="T284" s="20" t="e">
        <f t="shared" si="14"/>
        <v>#N/A</v>
      </c>
    </row>
    <row r="285" spans="17:20" x14ac:dyDescent="0.2">
      <c r="Q285" s="27">
        <v>-1.17</v>
      </c>
      <c r="R285" s="20">
        <f t="shared" si="12"/>
        <v>45.375</v>
      </c>
      <c r="S285" s="20">
        <f t="shared" si="13"/>
        <v>0.2012135427351974</v>
      </c>
      <c r="T285" s="20" t="e">
        <f t="shared" si="14"/>
        <v>#N/A</v>
      </c>
    </row>
    <row r="286" spans="17:20" x14ac:dyDescent="0.2">
      <c r="Q286" s="27">
        <v>-1.1599999999999999</v>
      </c>
      <c r="R286" s="20">
        <f t="shared" si="12"/>
        <v>45.5</v>
      </c>
      <c r="S286" s="20">
        <f t="shared" si="13"/>
        <v>0.20357138829075944</v>
      </c>
      <c r="T286" s="20" t="e">
        <f t="shared" si="14"/>
        <v>#N/A</v>
      </c>
    </row>
    <row r="287" spans="17:20" x14ac:dyDescent="0.2">
      <c r="Q287" s="27">
        <v>-1.1499999999999999</v>
      </c>
      <c r="R287" s="20">
        <f t="shared" si="12"/>
        <v>45.625</v>
      </c>
      <c r="S287" s="20">
        <f t="shared" si="13"/>
        <v>0.20593626871997478</v>
      </c>
      <c r="T287" s="20" t="e">
        <f t="shared" si="14"/>
        <v>#N/A</v>
      </c>
    </row>
    <row r="288" spans="17:20" x14ac:dyDescent="0.2">
      <c r="Q288" s="27">
        <v>-1.1399999999999999</v>
      </c>
      <c r="R288" s="20">
        <f t="shared" si="12"/>
        <v>45.75</v>
      </c>
      <c r="S288" s="20">
        <f t="shared" si="13"/>
        <v>0.20830779004710837</v>
      </c>
      <c r="T288" s="20" t="e">
        <f t="shared" si="14"/>
        <v>#N/A</v>
      </c>
    </row>
    <row r="289" spans="17:20" x14ac:dyDescent="0.2">
      <c r="Q289" s="27">
        <v>-1.1299999999999999</v>
      </c>
      <c r="R289" s="20">
        <f t="shared" si="12"/>
        <v>45.875</v>
      </c>
      <c r="S289" s="20">
        <f t="shared" si="13"/>
        <v>0.21068555173601533</v>
      </c>
      <c r="T289" s="20" t="e">
        <f t="shared" si="14"/>
        <v>#N/A</v>
      </c>
    </row>
    <row r="290" spans="17:20" x14ac:dyDescent="0.2">
      <c r="Q290" s="27">
        <v>-1.1200000000000001</v>
      </c>
      <c r="R290" s="20">
        <f t="shared" si="12"/>
        <v>46</v>
      </c>
      <c r="S290" s="20">
        <f t="shared" si="13"/>
        <v>0.21306914677571784</v>
      </c>
      <c r="T290" s="20" t="e">
        <f t="shared" si="14"/>
        <v>#N/A</v>
      </c>
    </row>
    <row r="291" spans="17:20" x14ac:dyDescent="0.2">
      <c r="Q291" s="27">
        <v>-1.1100000000000001</v>
      </c>
      <c r="R291" s="20">
        <f t="shared" si="12"/>
        <v>46.125</v>
      </c>
      <c r="S291" s="20">
        <f t="shared" si="13"/>
        <v>0.21545816177021967</v>
      </c>
      <c r="T291" s="20" t="e">
        <f t="shared" si="14"/>
        <v>#N/A</v>
      </c>
    </row>
    <row r="292" spans="17:20" x14ac:dyDescent="0.2">
      <c r="Q292" s="27">
        <v>-1.1000000000000001</v>
      </c>
      <c r="R292" s="20">
        <f t="shared" si="12"/>
        <v>46.25</v>
      </c>
      <c r="S292" s="20">
        <f t="shared" si="13"/>
        <v>0.21785217703255053</v>
      </c>
      <c r="T292" s="20" t="e">
        <f t="shared" si="14"/>
        <v>#N/A</v>
      </c>
    </row>
    <row r="293" spans="17:20" x14ac:dyDescent="0.2">
      <c r="Q293" s="27">
        <v>-1.0900000000000001</v>
      </c>
      <c r="R293" s="20">
        <f t="shared" si="12"/>
        <v>46.375</v>
      </c>
      <c r="S293" s="20">
        <f t="shared" si="13"/>
        <v>0.22025076668303326</v>
      </c>
      <c r="T293" s="20" t="e">
        <f t="shared" si="14"/>
        <v>#N/A</v>
      </c>
    </row>
    <row r="294" spans="17:20" x14ac:dyDescent="0.2">
      <c r="Q294" s="27">
        <v>-1.08</v>
      </c>
      <c r="R294" s="20">
        <f t="shared" si="12"/>
        <v>46.5</v>
      </c>
      <c r="S294" s="20">
        <f t="shared" si="13"/>
        <v>0.22265349875176113</v>
      </c>
      <c r="T294" s="20" t="e">
        <f t="shared" si="14"/>
        <v>#N/A</v>
      </c>
    </row>
    <row r="295" spans="17:20" x14ac:dyDescent="0.2">
      <c r="Q295" s="27">
        <v>-1.07</v>
      </c>
      <c r="R295" s="20">
        <f t="shared" si="12"/>
        <v>46.625</v>
      </c>
      <c r="S295" s="20">
        <f t="shared" si="13"/>
        <v>0.22505993528526966</v>
      </c>
      <c r="T295" s="20" t="e">
        <f t="shared" si="14"/>
        <v>#N/A</v>
      </c>
    </row>
    <row r="296" spans="17:20" x14ac:dyDescent="0.2">
      <c r="Q296" s="27">
        <v>-1.06</v>
      </c>
      <c r="R296" s="20">
        <f t="shared" si="12"/>
        <v>46.75</v>
      </c>
      <c r="S296" s="20">
        <f t="shared" si="13"/>
        <v>0.22746963245738591</v>
      </c>
      <c r="T296" s="20" t="e">
        <f t="shared" si="14"/>
        <v>#N/A</v>
      </c>
    </row>
    <row r="297" spans="17:20" x14ac:dyDescent="0.2">
      <c r="Q297" s="27">
        <v>-1.05</v>
      </c>
      <c r="R297" s="20">
        <f t="shared" si="12"/>
        <v>46.875</v>
      </c>
      <c r="S297" s="20">
        <f t="shared" si="13"/>
        <v>0.22988214068423302</v>
      </c>
      <c r="T297" s="20" t="e">
        <f t="shared" si="14"/>
        <v>#N/A</v>
      </c>
    </row>
    <row r="298" spans="17:20" x14ac:dyDescent="0.2">
      <c r="Q298" s="27">
        <v>-1.04</v>
      </c>
      <c r="R298" s="20">
        <f t="shared" si="12"/>
        <v>47</v>
      </c>
      <c r="S298" s="20">
        <f t="shared" si="13"/>
        <v>0.2322970047433662</v>
      </c>
      <c r="T298" s="20" t="e">
        <f t="shared" si="14"/>
        <v>#N/A</v>
      </c>
    </row>
    <row r="299" spans="17:20" x14ac:dyDescent="0.2">
      <c r="Q299" s="27">
        <v>-1.03</v>
      </c>
      <c r="R299" s="20">
        <f t="shared" si="12"/>
        <v>47.125</v>
      </c>
      <c r="S299" s="20">
        <f t="shared" si="13"/>
        <v>0.23471376389701182</v>
      </c>
      <c r="T299" s="20" t="e">
        <f t="shared" si="14"/>
        <v>#N/A</v>
      </c>
    </row>
    <row r="300" spans="17:20" x14ac:dyDescent="0.2">
      <c r="Q300" s="27">
        <v>-1.02</v>
      </c>
      <c r="R300" s="20">
        <f t="shared" si="12"/>
        <v>47.25</v>
      </c>
      <c r="S300" s="20">
        <f t="shared" si="13"/>
        <v>0.23713195201937959</v>
      </c>
      <c r="T300" s="20" t="e">
        <f t="shared" si="14"/>
        <v>#N/A</v>
      </c>
    </row>
    <row r="301" spans="17:20" x14ac:dyDescent="0.2">
      <c r="Q301" s="27">
        <v>-1.01</v>
      </c>
      <c r="R301" s="20">
        <f t="shared" si="12"/>
        <v>47.375</v>
      </c>
      <c r="S301" s="20">
        <f t="shared" si="13"/>
        <v>0.23955109772801336</v>
      </c>
      <c r="T301" s="20" t="e">
        <f t="shared" si="14"/>
        <v>#N/A</v>
      </c>
    </row>
    <row r="302" spans="17:20" x14ac:dyDescent="0.2">
      <c r="Q302" s="27">
        <v>-1</v>
      </c>
      <c r="R302" s="20">
        <f t="shared" si="12"/>
        <v>47.5</v>
      </c>
      <c r="S302" s="20">
        <f t="shared" si="13"/>
        <v>0.24197072451914337</v>
      </c>
      <c r="T302" s="20" t="e">
        <f t="shared" si="14"/>
        <v>#N/A</v>
      </c>
    </row>
    <row r="303" spans="17:20" x14ac:dyDescent="0.2">
      <c r="Q303" s="27">
        <v>-0.99</v>
      </c>
      <c r="R303" s="20">
        <f t="shared" si="12"/>
        <v>47.625</v>
      </c>
      <c r="S303" s="20">
        <f t="shared" si="13"/>
        <v>0.24439035090699956</v>
      </c>
      <c r="T303" s="20" t="e">
        <f t="shared" si="14"/>
        <v>#N/A</v>
      </c>
    </row>
    <row r="304" spans="17:20" x14ac:dyDescent="0.2">
      <c r="Q304" s="27">
        <v>-0.98</v>
      </c>
      <c r="R304" s="20">
        <f t="shared" si="12"/>
        <v>47.75</v>
      </c>
      <c r="S304" s="20">
        <f t="shared" si="13"/>
        <v>0.24680949056704274</v>
      </c>
      <c r="T304" s="20" t="e">
        <f t="shared" si="14"/>
        <v>#N/A</v>
      </c>
    </row>
    <row r="305" spans="17:20" x14ac:dyDescent="0.2">
      <c r="Q305" s="27">
        <v>-0.97</v>
      </c>
      <c r="R305" s="20">
        <f t="shared" si="12"/>
        <v>47.875</v>
      </c>
      <c r="S305" s="20">
        <f t="shared" si="13"/>
        <v>0.24922765248306594</v>
      </c>
      <c r="T305" s="20" t="e">
        <f t="shared" si="14"/>
        <v>#N/A</v>
      </c>
    </row>
    <row r="306" spans="17:20" x14ac:dyDescent="0.2">
      <c r="Q306" s="27">
        <v>-0.96</v>
      </c>
      <c r="R306" s="20">
        <f t="shared" si="12"/>
        <v>48</v>
      </c>
      <c r="S306" s="20">
        <f t="shared" si="13"/>
        <v>0.25164434109811712</v>
      </c>
      <c r="T306" s="20" t="e">
        <f t="shared" si="14"/>
        <v>#N/A</v>
      </c>
    </row>
    <row r="307" spans="17:20" x14ac:dyDescent="0.2">
      <c r="Q307" s="27">
        <v>-0.95</v>
      </c>
      <c r="R307" s="20">
        <f t="shared" si="12"/>
        <v>48.125</v>
      </c>
      <c r="S307" s="20">
        <f t="shared" si="13"/>
        <v>0.25405905646918903</v>
      </c>
      <c r="T307" s="20" t="e">
        <f t="shared" si="14"/>
        <v>#N/A</v>
      </c>
    </row>
    <row r="308" spans="17:20" x14ac:dyDescent="0.2">
      <c r="Q308" s="27">
        <v>-0.94</v>
      </c>
      <c r="R308" s="20">
        <f t="shared" si="12"/>
        <v>48.25</v>
      </c>
      <c r="S308" s="20">
        <f t="shared" si="13"/>
        <v>0.25647129442562033</v>
      </c>
      <c r="T308" s="20" t="e">
        <f t="shared" si="14"/>
        <v>#N/A</v>
      </c>
    </row>
    <row r="309" spans="17:20" x14ac:dyDescent="0.2">
      <c r="Q309" s="27">
        <v>-0.93</v>
      </c>
      <c r="R309" s="20">
        <f t="shared" si="12"/>
        <v>48.375</v>
      </c>
      <c r="S309" s="20">
        <f t="shared" si="13"/>
        <v>0.2588805467311488</v>
      </c>
      <c r="T309" s="20" t="e">
        <f t="shared" si="14"/>
        <v>#N/A</v>
      </c>
    </row>
    <row r="310" spans="17:20" x14ac:dyDescent="0.2">
      <c r="Q310" s="27">
        <v>-0.92</v>
      </c>
      <c r="R310" s="20">
        <f t="shared" si="12"/>
        <v>48.5</v>
      </c>
      <c r="S310" s="20">
        <f t="shared" si="13"/>
        <v>0.26128630124955315</v>
      </c>
      <c r="T310" s="20" t="e">
        <f t="shared" si="14"/>
        <v>#N/A</v>
      </c>
    </row>
    <row r="311" spans="17:20" x14ac:dyDescent="0.2">
      <c r="Q311" s="27">
        <v>-0.91</v>
      </c>
      <c r="R311" s="20">
        <f t="shared" si="12"/>
        <v>48.625</v>
      </c>
      <c r="S311" s="20">
        <f t="shared" si="13"/>
        <v>0.26368804211381813</v>
      </c>
      <c r="T311" s="20" t="e">
        <f t="shared" si="14"/>
        <v>#N/A</v>
      </c>
    </row>
    <row r="312" spans="17:20" x14ac:dyDescent="0.2">
      <c r="Q312" s="27">
        <v>-0.9</v>
      </c>
      <c r="R312" s="20">
        <f t="shared" si="12"/>
        <v>48.75</v>
      </c>
      <c r="S312" s="20">
        <f t="shared" si="13"/>
        <v>0.26608524989875482</v>
      </c>
      <c r="T312" s="20" t="e">
        <f t="shared" si="14"/>
        <v>#N/A</v>
      </c>
    </row>
    <row r="313" spans="17:20" x14ac:dyDescent="0.2">
      <c r="Q313" s="27">
        <v>-0.89</v>
      </c>
      <c r="R313" s="20">
        <f t="shared" si="12"/>
        <v>48.875</v>
      </c>
      <c r="S313" s="20">
        <f t="shared" si="13"/>
        <v>0.26847740179700241</v>
      </c>
      <c r="T313" s="20" t="e">
        <f t="shared" si="14"/>
        <v>#N/A</v>
      </c>
    </row>
    <row r="314" spans="17:20" x14ac:dyDescent="0.2">
      <c r="Q314" s="27">
        <v>-0.88</v>
      </c>
      <c r="R314" s="20">
        <f t="shared" si="12"/>
        <v>49</v>
      </c>
      <c r="S314" s="20">
        <f t="shared" si="13"/>
        <v>0.27086397179833799</v>
      </c>
      <c r="T314" s="20" t="e">
        <f t="shared" si="14"/>
        <v>#N/A</v>
      </c>
    </row>
    <row r="315" spans="17:20" x14ac:dyDescent="0.2">
      <c r="Q315" s="27">
        <v>-0.87</v>
      </c>
      <c r="R315" s="20">
        <f t="shared" si="12"/>
        <v>49.125</v>
      </c>
      <c r="S315" s="20">
        <f t="shared" si="13"/>
        <v>0.27324443087221623</v>
      </c>
      <c r="T315" s="20" t="e">
        <f t="shared" si="14"/>
        <v>#N/A</v>
      </c>
    </row>
    <row r="316" spans="17:20" x14ac:dyDescent="0.2">
      <c r="Q316" s="27">
        <v>-0.86</v>
      </c>
      <c r="R316" s="20">
        <f t="shared" si="12"/>
        <v>49.25</v>
      </c>
      <c r="S316" s="20">
        <f t="shared" si="13"/>
        <v>0.27561824715345667</v>
      </c>
      <c r="T316" s="20" t="e">
        <f t="shared" si="14"/>
        <v>#N/A</v>
      </c>
    </row>
    <row r="317" spans="17:20" x14ac:dyDescent="0.2">
      <c r="Q317" s="27">
        <v>-0.85</v>
      </c>
      <c r="R317" s="20">
        <f t="shared" si="12"/>
        <v>49.375</v>
      </c>
      <c r="S317" s="20">
        <f t="shared" si="13"/>
        <v>0.27798488613099648</v>
      </c>
      <c r="T317" s="20" t="e">
        <f t="shared" si="14"/>
        <v>#N/A</v>
      </c>
    </row>
    <row r="318" spans="17:20" x14ac:dyDescent="0.2">
      <c r="Q318" s="27">
        <v>-0.84</v>
      </c>
      <c r="R318" s="20">
        <f t="shared" si="12"/>
        <v>49.5</v>
      </c>
      <c r="S318" s="20">
        <f t="shared" si="13"/>
        <v>0.28034381083962062</v>
      </c>
      <c r="T318" s="20" t="e">
        <f t="shared" si="14"/>
        <v>#N/A</v>
      </c>
    </row>
    <row r="319" spans="17:20" x14ac:dyDescent="0.2">
      <c r="Q319" s="27">
        <v>-0.83</v>
      </c>
      <c r="R319" s="20">
        <f t="shared" si="12"/>
        <v>49.625</v>
      </c>
      <c r="S319" s="20">
        <f t="shared" si="13"/>
        <v>0.28269448205458025</v>
      </c>
      <c r="T319" s="20" t="e">
        <f t="shared" si="14"/>
        <v>#N/A</v>
      </c>
    </row>
    <row r="320" spans="17:20" x14ac:dyDescent="0.2">
      <c r="Q320" s="27">
        <v>-0.82</v>
      </c>
      <c r="R320" s="20">
        <f t="shared" si="12"/>
        <v>49.75</v>
      </c>
      <c r="S320" s="20">
        <f t="shared" si="13"/>
        <v>0.28503635848900727</v>
      </c>
      <c r="T320" s="20" t="e">
        <f t="shared" si="14"/>
        <v>#N/A</v>
      </c>
    </row>
    <row r="321" spans="17:20" x14ac:dyDescent="0.2">
      <c r="Q321" s="27">
        <v>-0.81</v>
      </c>
      <c r="R321" s="20">
        <f t="shared" si="12"/>
        <v>49.875</v>
      </c>
      <c r="S321" s="20">
        <f t="shared" si="13"/>
        <v>0.28736889699402829</v>
      </c>
      <c r="T321" s="20" t="e">
        <f t="shared" si="14"/>
        <v>#N/A</v>
      </c>
    </row>
    <row r="322" spans="17:20" x14ac:dyDescent="0.2">
      <c r="Q322" s="27">
        <v>-0.8</v>
      </c>
      <c r="R322" s="20">
        <f t="shared" ref="R322:R385" si="15">Q322*$C$8+$C$4</f>
        <v>50</v>
      </c>
      <c r="S322" s="20">
        <f t="shared" si="13"/>
        <v>0.28969155276148273</v>
      </c>
      <c r="T322" s="20" t="e">
        <f t="shared" si="14"/>
        <v>#N/A</v>
      </c>
    </row>
    <row r="323" spans="17:20" x14ac:dyDescent="0.2">
      <c r="Q323" s="27">
        <v>-0.79</v>
      </c>
      <c r="R323" s="20">
        <f t="shared" si="15"/>
        <v>50.125</v>
      </c>
      <c r="S323" s="20">
        <f t="shared" ref="S323:S386" si="16">NORMDIST(Q323,0,1,FALSE)</f>
        <v>0.29200377952914142</v>
      </c>
      <c r="T323" s="20" t="e">
        <f t="shared" ref="T323:T386" si="17">IF(OR(AND(ROUND(NORMSINV($C$7/$O$5),2)&gt;=Q323,OR($O$4=1,$O$4=3)),AND(ROUND(NORMSINV(1-$C$7/$O$5),2)&lt;=Q323,OR($O$4=2,$O$4=3))),S323,NA())</f>
        <v>#N/A</v>
      </c>
    </row>
    <row r="324" spans="17:20" x14ac:dyDescent="0.2">
      <c r="Q324" s="27">
        <v>-0.78</v>
      </c>
      <c r="R324" s="20">
        <f t="shared" si="15"/>
        <v>50.25</v>
      </c>
      <c r="S324" s="20">
        <f t="shared" si="16"/>
        <v>0.29430502978832512</v>
      </c>
      <c r="T324" s="20" t="e">
        <f t="shared" si="17"/>
        <v>#N/A</v>
      </c>
    </row>
    <row r="325" spans="17:20" x14ac:dyDescent="0.2">
      <c r="Q325" s="27">
        <v>-0.77</v>
      </c>
      <c r="R325" s="20">
        <f t="shared" si="15"/>
        <v>50.375</v>
      </c>
      <c r="S325" s="20">
        <f t="shared" si="16"/>
        <v>0.29659475499381571</v>
      </c>
      <c r="T325" s="20" t="e">
        <f t="shared" si="17"/>
        <v>#N/A</v>
      </c>
    </row>
    <row r="326" spans="17:20" x14ac:dyDescent="0.2">
      <c r="Q326" s="27">
        <v>-0.76</v>
      </c>
      <c r="R326" s="20">
        <f t="shared" si="15"/>
        <v>50.5</v>
      </c>
      <c r="S326" s="20">
        <f t="shared" si="16"/>
        <v>0.29887240577595275</v>
      </c>
      <c r="T326" s="20" t="e">
        <f t="shared" si="17"/>
        <v>#N/A</v>
      </c>
    </row>
    <row r="327" spans="17:20" x14ac:dyDescent="0.2">
      <c r="Q327" s="27">
        <v>-0.75</v>
      </c>
      <c r="R327" s="20">
        <f t="shared" si="15"/>
        <v>50.625</v>
      </c>
      <c r="S327" s="20">
        <f t="shared" si="16"/>
        <v>0.30113743215480443</v>
      </c>
      <c r="T327" s="20" t="e">
        <f t="shared" si="17"/>
        <v>#N/A</v>
      </c>
    </row>
    <row r="328" spans="17:20" x14ac:dyDescent="0.2">
      <c r="Q328" s="27">
        <v>-0.74</v>
      </c>
      <c r="R328" s="20">
        <f t="shared" si="15"/>
        <v>50.75</v>
      </c>
      <c r="S328" s="20">
        <f t="shared" si="16"/>
        <v>0.30338928375630014</v>
      </c>
      <c r="T328" s="20" t="e">
        <f t="shared" si="17"/>
        <v>#N/A</v>
      </c>
    </row>
    <row r="329" spans="17:20" x14ac:dyDescent="0.2">
      <c r="Q329" s="27">
        <v>-0.73</v>
      </c>
      <c r="R329" s="20">
        <f t="shared" si="15"/>
        <v>50.875</v>
      </c>
      <c r="S329" s="20">
        <f t="shared" si="16"/>
        <v>0.30562741003020988</v>
      </c>
      <c r="T329" s="20" t="e">
        <f t="shared" si="17"/>
        <v>#N/A</v>
      </c>
    </row>
    <row r="330" spans="17:20" x14ac:dyDescent="0.2">
      <c r="Q330" s="27">
        <v>-0.72</v>
      </c>
      <c r="R330" s="20">
        <f t="shared" si="15"/>
        <v>51</v>
      </c>
      <c r="S330" s="20">
        <f t="shared" si="16"/>
        <v>0.30785126046985295</v>
      </c>
      <c r="T330" s="20" t="e">
        <f t="shared" si="17"/>
        <v>#N/A</v>
      </c>
    </row>
    <row r="331" spans="17:20" x14ac:dyDescent="0.2">
      <c r="Q331" s="27">
        <v>-0.71</v>
      </c>
      <c r="R331" s="20">
        <f t="shared" si="15"/>
        <v>51.125</v>
      </c>
      <c r="S331" s="20">
        <f t="shared" si="16"/>
        <v>0.31006028483341613</v>
      </c>
      <c r="T331" s="20" t="e">
        <f t="shared" si="17"/>
        <v>#N/A</v>
      </c>
    </row>
    <row r="332" spans="17:20" x14ac:dyDescent="0.2">
      <c r="Q332" s="27">
        <v>-0.7</v>
      </c>
      <c r="R332" s="20">
        <f t="shared" si="15"/>
        <v>51.25</v>
      </c>
      <c r="S332" s="20">
        <f t="shared" si="16"/>
        <v>0.31225393336676127</v>
      </c>
      <c r="T332" s="20" t="e">
        <f t="shared" si="17"/>
        <v>#N/A</v>
      </c>
    </row>
    <row r="333" spans="17:20" x14ac:dyDescent="0.2">
      <c r="Q333" s="27">
        <v>-0.69</v>
      </c>
      <c r="R333" s="20">
        <f t="shared" si="15"/>
        <v>51.375</v>
      </c>
      <c r="S333" s="20">
        <f t="shared" si="16"/>
        <v>0.31443165702759734</v>
      </c>
      <c r="T333" s="20" t="e">
        <f t="shared" si="17"/>
        <v>#N/A</v>
      </c>
    </row>
    <row r="334" spans="17:20" x14ac:dyDescent="0.2">
      <c r="Q334" s="27">
        <v>-0.68</v>
      </c>
      <c r="R334" s="20">
        <f t="shared" si="15"/>
        <v>51.5</v>
      </c>
      <c r="S334" s="20">
        <f t="shared" si="16"/>
        <v>0.31659290771089277</v>
      </c>
      <c r="T334" s="20" t="e">
        <f t="shared" si="17"/>
        <v>#N/A</v>
      </c>
    </row>
    <row r="335" spans="17:20" x14ac:dyDescent="0.2">
      <c r="Q335" s="27">
        <v>-0.67</v>
      </c>
      <c r="R335" s="20">
        <f t="shared" si="15"/>
        <v>51.625</v>
      </c>
      <c r="S335" s="20">
        <f t="shared" si="16"/>
        <v>0.31873713847540153</v>
      </c>
      <c r="T335" s="20" t="e">
        <f t="shared" si="17"/>
        <v>#N/A</v>
      </c>
    </row>
    <row r="336" spans="17:20" x14ac:dyDescent="0.2">
      <c r="Q336" s="27">
        <v>-0.66</v>
      </c>
      <c r="R336" s="20">
        <f t="shared" si="15"/>
        <v>51.75</v>
      </c>
      <c r="S336" s="20">
        <f t="shared" si="16"/>
        <v>0.32086380377117252</v>
      </c>
      <c r="T336" s="20" t="e">
        <f t="shared" si="17"/>
        <v>#N/A</v>
      </c>
    </row>
    <row r="337" spans="17:20" x14ac:dyDescent="0.2">
      <c r="Q337" s="27">
        <v>-0.65</v>
      </c>
      <c r="R337" s="20">
        <f t="shared" si="15"/>
        <v>51.875</v>
      </c>
      <c r="S337" s="20">
        <f t="shared" si="16"/>
        <v>0.32297235966791427</v>
      </c>
      <c r="T337" s="20" t="e">
        <f t="shared" si="17"/>
        <v>#N/A</v>
      </c>
    </row>
    <row r="338" spans="17:20" x14ac:dyDescent="0.2">
      <c r="Q338" s="27">
        <v>-0.64</v>
      </c>
      <c r="R338" s="20">
        <f t="shared" si="15"/>
        <v>52</v>
      </c>
      <c r="S338" s="20">
        <f t="shared" si="16"/>
        <v>0.32506226408408218</v>
      </c>
      <c r="T338" s="20" t="e">
        <f t="shared" si="17"/>
        <v>#N/A</v>
      </c>
    </row>
    <row r="339" spans="17:20" x14ac:dyDescent="0.2">
      <c r="Q339" s="27">
        <v>-0.63</v>
      </c>
      <c r="R339" s="20">
        <f t="shared" si="15"/>
        <v>52.125</v>
      </c>
      <c r="S339" s="20">
        <f t="shared" si="16"/>
        <v>0.32713297701655447</v>
      </c>
      <c r="T339" s="20" t="e">
        <f t="shared" si="17"/>
        <v>#N/A</v>
      </c>
    </row>
    <row r="340" spans="17:20" x14ac:dyDescent="0.2">
      <c r="Q340" s="27">
        <v>-0.62</v>
      </c>
      <c r="R340" s="20">
        <f t="shared" si="15"/>
        <v>52.25</v>
      </c>
      <c r="S340" s="20">
        <f t="shared" si="16"/>
        <v>0.32918396077076478</v>
      </c>
      <c r="T340" s="20" t="e">
        <f t="shared" si="17"/>
        <v>#N/A</v>
      </c>
    </row>
    <row r="341" spans="17:20" x14ac:dyDescent="0.2">
      <c r="Q341" s="27">
        <v>-0.61</v>
      </c>
      <c r="R341" s="20">
        <f t="shared" si="15"/>
        <v>52.375</v>
      </c>
      <c r="S341" s="20">
        <f t="shared" si="16"/>
        <v>0.33121468019115297</v>
      </c>
      <c r="T341" s="20" t="e">
        <f t="shared" si="17"/>
        <v>#N/A</v>
      </c>
    </row>
    <row r="342" spans="17:20" x14ac:dyDescent="0.2">
      <c r="Q342" s="27">
        <v>-0.6</v>
      </c>
      <c r="R342" s="20">
        <f t="shared" si="15"/>
        <v>52.5</v>
      </c>
      <c r="S342" s="20">
        <f t="shared" si="16"/>
        <v>0.33322460289179967</v>
      </c>
      <c r="T342" s="20" t="e">
        <f t="shared" si="17"/>
        <v>#N/A</v>
      </c>
    </row>
    <row r="343" spans="17:20" x14ac:dyDescent="0.2">
      <c r="Q343" s="27">
        <v>-0.59</v>
      </c>
      <c r="R343" s="20">
        <f t="shared" si="15"/>
        <v>52.625</v>
      </c>
      <c r="S343" s="20">
        <f t="shared" si="16"/>
        <v>0.33521319948710609</v>
      </c>
      <c r="T343" s="20" t="e">
        <f t="shared" si="17"/>
        <v>#N/A</v>
      </c>
    </row>
    <row r="344" spans="17:20" x14ac:dyDescent="0.2">
      <c r="Q344" s="27">
        <v>-0.57999999999999996</v>
      </c>
      <c r="R344" s="20">
        <f t="shared" si="15"/>
        <v>52.75</v>
      </c>
      <c r="S344" s="20">
        <f t="shared" si="16"/>
        <v>0.33717994382238059</v>
      </c>
      <c r="T344" s="20" t="e">
        <f t="shared" si="17"/>
        <v>#N/A</v>
      </c>
    </row>
    <row r="345" spans="17:20" x14ac:dyDescent="0.2">
      <c r="Q345" s="27">
        <v>-0.56999999999999995</v>
      </c>
      <c r="R345" s="20">
        <f t="shared" si="15"/>
        <v>52.875</v>
      </c>
      <c r="S345" s="20">
        <f t="shared" si="16"/>
        <v>0.33912431320419223</v>
      </c>
      <c r="T345" s="20" t="e">
        <f t="shared" si="17"/>
        <v>#N/A</v>
      </c>
    </row>
    <row r="346" spans="17:20" x14ac:dyDescent="0.2">
      <c r="Q346" s="27">
        <v>-0.56000000000000005</v>
      </c>
      <c r="R346" s="20">
        <f t="shared" si="15"/>
        <v>53</v>
      </c>
      <c r="S346" s="20">
        <f t="shared" si="16"/>
        <v>0.34104578863035256</v>
      </c>
      <c r="T346" s="20" t="e">
        <f t="shared" si="17"/>
        <v>#N/A</v>
      </c>
    </row>
    <row r="347" spans="17:20" x14ac:dyDescent="0.2">
      <c r="Q347" s="27">
        <v>-0.55000000000000004</v>
      </c>
      <c r="R347" s="20">
        <f t="shared" si="15"/>
        <v>53.125</v>
      </c>
      <c r="S347" s="20">
        <f t="shared" si="16"/>
        <v>0.3429438550193839</v>
      </c>
      <c r="T347" s="20" t="e">
        <f t="shared" si="17"/>
        <v>#N/A</v>
      </c>
    </row>
    <row r="348" spans="17:20" x14ac:dyDescent="0.2">
      <c r="Q348" s="27">
        <v>-0.54</v>
      </c>
      <c r="R348" s="20">
        <f t="shared" si="15"/>
        <v>53.25</v>
      </c>
      <c r="S348" s="20">
        <f t="shared" si="16"/>
        <v>0.34481800143933333</v>
      </c>
      <c r="T348" s="20" t="e">
        <f t="shared" si="17"/>
        <v>#N/A</v>
      </c>
    </row>
    <row r="349" spans="17:20" x14ac:dyDescent="0.2">
      <c r="Q349" s="27">
        <v>-0.53</v>
      </c>
      <c r="R349" s="20">
        <f t="shared" si="15"/>
        <v>53.375</v>
      </c>
      <c r="S349" s="20">
        <f t="shared" si="16"/>
        <v>0.34666772133579166</v>
      </c>
      <c r="T349" s="20" t="e">
        <f t="shared" si="17"/>
        <v>#N/A</v>
      </c>
    </row>
    <row r="350" spans="17:20" x14ac:dyDescent="0.2">
      <c r="Q350" s="27">
        <v>-0.52</v>
      </c>
      <c r="R350" s="20">
        <f t="shared" si="15"/>
        <v>53.5</v>
      </c>
      <c r="S350" s="20">
        <f t="shared" si="16"/>
        <v>0.34849251275897447</v>
      </c>
      <c r="T350" s="20" t="e">
        <f t="shared" si="17"/>
        <v>#N/A</v>
      </c>
    </row>
    <row r="351" spans="17:20" x14ac:dyDescent="0.2">
      <c r="Q351" s="27">
        <v>-0.51</v>
      </c>
      <c r="R351" s="20">
        <f t="shared" si="15"/>
        <v>53.625</v>
      </c>
      <c r="S351" s="20">
        <f t="shared" si="16"/>
        <v>0.35029187858972582</v>
      </c>
      <c r="T351" s="20" t="e">
        <f t="shared" si="17"/>
        <v>#N/A</v>
      </c>
    </row>
    <row r="352" spans="17:20" x14ac:dyDescent="0.2">
      <c r="Q352" s="27">
        <v>-0.5</v>
      </c>
      <c r="R352" s="20">
        <f t="shared" si="15"/>
        <v>53.75</v>
      </c>
      <c r="S352" s="20">
        <f t="shared" si="16"/>
        <v>0.35206532676429952</v>
      </c>
      <c r="T352" s="20" t="e">
        <f t="shared" si="17"/>
        <v>#N/A</v>
      </c>
    </row>
    <row r="353" spans="17:20" x14ac:dyDescent="0.2">
      <c r="Q353" s="27">
        <v>-0.49</v>
      </c>
      <c r="R353" s="20">
        <f t="shared" si="15"/>
        <v>53.875</v>
      </c>
      <c r="S353" s="20">
        <f t="shared" si="16"/>
        <v>0.35381237049777969</v>
      </c>
      <c r="T353" s="20" t="e">
        <f t="shared" si="17"/>
        <v>#N/A</v>
      </c>
    </row>
    <row r="354" spans="17:20" x14ac:dyDescent="0.2">
      <c r="Q354" s="27">
        <v>-0.48</v>
      </c>
      <c r="R354" s="20">
        <f t="shared" si="15"/>
        <v>54</v>
      </c>
      <c r="S354" s="20">
        <f t="shared" si="16"/>
        <v>0.35553252850599709</v>
      </c>
      <c r="T354" s="20" t="e">
        <f t="shared" si="17"/>
        <v>#N/A</v>
      </c>
    </row>
    <row r="355" spans="17:20" x14ac:dyDescent="0.2">
      <c r="Q355" s="27">
        <v>-0.47</v>
      </c>
      <c r="R355" s="20">
        <f t="shared" si="15"/>
        <v>54.125</v>
      </c>
      <c r="S355" s="20">
        <f t="shared" si="16"/>
        <v>0.35722532522580086</v>
      </c>
      <c r="T355" s="20" t="e">
        <f t="shared" si="17"/>
        <v>#N/A</v>
      </c>
    </row>
    <row r="356" spans="17:20" x14ac:dyDescent="0.2">
      <c r="Q356" s="27">
        <v>-0.46</v>
      </c>
      <c r="R356" s="20">
        <f t="shared" si="15"/>
        <v>54.25</v>
      </c>
      <c r="S356" s="20">
        <f t="shared" si="16"/>
        <v>0.35889029103354464</v>
      </c>
      <c r="T356" s="20" t="e">
        <f t="shared" si="17"/>
        <v>#N/A</v>
      </c>
    </row>
    <row r="357" spans="17:20" x14ac:dyDescent="0.2">
      <c r="Q357" s="27">
        <v>-0.45</v>
      </c>
      <c r="R357" s="20">
        <f t="shared" si="15"/>
        <v>54.375</v>
      </c>
      <c r="S357" s="20">
        <f t="shared" si="16"/>
        <v>0.36052696246164795</v>
      </c>
      <c r="T357" s="20" t="e">
        <f t="shared" si="17"/>
        <v>#N/A</v>
      </c>
    </row>
    <row r="358" spans="17:20" x14ac:dyDescent="0.2">
      <c r="Q358" s="27">
        <v>-0.44</v>
      </c>
      <c r="R358" s="20">
        <f t="shared" si="15"/>
        <v>54.5</v>
      </c>
      <c r="S358" s="20">
        <f t="shared" si="16"/>
        <v>0.36213488241309222</v>
      </c>
      <c r="T358" s="20" t="e">
        <f t="shared" si="17"/>
        <v>#N/A</v>
      </c>
    </row>
    <row r="359" spans="17:20" x14ac:dyDescent="0.2">
      <c r="Q359" s="27">
        <v>-0.43</v>
      </c>
      <c r="R359" s="20">
        <f t="shared" si="15"/>
        <v>54.625</v>
      </c>
      <c r="S359" s="20">
        <f t="shared" si="16"/>
        <v>0.36371360037371342</v>
      </c>
      <c r="T359" s="20" t="e">
        <f t="shared" si="17"/>
        <v>#N/A</v>
      </c>
    </row>
    <row r="360" spans="17:20" x14ac:dyDescent="0.2">
      <c r="Q360" s="27">
        <v>-0.42</v>
      </c>
      <c r="R360" s="20">
        <f t="shared" si="15"/>
        <v>54.75</v>
      </c>
      <c r="S360" s="20">
        <f t="shared" si="16"/>
        <v>0.36526267262215389</v>
      </c>
      <c r="T360" s="20" t="e">
        <f t="shared" si="17"/>
        <v>#N/A</v>
      </c>
    </row>
    <row r="361" spans="17:20" x14ac:dyDescent="0.2">
      <c r="Q361" s="27">
        <v>-0.41</v>
      </c>
      <c r="R361" s="20">
        <f t="shared" si="15"/>
        <v>54.875</v>
      </c>
      <c r="S361" s="20">
        <f t="shared" si="16"/>
        <v>0.36678166243733612</v>
      </c>
      <c r="T361" s="20" t="e">
        <f t="shared" si="17"/>
        <v>#N/A</v>
      </c>
    </row>
    <row r="362" spans="17:20" x14ac:dyDescent="0.2">
      <c r="Q362" s="27">
        <v>-0.4</v>
      </c>
      <c r="R362" s="20">
        <f t="shared" si="15"/>
        <v>55</v>
      </c>
      <c r="S362" s="20">
        <f t="shared" si="16"/>
        <v>0.36827014030332333</v>
      </c>
      <c r="T362" s="20" t="e">
        <f t="shared" si="17"/>
        <v>#N/A</v>
      </c>
    </row>
    <row r="363" spans="17:20" x14ac:dyDescent="0.2">
      <c r="Q363" s="27">
        <v>-0.39</v>
      </c>
      <c r="R363" s="20">
        <f t="shared" si="15"/>
        <v>55.125</v>
      </c>
      <c r="S363" s="20">
        <f t="shared" si="16"/>
        <v>0.36972768411143236</v>
      </c>
      <c r="T363" s="20" t="e">
        <f t="shared" si="17"/>
        <v>#N/A</v>
      </c>
    </row>
    <row r="364" spans="17:20" x14ac:dyDescent="0.2">
      <c r="Q364" s="27">
        <v>-0.38</v>
      </c>
      <c r="R364" s="20">
        <f t="shared" si="15"/>
        <v>55.25</v>
      </c>
      <c r="S364" s="20">
        <f t="shared" si="16"/>
        <v>0.37115387935946603</v>
      </c>
      <c r="T364" s="20" t="e">
        <f t="shared" si="17"/>
        <v>#N/A</v>
      </c>
    </row>
    <row r="365" spans="17:20" x14ac:dyDescent="0.2">
      <c r="Q365" s="27">
        <v>-0.37</v>
      </c>
      <c r="R365" s="20">
        <f t="shared" si="15"/>
        <v>55.375</v>
      </c>
      <c r="S365" s="20">
        <f t="shared" si="16"/>
        <v>0.37254831934793342</v>
      </c>
      <c r="T365" s="20" t="e">
        <f t="shared" si="17"/>
        <v>#N/A</v>
      </c>
    </row>
    <row r="366" spans="17:20" x14ac:dyDescent="0.2">
      <c r="Q366" s="27">
        <v>-0.36</v>
      </c>
      <c r="R366" s="20">
        <f t="shared" si="15"/>
        <v>55.5</v>
      </c>
      <c r="S366" s="20">
        <f t="shared" si="16"/>
        <v>0.37391060537312842</v>
      </c>
      <c r="T366" s="20" t="e">
        <f t="shared" si="17"/>
        <v>#N/A</v>
      </c>
    </row>
    <row r="367" spans="17:20" x14ac:dyDescent="0.2">
      <c r="Q367" s="27">
        <v>-0.35</v>
      </c>
      <c r="R367" s="20">
        <f t="shared" si="15"/>
        <v>55.625</v>
      </c>
      <c r="S367" s="20">
        <f t="shared" si="16"/>
        <v>0.37524034691693792</v>
      </c>
      <c r="T367" s="20" t="e">
        <f t="shared" si="17"/>
        <v>#N/A</v>
      </c>
    </row>
    <row r="368" spans="17:20" x14ac:dyDescent="0.2">
      <c r="Q368" s="27">
        <v>-0.34</v>
      </c>
      <c r="R368" s="20">
        <f t="shared" si="15"/>
        <v>55.75</v>
      </c>
      <c r="S368" s="20">
        <f t="shared" si="16"/>
        <v>0.37653716183325392</v>
      </c>
      <c r="T368" s="20" t="e">
        <f t="shared" si="17"/>
        <v>#N/A</v>
      </c>
    </row>
    <row r="369" spans="17:20" x14ac:dyDescent="0.2">
      <c r="Q369" s="27">
        <v>-0.33</v>
      </c>
      <c r="R369" s="20">
        <f t="shared" si="15"/>
        <v>55.875</v>
      </c>
      <c r="S369" s="20">
        <f t="shared" si="16"/>
        <v>0.37780067653086458</v>
      </c>
      <c r="T369" s="20" t="e">
        <f t="shared" si="17"/>
        <v>#N/A</v>
      </c>
    </row>
    <row r="370" spans="17:20" x14ac:dyDescent="0.2">
      <c r="Q370" s="27">
        <v>-0.32</v>
      </c>
      <c r="R370" s="20">
        <f t="shared" si="15"/>
        <v>56</v>
      </c>
      <c r="S370" s="20">
        <f t="shared" si="16"/>
        <v>0.37903052615270166</v>
      </c>
      <c r="T370" s="20" t="e">
        <f t="shared" si="17"/>
        <v>#N/A</v>
      </c>
    </row>
    <row r="371" spans="17:20" x14ac:dyDescent="0.2">
      <c r="Q371" s="27">
        <v>-0.31</v>
      </c>
      <c r="R371" s="20">
        <f t="shared" si="15"/>
        <v>56.125</v>
      </c>
      <c r="S371" s="20">
        <f t="shared" si="16"/>
        <v>0.38022635475132494</v>
      </c>
      <c r="T371" s="20" t="e">
        <f t="shared" si="17"/>
        <v>#N/A</v>
      </c>
    </row>
    <row r="372" spans="17:20" x14ac:dyDescent="0.2">
      <c r="Q372" s="27">
        <v>-0.3</v>
      </c>
      <c r="R372" s="20">
        <f t="shared" si="15"/>
        <v>56.25</v>
      </c>
      <c r="S372" s="20">
        <f t="shared" si="16"/>
        <v>0.38138781546052414</v>
      </c>
      <c r="T372" s="20" t="e">
        <f t="shared" si="17"/>
        <v>#N/A</v>
      </c>
    </row>
    <row r="373" spans="17:20" x14ac:dyDescent="0.2">
      <c r="Q373" s="27">
        <v>-0.28999999999999998</v>
      </c>
      <c r="R373" s="20">
        <f t="shared" si="15"/>
        <v>56.375</v>
      </c>
      <c r="S373" s="20">
        <f t="shared" si="16"/>
        <v>0.38251457066292405</v>
      </c>
      <c r="T373" s="20" t="e">
        <f t="shared" si="17"/>
        <v>#N/A</v>
      </c>
    </row>
    <row r="374" spans="17:20" x14ac:dyDescent="0.2">
      <c r="Q374" s="27">
        <v>-0.28000000000000003</v>
      </c>
      <c r="R374" s="20">
        <f t="shared" si="15"/>
        <v>56.5</v>
      </c>
      <c r="S374" s="20">
        <f t="shared" si="16"/>
        <v>0.38360629215347858</v>
      </c>
      <c r="T374" s="20" t="e">
        <f t="shared" si="17"/>
        <v>#N/A</v>
      </c>
    </row>
    <row r="375" spans="17:20" x14ac:dyDescent="0.2">
      <c r="Q375" s="27">
        <v>-0.27</v>
      </c>
      <c r="R375" s="20">
        <f t="shared" si="15"/>
        <v>56.625</v>
      </c>
      <c r="S375" s="20">
        <f t="shared" si="16"/>
        <v>0.38466266129874283</v>
      </c>
      <c r="T375" s="20" t="e">
        <f t="shared" si="17"/>
        <v>#N/A</v>
      </c>
    </row>
    <row r="376" spans="17:20" x14ac:dyDescent="0.2">
      <c r="Q376" s="27">
        <v>-0.26</v>
      </c>
      <c r="R376" s="20">
        <f t="shared" si="15"/>
        <v>56.75</v>
      </c>
      <c r="S376" s="20">
        <f t="shared" si="16"/>
        <v>0.38568336919181612</v>
      </c>
      <c r="T376" s="20" t="e">
        <f t="shared" si="17"/>
        <v>#N/A</v>
      </c>
    </row>
    <row r="377" spans="17:20" x14ac:dyDescent="0.2">
      <c r="Q377" s="27">
        <v>-0.25</v>
      </c>
      <c r="R377" s="20">
        <f t="shared" si="15"/>
        <v>56.875</v>
      </c>
      <c r="S377" s="20">
        <f t="shared" si="16"/>
        <v>0.38666811680284924</v>
      </c>
      <c r="T377" s="20" t="e">
        <f t="shared" si="17"/>
        <v>#N/A</v>
      </c>
    </row>
    <row r="378" spans="17:20" x14ac:dyDescent="0.2">
      <c r="Q378" s="27">
        <v>-0.24</v>
      </c>
      <c r="R378" s="20">
        <f t="shared" si="15"/>
        <v>57</v>
      </c>
      <c r="S378" s="20">
        <f t="shared" si="16"/>
        <v>0.38761661512501416</v>
      </c>
      <c r="T378" s="20" t="e">
        <f t="shared" si="17"/>
        <v>#N/A</v>
      </c>
    </row>
    <row r="379" spans="17:20" x14ac:dyDescent="0.2">
      <c r="Q379" s="27">
        <v>-0.23</v>
      </c>
      <c r="R379" s="20">
        <f t="shared" si="15"/>
        <v>57.125</v>
      </c>
      <c r="S379" s="20">
        <f t="shared" si="16"/>
        <v>0.38852858531583589</v>
      </c>
      <c r="T379" s="20" t="e">
        <f t="shared" si="17"/>
        <v>#N/A</v>
      </c>
    </row>
    <row r="380" spans="17:20" x14ac:dyDescent="0.2">
      <c r="Q380" s="27">
        <v>-0.22</v>
      </c>
      <c r="R380" s="20">
        <f t="shared" si="15"/>
        <v>57.25</v>
      </c>
      <c r="S380" s="20">
        <f t="shared" si="16"/>
        <v>0.38940375883379041</v>
      </c>
      <c r="T380" s="20" t="e">
        <f t="shared" si="17"/>
        <v>#N/A</v>
      </c>
    </row>
    <row r="381" spans="17:20" x14ac:dyDescent="0.2">
      <c r="Q381" s="27">
        <v>-0.21</v>
      </c>
      <c r="R381" s="20">
        <f t="shared" si="15"/>
        <v>57.375</v>
      </c>
      <c r="S381" s="20">
        <f t="shared" si="16"/>
        <v>0.39024187757007428</v>
      </c>
      <c r="T381" s="20" t="e">
        <f t="shared" si="17"/>
        <v>#N/A</v>
      </c>
    </row>
    <row r="382" spans="17:20" x14ac:dyDescent="0.2">
      <c r="Q382" s="27">
        <v>-0.2</v>
      </c>
      <c r="R382" s="20">
        <f t="shared" si="15"/>
        <v>57.5</v>
      </c>
      <c r="S382" s="20">
        <f t="shared" si="16"/>
        <v>0.39104269397545588</v>
      </c>
      <c r="T382" s="20" t="e">
        <f t="shared" si="17"/>
        <v>#N/A</v>
      </c>
    </row>
    <row r="383" spans="17:20" x14ac:dyDescent="0.2">
      <c r="Q383" s="27">
        <v>-0.19</v>
      </c>
      <c r="R383" s="20">
        <f t="shared" si="15"/>
        <v>57.625</v>
      </c>
      <c r="S383" s="20">
        <f t="shared" si="16"/>
        <v>0.39180597118212113</v>
      </c>
      <c r="T383" s="20" t="e">
        <f t="shared" si="17"/>
        <v>#N/A</v>
      </c>
    </row>
    <row r="384" spans="17:20" x14ac:dyDescent="0.2">
      <c r="Q384" s="27">
        <v>-0.18</v>
      </c>
      <c r="R384" s="20">
        <f t="shared" si="15"/>
        <v>57.75</v>
      </c>
      <c r="S384" s="20">
        <f t="shared" si="16"/>
        <v>0.3925314831204289</v>
      </c>
      <c r="T384" s="20" t="e">
        <f t="shared" si="17"/>
        <v>#N/A</v>
      </c>
    </row>
    <row r="385" spans="17:20" x14ac:dyDescent="0.2">
      <c r="Q385" s="27">
        <v>-0.17</v>
      </c>
      <c r="R385" s="20">
        <f t="shared" si="15"/>
        <v>57.875</v>
      </c>
      <c r="S385" s="20">
        <f t="shared" si="16"/>
        <v>0.39321901463049719</v>
      </c>
      <c r="T385" s="20" t="e">
        <f t="shared" si="17"/>
        <v>#N/A</v>
      </c>
    </row>
    <row r="386" spans="17:20" x14ac:dyDescent="0.2">
      <c r="Q386" s="27">
        <v>-0.16</v>
      </c>
      <c r="R386" s="20">
        <f t="shared" ref="R386:R449" si="18">Q386*$C$8+$C$4</f>
        <v>58</v>
      </c>
      <c r="S386" s="20">
        <f t="shared" si="16"/>
        <v>0.39386836156854083</v>
      </c>
      <c r="T386" s="20" t="e">
        <f t="shared" si="17"/>
        <v>#N/A</v>
      </c>
    </row>
    <row r="387" spans="17:20" x14ac:dyDescent="0.2">
      <c r="Q387" s="27">
        <v>-0.15</v>
      </c>
      <c r="R387" s="20">
        <f t="shared" si="18"/>
        <v>58.125</v>
      </c>
      <c r="S387" s="20">
        <f t="shared" ref="S387:S432" si="19">NORMDIST(Q387,0,1,FALSE)</f>
        <v>0.39447933090788895</v>
      </c>
      <c r="T387" s="20" t="e">
        <f t="shared" ref="T387:T450" si="20">IF(OR(AND(ROUND(NORMSINV($C$7/$O$5),2)&gt;=Q387,OR($O$4=1,$O$4=3)),AND(ROUND(NORMSINV(1-$C$7/$O$5),2)&lt;=Q387,OR($O$4=2,$O$4=3))),S387,NA())</f>
        <v>#N/A</v>
      </c>
    </row>
    <row r="388" spans="17:20" x14ac:dyDescent="0.2">
      <c r="Q388" s="27">
        <v>-0.14000000000000001</v>
      </c>
      <c r="R388" s="20">
        <f t="shared" si="18"/>
        <v>58.25</v>
      </c>
      <c r="S388" s="20">
        <f t="shared" si="19"/>
        <v>0.39505174083461125</v>
      </c>
      <c r="T388" s="20" t="e">
        <f t="shared" si="20"/>
        <v>#N/A</v>
      </c>
    </row>
    <row r="389" spans="17:20" x14ac:dyDescent="0.2">
      <c r="Q389" s="27">
        <v>-0.13</v>
      </c>
      <c r="R389" s="20">
        <f t="shared" si="18"/>
        <v>58.375</v>
      </c>
      <c r="S389" s="20">
        <f t="shared" si="19"/>
        <v>0.39558542083768738</v>
      </c>
      <c r="T389" s="20" t="e">
        <f t="shared" si="20"/>
        <v>#N/A</v>
      </c>
    </row>
    <row r="390" spans="17:20" x14ac:dyDescent="0.2">
      <c r="Q390" s="27">
        <v>-0.12</v>
      </c>
      <c r="R390" s="20">
        <f t="shared" si="18"/>
        <v>58.5</v>
      </c>
      <c r="S390" s="20">
        <f t="shared" si="19"/>
        <v>0.3960802117936561</v>
      </c>
      <c r="T390" s="20" t="e">
        <f t="shared" si="20"/>
        <v>#N/A</v>
      </c>
    </row>
    <row r="391" spans="17:20" x14ac:dyDescent="0.2">
      <c r="Q391" s="27">
        <v>-0.11</v>
      </c>
      <c r="R391" s="20">
        <f t="shared" si="18"/>
        <v>58.625</v>
      </c>
      <c r="S391" s="20">
        <f t="shared" si="19"/>
        <v>0.39653596604568575</v>
      </c>
      <c r="T391" s="20" t="e">
        <f t="shared" si="20"/>
        <v>#N/A</v>
      </c>
    </row>
    <row r="392" spans="17:20" x14ac:dyDescent="0.2">
      <c r="Q392" s="27">
        <v>-0.1</v>
      </c>
      <c r="R392" s="20">
        <f t="shared" si="18"/>
        <v>58.75</v>
      </c>
      <c r="S392" s="20">
        <f t="shared" si="19"/>
        <v>0.39695254747701181</v>
      </c>
      <c r="T392" s="20" t="e">
        <f t="shared" si="20"/>
        <v>#N/A</v>
      </c>
    </row>
    <row r="393" spans="17:20" x14ac:dyDescent="0.2">
      <c r="Q393" s="27">
        <v>-0.09</v>
      </c>
      <c r="R393" s="20">
        <f t="shared" si="18"/>
        <v>58.875</v>
      </c>
      <c r="S393" s="20">
        <f t="shared" si="19"/>
        <v>0.39732983157868834</v>
      </c>
      <c r="T393" s="20" t="e">
        <f t="shared" si="20"/>
        <v>#N/A</v>
      </c>
    </row>
    <row r="394" spans="17:20" x14ac:dyDescent="0.2">
      <c r="Q394" s="27">
        <v>-0.08</v>
      </c>
      <c r="R394" s="20">
        <f t="shared" si="18"/>
        <v>59</v>
      </c>
      <c r="S394" s="20">
        <f t="shared" si="19"/>
        <v>0.39766770551160885</v>
      </c>
      <c r="T394" s="20" t="e">
        <f t="shared" si="20"/>
        <v>#N/A</v>
      </c>
    </row>
    <row r="395" spans="17:20" x14ac:dyDescent="0.2">
      <c r="Q395" s="27">
        <v>-7.0000000000000007E-2</v>
      </c>
      <c r="R395" s="20">
        <f t="shared" si="18"/>
        <v>59.125</v>
      </c>
      <c r="S395" s="20">
        <f t="shared" si="19"/>
        <v>0.39796606816275104</v>
      </c>
      <c r="T395" s="20" t="e">
        <f t="shared" si="20"/>
        <v>#N/A</v>
      </c>
    </row>
    <row r="396" spans="17:20" x14ac:dyDescent="0.2">
      <c r="Q396" s="27">
        <v>-0.06</v>
      </c>
      <c r="R396" s="20">
        <f t="shared" si="18"/>
        <v>59.25</v>
      </c>
      <c r="S396" s="20">
        <f t="shared" si="19"/>
        <v>0.39822483019560695</v>
      </c>
      <c r="T396" s="20" t="e">
        <f t="shared" si="20"/>
        <v>#N/A</v>
      </c>
    </row>
    <row r="397" spans="17:20" x14ac:dyDescent="0.2">
      <c r="Q397" s="27">
        <v>-0.05</v>
      </c>
      <c r="R397" s="20">
        <f t="shared" si="18"/>
        <v>59.375</v>
      </c>
      <c r="S397" s="20">
        <f t="shared" si="19"/>
        <v>0.39844391409476404</v>
      </c>
      <c r="T397" s="20" t="e">
        <f t="shared" si="20"/>
        <v>#N/A</v>
      </c>
    </row>
    <row r="398" spans="17:20" x14ac:dyDescent="0.2">
      <c r="Q398" s="27">
        <v>-0.04</v>
      </c>
      <c r="R398" s="20">
        <f t="shared" si="18"/>
        <v>59.5</v>
      </c>
      <c r="S398" s="20">
        <f t="shared" si="19"/>
        <v>0.39862325420460504</v>
      </c>
      <c r="T398" s="20" t="e">
        <f t="shared" si="20"/>
        <v>#N/A</v>
      </c>
    </row>
    <row r="399" spans="17:20" x14ac:dyDescent="0.2">
      <c r="Q399" s="27">
        <v>-0.03</v>
      </c>
      <c r="R399" s="20">
        <f t="shared" si="18"/>
        <v>59.625</v>
      </c>
      <c r="S399" s="20">
        <f t="shared" si="19"/>
        <v>0.39876279676209969</v>
      </c>
      <c r="T399" s="20" t="e">
        <f t="shared" si="20"/>
        <v>#N/A</v>
      </c>
    </row>
    <row r="400" spans="17:20" x14ac:dyDescent="0.2">
      <c r="Q400" s="27">
        <v>-0.02</v>
      </c>
      <c r="R400" s="20">
        <f t="shared" si="18"/>
        <v>59.75</v>
      </c>
      <c r="S400" s="20">
        <f t="shared" si="19"/>
        <v>0.39886249992366613</v>
      </c>
      <c r="T400" s="20" t="e">
        <f t="shared" si="20"/>
        <v>#N/A</v>
      </c>
    </row>
    <row r="401" spans="17:20" x14ac:dyDescent="0.2">
      <c r="Q401" s="27">
        <v>-0.01</v>
      </c>
      <c r="R401" s="20">
        <f t="shared" si="18"/>
        <v>59.875</v>
      </c>
      <c r="S401" s="20">
        <f t="shared" si="19"/>
        <v>0.39892233378608216</v>
      </c>
      <c r="T401" s="20" t="e">
        <f t="shared" si="20"/>
        <v>#N/A</v>
      </c>
    </row>
    <row r="402" spans="17:20" x14ac:dyDescent="0.2">
      <c r="Q402" s="27">
        <v>0</v>
      </c>
      <c r="R402" s="20">
        <f t="shared" si="18"/>
        <v>60</v>
      </c>
      <c r="S402" s="20">
        <f t="shared" si="19"/>
        <v>0.3989422804014327</v>
      </c>
      <c r="T402" s="20" t="e">
        <f t="shared" si="20"/>
        <v>#N/A</v>
      </c>
    </row>
    <row r="403" spans="17:20" x14ac:dyDescent="0.2">
      <c r="Q403" s="27">
        <v>0.01</v>
      </c>
      <c r="R403" s="20">
        <f t="shared" si="18"/>
        <v>60.125</v>
      </c>
      <c r="S403" s="20">
        <f t="shared" si="19"/>
        <v>0.39892233378608216</v>
      </c>
      <c r="T403" s="20" t="e">
        <f t="shared" si="20"/>
        <v>#N/A</v>
      </c>
    </row>
    <row r="404" spans="17:20" x14ac:dyDescent="0.2">
      <c r="Q404" s="27">
        <v>0.02</v>
      </c>
      <c r="R404" s="20">
        <f t="shared" si="18"/>
        <v>60.25</v>
      </c>
      <c r="S404" s="20">
        <f t="shared" si="19"/>
        <v>0.39886249992366613</v>
      </c>
      <c r="T404" s="20" t="e">
        <f t="shared" si="20"/>
        <v>#N/A</v>
      </c>
    </row>
    <row r="405" spans="17:20" x14ac:dyDescent="0.2">
      <c r="Q405" s="27">
        <v>0.03</v>
      </c>
      <c r="R405" s="20">
        <f t="shared" si="18"/>
        <v>60.375</v>
      </c>
      <c r="S405" s="20">
        <f t="shared" si="19"/>
        <v>0.39876279676209969</v>
      </c>
      <c r="T405" s="20" t="e">
        <f t="shared" si="20"/>
        <v>#N/A</v>
      </c>
    </row>
    <row r="406" spans="17:20" x14ac:dyDescent="0.2">
      <c r="Q406" s="27">
        <v>0.04</v>
      </c>
      <c r="R406" s="20">
        <f t="shared" si="18"/>
        <v>60.5</v>
      </c>
      <c r="S406" s="20">
        <f t="shared" si="19"/>
        <v>0.39862325420460504</v>
      </c>
      <c r="T406" s="20" t="e">
        <f t="shared" si="20"/>
        <v>#N/A</v>
      </c>
    </row>
    <row r="407" spans="17:20" x14ac:dyDescent="0.2">
      <c r="Q407" s="27">
        <v>0.05</v>
      </c>
      <c r="R407" s="20">
        <f t="shared" si="18"/>
        <v>60.625</v>
      </c>
      <c r="S407" s="20">
        <f t="shared" si="19"/>
        <v>0.39844391409476404</v>
      </c>
      <c r="T407" s="20" t="e">
        <f t="shared" si="20"/>
        <v>#N/A</v>
      </c>
    </row>
    <row r="408" spans="17:20" x14ac:dyDescent="0.2">
      <c r="Q408" s="27">
        <v>0.06</v>
      </c>
      <c r="R408" s="20">
        <f t="shared" si="18"/>
        <v>60.75</v>
      </c>
      <c r="S408" s="20">
        <f t="shared" si="19"/>
        <v>0.39822483019560695</v>
      </c>
      <c r="T408" s="20" t="e">
        <f t="shared" si="20"/>
        <v>#N/A</v>
      </c>
    </row>
    <row r="409" spans="17:20" x14ac:dyDescent="0.2">
      <c r="Q409" s="27">
        <v>7.0000000000000007E-2</v>
      </c>
      <c r="R409" s="20">
        <f t="shared" si="18"/>
        <v>60.875</v>
      </c>
      <c r="S409" s="20">
        <f t="shared" si="19"/>
        <v>0.39796606816275104</v>
      </c>
      <c r="T409" s="20" t="e">
        <f t="shared" si="20"/>
        <v>#N/A</v>
      </c>
    </row>
    <row r="410" spans="17:20" x14ac:dyDescent="0.2">
      <c r="Q410" s="27">
        <v>0.08</v>
      </c>
      <c r="R410" s="20">
        <f t="shared" si="18"/>
        <v>61</v>
      </c>
      <c r="S410" s="20">
        <f t="shared" si="19"/>
        <v>0.39766770551160885</v>
      </c>
      <c r="T410" s="20" t="e">
        <f t="shared" si="20"/>
        <v>#N/A</v>
      </c>
    </row>
    <row r="411" spans="17:20" x14ac:dyDescent="0.2">
      <c r="Q411" s="27">
        <v>0.09</v>
      </c>
      <c r="R411" s="20">
        <f t="shared" si="18"/>
        <v>61.125</v>
      </c>
      <c r="S411" s="20">
        <f t="shared" si="19"/>
        <v>0.39732983157868834</v>
      </c>
      <c r="T411" s="20" t="e">
        <f t="shared" si="20"/>
        <v>#N/A</v>
      </c>
    </row>
    <row r="412" spans="17:20" x14ac:dyDescent="0.2">
      <c r="Q412" s="27">
        <v>0.1</v>
      </c>
      <c r="R412" s="20">
        <f t="shared" si="18"/>
        <v>61.25</v>
      </c>
      <c r="S412" s="20">
        <f t="shared" si="19"/>
        <v>0.39695254747701181</v>
      </c>
      <c r="T412" s="20" t="e">
        <f t="shared" si="20"/>
        <v>#N/A</v>
      </c>
    </row>
    <row r="413" spans="17:20" x14ac:dyDescent="0.2">
      <c r="Q413" s="27">
        <v>0.11</v>
      </c>
      <c r="R413" s="20">
        <f t="shared" si="18"/>
        <v>61.375</v>
      </c>
      <c r="S413" s="20">
        <f t="shared" si="19"/>
        <v>0.39653596604568575</v>
      </c>
      <c r="T413" s="20" t="e">
        <f t="shared" si="20"/>
        <v>#N/A</v>
      </c>
    </row>
    <row r="414" spans="17:20" x14ac:dyDescent="0.2">
      <c r="Q414" s="27">
        <v>0.12</v>
      </c>
      <c r="R414" s="20">
        <f t="shared" si="18"/>
        <v>61.5</v>
      </c>
      <c r="S414" s="20">
        <f t="shared" si="19"/>
        <v>0.3960802117936561</v>
      </c>
      <c r="T414" s="20" t="e">
        <f t="shared" si="20"/>
        <v>#N/A</v>
      </c>
    </row>
    <row r="415" spans="17:20" x14ac:dyDescent="0.2">
      <c r="Q415" s="27">
        <v>0.13</v>
      </c>
      <c r="R415" s="20">
        <f t="shared" si="18"/>
        <v>61.625</v>
      </c>
      <c r="S415" s="20">
        <f t="shared" si="19"/>
        <v>0.39558542083768738</v>
      </c>
      <c r="T415" s="20" t="e">
        <f t="shared" si="20"/>
        <v>#N/A</v>
      </c>
    </row>
    <row r="416" spans="17:20" x14ac:dyDescent="0.2">
      <c r="Q416" s="27">
        <v>0.14000000000000001</v>
      </c>
      <c r="R416" s="20">
        <f t="shared" si="18"/>
        <v>61.75</v>
      </c>
      <c r="S416" s="20">
        <f t="shared" si="19"/>
        <v>0.39505174083461125</v>
      </c>
      <c r="T416" s="20" t="e">
        <f t="shared" si="20"/>
        <v>#N/A</v>
      </c>
    </row>
    <row r="417" spans="17:20" x14ac:dyDescent="0.2">
      <c r="Q417" s="27">
        <v>0.15</v>
      </c>
      <c r="R417" s="20">
        <f t="shared" si="18"/>
        <v>61.875</v>
      </c>
      <c r="S417" s="20">
        <f t="shared" si="19"/>
        <v>0.39447933090788895</v>
      </c>
      <c r="T417" s="20" t="e">
        <f t="shared" si="20"/>
        <v>#N/A</v>
      </c>
    </row>
    <row r="418" spans="17:20" x14ac:dyDescent="0.2">
      <c r="Q418" s="27">
        <v>0.16</v>
      </c>
      <c r="R418" s="20">
        <f t="shared" si="18"/>
        <v>62</v>
      </c>
      <c r="S418" s="20">
        <f t="shared" si="19"/>
        <v>0.39386836156854083</v>
      </c>
      <c r="T418" s="20" t="e">
        <f t="shared" si="20"/>
        <v>#N/A</v>
      </c>
    </row>
    <row r="419" spans="17:20" x14ac:dyDescent="0.2">
      <c r="Q419" s="27">
        <v>0.17</v>
      </c>
      <c r="R419" s="20">
        <f t="shared" si="18"/>
        <v>62.125</v>
      </c>
      <c r="S419" s="20">
        <f t="shared" si="19"/>
        <v>0.39321901463049719</v>
      </c>
      <c r="T419" s="20" t="e">
        <f t="shared" si="20"/>
        <v>#N/A</v>
      </c>
    </row>
    <row r="420" spans="17:20" x14ac:dyDescent="0.2">
      <c r="Q420" s="27">
        <v>0.18</v>
      </c>
      <c r="R420" s="20">
        <f t="shared" si="18"/>
        <v>62.25</v>
      </c>
      <c r="S420" s="20">
        <f t="shared" si="19"/>
        <v>0.3925314831204289</v>
      </c>
      <c r="T420" s="20" t="e">
        <f t="shared" si="20"/>
        <v>#N/A</v>
      </c>
    </row>
    <row r="421" spans="17:20" x14ac:dyDescent="0.2">
      <c r="Q421" s="27">
        <v>0.19</v>
      </c>
      <c r="R421" s="20">
        <f t="shared" si="18"/>
        <v>62.375</v>
      </c>
      <c r="S421" s="20">
        <f t="shared" si="19"/>
        <v>0.39180597118212113</v>
      </c>
      <c r="T421" s="20" t="e">
        <f t="shared" si="20"/>
        <v>#N/A</v>
      </c>
    </row>
    <row r="422" spans="17:20" x14ac:dyDescent="0.2">
      <c r="Q422" s="27">
        <v>0.2</v>
      </c>
      <c r="R422" s="20">
        <f t="shared" si="18"/>
        <v>62.5</v>
      </c>
      <c r="S422" s="20">
        <f t="shared" si="19"/>
        <v>0.39104269397545588</v>
      </c>
      <c r="T422" s="20" t="e">
        <f t="shared" si="20"/>
        <v>#N/A</v>
      </c>
    </row>
    <row r="423" spans="17:20" x14ac:dyDescent="0.2">
      <c r="Q423" s="27">
        <v>0.21</v>
      </c>
      <c r="R423" s="20">
        <f t="shared" si="18"/>
        <v>62.625</v>
      </c>
      <c r="S423" s="20">
        <f t="shared" si="19"/>
        <v>0.39024187757007428</v>
      </c>
      <c r="T423" s="20" t="e">
        <f t="shared" si="20"/>
        <v>#N/A</v>
      </c>
    </row>
    <row r="424" spans="17:20" x14ac:dyDescent="0.2">
      <c r="Q424" s="27">
        <v>0.22</v>
      </c>
      <c r="R424" s="20">
        <f t="shared" si="18"/>
        <v>62.75</v>
      </c>
      <c r="S424" s="20">
        <f t="shared" si="19"/>
        <v>0.38940375883379041</v>
      </c>
      <c r="T424" s="20" t="e">
        <f t="shared" si="20"/>
        <v>#N/A</v>
      </c>
    </row>
    <row r="425" spans="17:20" x14ac:dyDescent="0.2">
      <c r="Q425" s="27">
        <v>0.23</v>
      </c>
      <c r="R425" s="20">
        <f t="shared" si="18"/>
        <v>62.875</v>
      </c>
      <c r="S425" s="20">
        <f t="shared" si="19"/>
        <v>0.38852858531583589</v>
      </c>
      <c r="T425" s="20" t="e">
        <f t="shared" si="20"/>
        <v>#N/A</v>
      </c>
    </row>
    <row r="426" spans="17:20" x14ac:dyDescent="0.2">
      <c r="Q426" s="27">
        <v>0.24</v>
      </c>
      <c r="R426" s="20">
        <f t="shared" si="18"/>
        <v>63</v>
      </c>
      <c r="S426" s="20">
        <f t="shared" si="19"/>
        <v>0.38761661512501416</v>
      </c>
      <c r="T426" s="20" t="e">
        <f t="shared" si="20"/>
        <v>#N/A</v>
      </c>
    </row>
    <row r="427" spans="17:20" x14ac:dyDescent="0.2">
      <c r="Q427" s="27">
        <v>0.25</v>
      </c>
      <c r="R427" s="20">
        <f t="shared" si="18"/>
        <v>63.125</v>
      </c>
      <c r="S427" s="20">
        <f t="shared" si="19"/>
        <v>0.38666811680284924</v>
      </c>
      <c r="T427" s="20" t="e">
        <f t="shared" si="20"/>
        <v>#N/A</v>
      </c>
    </row>
    <row r="428" spans="17:20" x14ac:dyDescent="0.2">
      <c r="Q428" s="27">
        <v>0.26</v>
      </c>
      <c r="R428" s="20">
        <f t="shared" si="18"/>
        <v>63.25</v>
      </c>
      <c r="S428" s="20">
        <f t="shared" si="19"/>
        <v>0.38568336919181612</v>
      </c>
      <c r="T428" s="20" t="e">
        <f t="shared" si="20"/>
        <v>#N/A</v>
      </c>
    </row>
    <row r="429" spans="17:20" x14ac:dyDescent="0.2">
      <c r="Q429" s="27">
        <v>0.27</v>
      </c>
      <c r="R429" s="20">
        <f t="shared" si="18"/>
        <v>63.375</v>
      </c>
      <c r="S429" s="20">
        <f t="shared" si="19"/>
        <v>0.38466266129874283</v>
      </c>
      <c r="T429" s="20" t="e">
        <f t="shared" si="20"/>
        <v>#N/A</v>
      </c>
    </row>
    <row r="430" spans="17:20" x14ac:dyDescent="0.2">
      <c r="Q430" s="27">
        <v>0.28000000000000003</v>
      </c>
      <c r="R430" s="20">
        <f t="shared" si="18"/>
        <v>63.5</v>
      </c>
      <c r="S430" s="20">
        <f t="shared" si="19"/>
        <v>0.38360629215347858</v>
      </c>
      <c r="T430" s="20" t="e">
        <f t="shared" si="20"/>
        <v>#N/A</v>
      </c>
    </row>
    <row r="431" spans="17:20" x14ac:dyDescent="0.2">
      <c r="Q431" s="27">
        <v>0.28999999999999998</v>
      </c>
      <c r="R431" s="20">
        <f t="shared" si="18"/>
        <v>63.625</v>
      </c>
      <c r="S431" s="20">
        <f t="shared" si="19"/>
        <v>0.38251457066292405</v>
      </c>
      <c r="T431" s="20" t="e">
        <f t="shared" si="20"/>
        <v>#N/A</v>
      </c>
    </row>
    <row r="432" spans="17:20" x14ac:dyDescent="0.2">
      <c r="Q432" s="27">
        <v>0.3</v>
      </c>
      <c r="R432" s="20">
        <f t="shared" si="18"/>
        <v>63.75</v>
      </c>
      <c r="S432" s="20">
        <f t="shared" si="19"/>
        <v>0.38138781546052414</v>
      </c>
      <c r="T432" s="20" t="e">
        <f t="shared" si="20"/>
        <v>#N/A</v>
      </c>
    </row>
    <row r="433" spans="17:20" x14ac:dyDescent="0.2">
      <c r="Q433" s="27">
        <v>0.31</v>
      </c>
      <c r="R433" s="20">
        <f t="shared" si="18"/>
        <v>63.875</v>
      </c>
      <c r="S433" s="20">
        <f t="shared" ref="S433:S496" si="21">NORMDIST(Q433,0,1,FALSE)</f>
        <v>0.38022635475132494</v>
      </c>
      <c r="T433" s="20" t="e">
        <f t="shared" si="20"/>
        <v>#N/A</v>
      </c>
    </row>
    <row r="434" spans="17:20" x14ac:dyDescent="0.2">
      <c r="Q434" s="27">
        <v>0.32</v>
      </c>
      <c r="R434" s="20">
        <f t="shared" si="18"/>
        <v>64</v>
      </c>
      <c r="S434" s="20">
        <f t="shared" si="21"/>
        <v>0.37903052615270166</v>
      </c>
      <c r="T434" s="20" t="e">
        <f t="shared" si="20"/>
        <v>#N/A</v>
      </c>
    </row>
    <row r="435" spans="17:20" x14ac:dyDescent="0.2">
      <c r="Q435" s="27">
        <v>0.33</v>
      </c>
      <c r="R435" s="20">
        <f t="shared" si="18"/>
        <v>64.125</v>
      </c>
      <c r="S435" s="20">
        <f t="shared" si="21"/>
        <v>0.37780067653086458</v>
      </c>
      <c r="T435" s="20" t="e">
        <f t="shared" si="20"/>
        <v>#N/A</v>
      </c>
    </row>
    <row r="436" spans="17:20" x14ac:dyDescent="0.2">
      <c r="Q436" s="27">
        <v>0.34</v>
      </c>
      <c r="R436" s="20">
        <f t="shared" si="18"/>
        <v>64.25</v>
      </c>
      <c r="S436" s="20">
        <f t="shared" si="21"/>
        <v>0.37653716183325392</v>
      </c>
      <c r="T436" s="20" t="e">
        <f t="shared" si="20"/>
        <v>#N/A</v>
      </c>
    </row>
    <row r="437" spans="17:20" x14ac:dyDescent="0.2">
      <c r="Q437" s="27">
        <v>0.35</v>
      </c>
      <c r="R437" s="20">
        <f t="shared" si="18"/>
        <v>64.375</v>
      </c>
      <c r="S437" s="20">
        <f t="shared" si="21"/>
        <v>0.37524034691693792</v>
      </c>
      <c r="T437" s="20" t="e">
        <f t="shared" si="20"/>
        <v>#N/A</v>
      </c>
    </row>
    <row r="438" spans="17:20" x14ac:dyDescent="0.2">
      <c r="Q438" s="27">
        <v>0.36</v>
      </c>
      <c r="R438" s="20">
        <f t="shared" si="18"/>
        <v>64.5</v>
      </c>
      <c r="S438" s="20">
        <f t="shared" si="21"/>
        <v>0.37391060537312842</v>
      </c>
      <c r="T438" s="20" t="e">
        <f t="shared" si="20"/>
        <v>#N/A</v>
      </c>
    </row>
    <row r="439" spans="17:20" x14ac:dyDescent="0.2">
      <c r="Q439" s="27">
        <v>0.37</v>
      </c>
      <c r="R439" s="20">
        <f t="shared" si="18"/>
        <v>64.625</v>
      </c>
      <c r="S439" s="20">
        <f t="shared" si="21"/>
        <v>0.37254831934793342</v>
      </c>
      <c r="T439" s="20" t="e">
        <f t="shared" si="20"/>
        <v>#N/A</v>
      </c>
    </row>
    <row r="440" spans="17:20" x14ac:dyDescent="0.2">
      <c r="Q440" s="27">
        <v>0.38</v>
      </c>
      <c r="R440" s="20">
        <f t="shared" si="18"/>
        <v>64.75</v>
      </c>
      <c r="S440" s="20">
        <f t="shared" si="21"/>
        <v>0.37115387935946603</v>
      </c>
      <c r="T440" s="20" t="e">
        <f t="shared" si="20"/>
        <v>#N/A</v>
      </c>
    </row>
    <row r="441" spans="17:20" x14ac:dyDescent="0.2">
      <c r="Q441" s="27">
        <v>0.39</v>
      </c>
      <c r="R441" s="20">
        <f t="shared" si="18"/>
        <v>64.875</v>
      </c>
      <c r="S441" s="20">
        <f t="shared" si="21"/>
        <v>0.36972768411143236</v>
      </c>
      <c r="T441" s="20" t="e">
        <f t="shared" si="20"/>
        <v>#N/A</v>
      </c>
    </row>
    <row r="442" spans="17:20" x14ac:dyDescent="0.2">
      <c r="Q442" s="27">
        <v>0.4</v>
      </c>
      <c r="R442" s="20">
        <f t="shared" si="18"/>
        <v>65</v>
      </c>
      <c r="S442" s="20">
        <f t="shared" si="21"/>
        <v>0.36827014030332333</v>
      </c>
      <c r="T442" s="20" t="e">
        <f t="shared" si="20"/>
        <v>#N/A</v>
      </c>
    </row>
    <row r="443" spans="17:20" x14ac:dyDescent="0.2">
      <c r="Q443" s="27">
        <v>0.41</v>
      </c>
      <c r="R443" s="20">
        <f t="shared" si="18"/>
        <v>65.125</v>
      </c>
      <c r="S443" s="20">
        <f t="shared" si="21"/>
        <v>0.36678166243733612</v>
      </c>
      <c r="T443" s="20" t="e">
        <f t="shared" si="20"/>
        <v>#N/A</v>
      </c>
    </row>
    <row r="444" spans="17:20" x14ac:dyDescent="0.2">
      <c r="Q444" s="27">
        <v>0.42</v>
      </c>
      <c r="R444" s="20">
        <f t="shared" si="18"/>
        <v>65.25</v>
      </c>
      <c r="S444" s="20">
        <f t="shared" si="21"/>
        <v>0.36526267262215389</v>
      </c>
      <c r="T444" s="20" t="e">
        <f t="shared" si="20"/>
        <v>#N/A</v>
      </c>
    </row>
    <row r="445" spans="17:20" x14ac:dyDescent="0.2">
      <c r="Q445" s="27">
        <v>0.43</v>
      </c>
      <c r="R445" s="20">
        <f t="shared" si="18"/>
        <v>65.375</v>
      </c>
      <c r="S445" s="20">
        <f t="shared" si="21"/>
        <v>0.36371360037371342</v>
      </c>
      <c r="T445" s="20" t="e">
        <f t="shared" si="20"/>
        <v>#N/A</v>
      </c>
    </row>
    <row r="446" spans="17:20" x14ac:dyDescent="0.2">
      <c r="Q446" s="27">
        <v>0.44</v>
      </c>
      <c r="R446" s="20">
        <f t="shared" si="18"/>
        <v>65.5</v>
      </c>
      <c r="S446" s="20">
        <f t="shared" si="21"/>
        <v>0.36213488241309222</v>
      </c>
      <c r="T446" s="20" t="e">
        <f t="shared" si="20"/>
        <v>#N/A</v>
      </c>
    </row>
    <row r="447" spans="17:20" x14ac:dyDescent="0.2">
      <c r="Q447" s="27">
        <v>0.45</v>
      </c>
      <c r="R447" s="20">
        <f t="shared" si="18"/>
        <v>65.625</v>
      </c>
      <c r="S447" s="20">
        <f t="shared" si="21"/>
        <v>0.36052696246164795</v>
      </c>
      <c r="T447" s="20" t="e">
        <f t="shared" si="20"/>
        <v>#N/A</v>
      </c>
    </row>
    <row r="448" spans="17:20" x14ac:dyDescent="0.2">
      <c r="Q448" s="27">
        <v>0.46</v>
      </c>
      <c r="R448" s="20">
        <f t="shared" si="18"/>
        <v>65.75</v>
      </c>
      <c r="S448" s="20">
        <f t="shared" si="21"/>
        <v>0.35889029103354464</v>
      </c>
      <c r="T448" s="20" t="e">
        <f t="shared" si="20"/>
        <v>#N/A</v>
      </c>
    </row>
    <row r="449" spans="17:20" x14ac:dyDescent="0.2">
      <c r="Q449" s="27">
        <v>0.47</v>
      </c>
      <c r="R449" s="20">
        <f t="shared" si="18"/>
        <v>65.875</v>
      </c>
      <c r="S449" s="20">
        <f t="shared" si="21"/>
        <v>0.35722532522580086</v>
      </c>
      <c r="T449" s="20" t="e">
        <f t="shared" si="20"/>
        <v>#N/A</v>
      </c>
    </row>
    <row r="450" spans="17:20" x14ac:dyDescent="0.2">
      <c r="Q450" s="27">
        <v>0.48</v>
      </c>
      <c r="R450" s="20">
        <f t="shared" ref="R450:R513" si="22">Q450*$C$8+$C$4</f>
        <v>66</v>
      </c>
      <c r="S450" s="20">
        <f t="shared" si="21"/>
        <v>0.35553252850599709</v>
      </c>
      <c r="T450" s="20" t="e">
        <f t="shared" si="20"/>
        <v>#N/A</v>
      </c>
    </row>
    <row r="451" spans="17:20" x14ac:dyDescent="0.2">
      <c r="Q451" s="27">
        <v>0.49</v>
      </c>
      <c r="R451" s="20">
        <f t="shared" si="22"/>
        <v>66.125</v>
      </c>
      <c r="S451" s="20">
        <f t="shared" si="21"/>
        <v>0.35381237049777969</v>
      </c>
      <c r="T451" s="20" t="e">
        <f t="shared" ref="T451:T514" si="23">IF(OR(AND(ROUND(NORMSINV($C$7/$O$5),2)&gt;=Q451,OR($O$4=1,$O$4=3)),AND(ROUND(NORMSINV(1-$C$7/$O$5),2)&lt;=Q451,OR($O$4=2,$O$4=3))),S451,NA())</f>
        <v>#N/A</v>
      </c>
    </row>
    <row r="452" spans="17:20" x14ac:dyDescent="0.2">
      <c r="Q452" s="27">
        <v>0.5</v>
      </c>
      <c r="R452" s="20">
        <f t="shared" si="22"/>
        <v>66.25</v>
      </c>
      <c r="S452" s="20">
        <f t="shared" si="21"/>
        <v>0.35206532676429952</v>
      </c>
      <c r="T452" s="20" t="e">
        <f t="shared" si="23"/>
        <v>#N/A</v>
      </c>
    </row>
    <row r="453" spans="17:20" x14ac:dyDescent="0.2">
      <c r="Q453" s="27">
        <v>0.51</v>
      </c>
      <c r="R453" s="20">
        <f t="shared" si="22"/>
        <v>66.375</v>
      </c>
      <c r="S453" s="20">
        <f t="shared" si="21"/>
        <v>0.35029187858972582</v>
      </c>
      <c r="T453" s="20" t="e">
        <f t="shared" si="23"/>
        <v>#N/A</v>
      </c>
    </row>
    <row r="454" spans="17:20" x14ac:dyDescent="0.2">
      <c r="Q454" s="27">
        <v>0.52</v>
      </c>
      <c r="R454" s="20">
        <f t="shared" si="22"/>
        <v>66.5</v>
      </c>
      <c r="S454" s="20">
        <f t="shared" si="21"/>
        <v>0.34849251275897447</v>
      </c>
      <c r="T454" s="20" t="e">
        <f t="shared" si="23"/>
        <v>#N/A</v>
      </c>
    </row>
    <row r="455" spans="17:20" x14ac:dyDescent="0.2">
      <c r="Q455" s="27">
        <v>0.53</v>
      </c>
      <c r="R455" s="20">
        <f t="shared" si="22"/>
        <v>66.625</v>
      </c>
      <c r="S455" s="20">
        <f t="shared" si="21"/>
        <v>0.34666772133579166</v>
      </c>
      <c r="T455" s="20" t="e">
        <f t="shared" si="23"/>
        <v>#N/A</v>
      </c>
    </row>
    <row r="456" spans="17:20" x14ac:dyDescent="0.2">
      <c r="Q456" s="27">
        <v>0.54</v>
      </c>
      <c r="R456" s="20">
        <f t="shared" si="22"/>
        <v>66.75</v>
      </c>
      <c r="S456" s="20">
        <f t="shared" si="21"/>
        <v>0.34481800143933333</v>
      </c>
      <c r="T456" s="20" t="e">
        <f t="shared" si="23"/>
        <v>#N/A</v>
      </c>
    </row>
    <row r="457" spans="17:20" x14ac:dyDescent="0.2">
      <c r="Q457" s="27">
        <v>0.55000000000000004</v>
      </c>
      <c r="R457" s="20">
        <f t="shared" si="22"/>
        <v>66.875</v>
      </c>
      <c r="S457" s="20">
        <f t="shared" si="21"/>
        <v>0.3429438550193839</v>
      </c>
      <c r="T457" s="20" t="e">
        <f t="shared" si="23"/>
        <v>#N/A</v>
      </c>
    </row>
    <row r="458" spans="17:20" x14ac:dyDescent="0.2">
      <c r="Q458" s="27">
        <v>0.56000000000000005</v>
      </c>
      <c r="R458" s="20">
        <f t="shared" si="22"/>
        <v>67</v>
      </c>
      <c r="S458" s="20">
        <f t="shared" si="21"/>
        <v>0.34104578863035256</v>
      </c>
      <c r="T458" s="20" t="e">
        <f t="shared" si="23"/>
        <v>#N/A</v>
      </c>
    </row>
    <row r="459" spans="17:20" x14ac:dyDescent="0.2">
      <c r="Q459" s="27">
        <v>0.56999999999999995</v>
      </c>
      <c r="R459" s="20">
        <f t="shared" si="22"/>
        <v>67.125</v>
      </c>
      <c r="S459" s="20">
        <f t="shared" si="21"/>
        <v>0.33912431320419223</v>
      </c>
      <c r="T459" s="20" t="e">
        <f t="shared" si="23"/>
        <v>#N/A</v>
      </c>
    </row>
    <row r="460" spans="17:20" x14ac:dyDescent="0.2">
      <c r="Q460" s="27">
        <v>0.57999999999999996</v>
      </c>
      <c r="R460" s="20">
        <f t="shared" si="22"/>
        <v>67.25</v>
      </c>
      <c r="S460" s="20">
        <f t="shared" si="21"/>
        <v>0.33717994382238059</v>
      </c>
      <c r="T460" s="20" t="e">
        <f t="shared" si="23"/>
        <v>#N/A</v>
      </c>
    </row>
    <row r="461" spans="17:20" x14ac:dyDescent="0.2">
      <c r="Q461" s="27">
        <v>0.59</v>
      </c>
      <c r="R461" s="20">
        <f t="shared" si="22"/>
        <v>67.375</v>
      </c>
      <c r="S461" s="20">
        <f t="shared" si="21"/>
        <v>0.33521319948710609</v>
      </c>
      <c r="T461" s="20" t="e">
        <f t="shared" si="23"/>
        <v>#N/A</v>
      </c>
    </row>
    <row r="462" spans="17:20" x14ac:dyDescent="0.2">
      <c r="Q462" s="27">
        <v>0.6</v>
      </c>
      <c r="R462" s="20">
        <f t="shared" si="22"/>
        <v>67.5</v>
      </c>
      <c r="S462" s="20">
        <f t="shared" si="21"/>
        <v>0.33322460289179967</v>
      </c>
      <c r="T462" s="20" t="e">
        <f t="shared" si="23"/>
        <v>#N/A</v>
      </c>
    </row>
    <row r="463" spans="17:20" x14ac:dyDescent="0.2">
      <c r="Q463" s="27">
        <v>0.61</v>
      </c>
      <c r="R463" s="20">
        <f t="shared" si="22"/>
        <v>67.625</v>
      </c>
      <c r="S463" s="20">
        <f t="shared" si="21"/>
        <v>0.33121468019115297</v>
      </c>
      <c r="T463" s="20" t="e">
        <f t="shared" si="23"/>
        <v>#N/A</v>
      </c>
    </row>
    <row r="464" spans="17:20" x14ac:dyDescent="0.2">
      <c r="Q464" s="27">
        <v>0.62</v>
      </c>
      <c r="R464" s="20">
        <f t="shared" si="22"/>
        <v>67.75</v>
      </c>
      <c r="S464" s="20">
        <f t="shared" si="21"/>
        <v>0.32918396077076478</v>
      </c>
      <c r="T464" s="20" t="e">
        <f t="shared" si="23"/>
        <v>#N/A</v>
      </c>
    </row>
    <row r="465" spans="17:20" x14ac:dyDescent="0.2">
      <c r="Q465" s="27">
        <v>0.63</v>
      </c>
      <c r="R465" s="20">
        <f t="shared" si="22"/>
        <v>67.875</v>
      </c>
      <c r="S465" s="20">
        <f t="shared" si="21"/>
        <v>0.32713297701655447</v>
      </c>
      <c r="T465" s="20" t="e">
        <f t="shared" si="23"/>
        <v>#N/A</v>
      </c>
    </row>
    <row r="466" spans="17:20" x14ac:dyDescent="0.2">
      <c r="Q466" s="27">
        <v>0.64</v>
      </c>
      <c r="R466" s="20">
        <f t="shared" si="22"/>
        <v>68</v>
      </c>
      <c r="S466" s="20">
        <f t="shared" si="21"/>
        <v>0.32506226408408218</v>
      </c>
      <c r="T466" s="20" t="e">
        <f t="shared" si="23"/>
        <v>#N/A</v>
      </c>
    </row>
    <row r="467" spans="17:20" x14ac:dyDescent="0.2">
      <c r="Q467" s="27">
        <v>0.65</v>
      </c>
      <c r="R467" s="20">
        <f t="shared" si="22"/>
        <v>68.125</v>
      </c>
      <c r="S467" s="20">
        <f t="shared" si="21"/>
        <v>0.32297235966791427</v>
      </c>
      <c r="T467" s="20" t="e">
        <f t="shared" si="23"/>
        <v>#N/A</v>
      </c>
    </row>
    <row r="468" spans="17:20" x14ac:dyDescent="0.2">
      <c r="Q468" s="27">
        <v>0.66</v>
      </c>
      <c r="R468" s="20">
        <f t="shared" si="22"/>
        <v>68.25</v>
      </c>
      <c r="S468" s="20">
        <f t="shared" si="21"/>
        <v>0.32086380377117252</v>
      </c>
      <c r="T468" s="20" t="e">
        <f t="shared" si="23"/>
        <v>#N/A</v>
      </c>
    </row>
    <row r="469" spans="17:20" x14ac:dyDescent="0.2">
      <c r="Q469" s="27">
        <v>0.67</v>
      </c>
      <c r="R469" s="20">
        <f t="shared" si="22"/>
        <v>68.375</v>
      </c>
      <c r="S469" s="20">
        <f t="shared" si="21"/>
        <v>0.31873713847540153</v>
      </c>
      <c r="T469" s="20" t="e">
        <f t="shared" si="23"/>
        <v>#N/A</v>
      </c>
    </row>
    <row r="470" spans="17:20" x14ac:dyDescent="0.2">
      <c r="Q470" s="27">
        <v>0.68</v>
      </c>
      <c r="R470" s="20">
        <f t="shared" si="22"/>
        <v>68.5</v>
      </c>
      <c r="S470" s="20">
        <f t="shared" si="21"/>
        <v>0.31659290771089277</v>
      </c>
      <c r="T470" s="20" t="e">
        <f t="shared" si="23"/>
        <v>#N/A</v>
      </c>
    </row>
    <row r="471" spans="17:20" x14ac:dyDescent="0.2">
      <c r="Q471" s="27">
        <v>0.69</v>
      </c>
      <c r="R471" s="20">
        <f t="shared" si="22"/>
        <v>68.625</v>
      </c>
      <c r="S471" s="20">
        <f t="shared" si="21"/>
        <v>0.31443165702759734</v>
      </c>
      <c r="T471" s="20" t="e">
        <f t="shared" si="23"/>
        <v>#N/A</v>
      </c>
    </row>
    <row r="472" spans="17:20" x14ac:dyDescent="0.2">
      <c r="Q472" s="27">
        <v>0.7</v>
      </c>
      <c r="R472" s="20">
        <f t="shared" si="22"/>
        <v>68.75</v>
      </c>
      <c r="S472" s="20">
        <f t="shared" si="21"/>
        <v>0.31225393336676127</v>
      </c>
      <c r="T472" s="20" t="e">
        <f t="shared" si="23"/>
        <v>#N/A</v>
      </c>
    </row>
    <row r="473" spans="17:20" x14ac:dyDescent="0.2">
      <c r="Q473" s="27">
        <v>0.71</v>
      </c>
      <c r="R473" s="20">
        <f t="shared" si="22"/>
        <v>68.875</v>
      </c>
      <c r="S473" s="20">
        <f t="shared" si="21"/>
        <v>0.31006028483341613</v>
      </c>
      <c r="T473" s="20" t="e">
        <f t="shared" si="23"/>
        <v>#N/A</v>
      </c>
    </row>
    <row r="474" spans="17:20" x14ac:dyDescent="0.2">
      <c r="Q474" s="27">
        <v>0.72</v>
      </c>
      <c r="R474" s="20">
        <f t="shared" si="22"/>
        <v>69</v>
      </c>
      <c r="S474" s="20">
        <f t="shared" si="21"/>
        <v>0.30785126046985295</v>
      </c>
      <c r="T474" s="20" t="e">
        <f t="shared" si="23"/>
        <v>#N/A</v>
      </c>
    </row>
    <row r="475" spans="17:20" x14ac:dyDescent="0.2">
      <c r="Q475" s="27">
        <v>0.73</v>
      </c>
      <c r="R475" s="20">
        <f t="shared" si="22"/>
        <v>69.125</v>
      </c>
      <c r="S475" s="20">
        <f t="shared" si="21"/>
        <v>0.30562741003020988</v>
      </c>
      <c r="T475" s="20" t="e">
        <f t="shared" si="23"/>
        <v>#N/A</v>
      </c>
    </row>
    <row r="476" spans="17:20" x14ac:dyDescent="0.2">
      <c r="Q476" s="27">
        <v>0.74</v>
      </c>
      <c r="R476" s="20">
        <f t="shared" si="22"/>
        <v>69.25</v>
      </c>
      <c r="S476" s="20">
        <f t="shared" si="21"/>
        <v>0.30338928375630014</v>
      </c>
      <c r="T476" s="20" t="e">
        <f t="shared" si="23"/>
        <v>#N/A</v>
      </c>
    </row>
    <row r="477" spans="17:20" x14ac:dyDescent="0.2">
      <c r="Q477" s="27">
        <v>0.75</v>
      </c>
      <c r="R477" s="20">
        <f t="shared" si="22"/>
        <v>69.375</v>
      </c>
      <c r="S477" s="20">
        <f t="shared" si="21"/>
        <v>0.30113743215480443</v>
      </c>
      <c r="T477" s="20" t="e">
        <f t="shared" si="23"/>
        <v>#N/A</v>
      </c>
    </row>
    <row r="478" spans="17:20" x14ac:dyDescent="0.2">
      <c r="Q478" s="27">
        <v>0.76</v>
      </c>
      <c r="R478" s="20">
        <f t="shared" si="22"/>
        <v>69.5</v>
      </c>
      <c r="S478" s="20">
        <f t="shared" si="21"/>
        <v>0.29887240577595275</v>
      </c>
      <c r="T478" s="20" t="e">
        <f t="shared" si="23"/>
        <v>#N/A</v>
      </c>
    </row>
    <row r="479" spans="17:20" x14ac:dyDescent="0.2">
      <c r="Q479" s="27">
        <v>0.77</v>
      </c>
      <c r="R479" s="20">
        <f t="shared" si="22"/>
        <v>69.625</v>
      </c>
      <c r="S479" s="20">
        <f t="shared" si="21"/>
        <v>0.29659475499381571</v>
      </c>
      <c r="T479" s="20" t="e">
        <f t="shared" si="23"/>
        <v>#N/A</v>
      </c>
    </row>
    <row r="480" spans="17:20" x14ac:dyDescent="0.2">
      <c r="Q480" s="27">
        <v>0.78</v>
      </c>
      <c r="R480" s="20">
        <f t="shared" si="22"/>
        <v>69.75</v>
      </c>
      <c r="S480" s="20">
        <f t="shared" si="21"/>
        <v>0.29430502978832512</v>
      </c>
      <c r="T480" s="20" t="e">
        <f t="shared" si="23"/>
        <v>#N/A</v>
      </c>
    </row>
    <row r="481" spans="17:20" x14ac:dyDescent="0.2">
      <c r="Q481" s="27">
        <v>0.79</v>
      </c>
      <c r="R481" s="20">
        <f t="shared" si="22"/>
        <v>69.875</v>
      </c>
      <c r="S481" s="20">
        <f t="shared" si="21"/>
        <v>0.29200377952914142</v>
      </c>
      <c r="T481" s="20" t="e">
        <f t="shared" si="23"/>
        <v>#N/A</v>
      </c>
    </row>
    <row r="482" spans="17:20" x14ac:dyDescent="0.2">
      <c r="Q482" s="27">
        <v>0.8</v>
      </c>
      <c r="R482" s="20">
        <f t="shared" si="22"/>
        <v>70</v>
      </c>
      <c r="S482" s="20">
        <f t="shared" si="21"/>
        <v>0.28969155276148273</v>
      </c>
      <c r="T482" s="20" t="e">
        <f t="shared" si="23"/>
        <v>#N/A</v>
      </c>
    </row>
    <row r="483" spans="17:20" x14ac:dyDescent="0.2">
      <c r="Q483" s="27">
        <v>0.81</v>
      </c>
      <c r="R483" s="20">
        <f t="shared" si="22"/>
        <v>70.125</v>
      </c>
      <c r="S483" s="20">
        <f t="shared" si="21"/>
        <v>0.28736889699402829</v>
      </c>
      <c r="T483" s="20" t="e">
        <f t="shared" si="23"/>
        <v>#N/A</v>
      </c>
    </row>
    <row r="484" spans="17:20" x14ac:dyDescent="0.2">
      <c r="Q484" s="27">
        <v>0.82</v>
      </c>
      <c r="R484" s="20">
        <f t="shared" si="22"/>
        <v>70.25</v>
      </c>
      <c r="S484" s="20">
        <f t="shared" si="21"/>
        <v>0.28503635848900727</v>
      </c>
      <c r="T484" s="20" t="e">
        <f t="shared" si="23"/>
        <v>#N/A</v>
      </c>
    </row>
    <row r="485" spans="17:20" x14ac:dyDescent="0.2">
      <c r="Q485" s="27">
        <v>0.83</v>
      </c>
      <c r="R485" s="20">
        <f t="shared" si="22"/>
        <v>70.375</v>
      </c>
      <c r="S485" s="20">
        <f t="shared" si="21"/>
        <v>0.28269448205458025</v>
      </c>
      <c r="T485" s="20" t="e">
        <f t="shared" si="23"/>
        <v>#N/A</v>
      </c>
    </row>
    <row r="486" spans="17:20" x14ac:dyDescent="0.2">
      <c r="Q486" s="27">
        <v>0.84</v>
      </c>
      <c r="R486" s="20">
        <f t="shared" si="22"/>
        <v>70.5</v>
      </c>
      <c r="S486" s="20">
        <f t="shared" si="21"/>
        <v>0.28034381083962062</v>
      </c>
      <c r="T486" s="20" t="e">
        <f t="shared" si="23"/>
        <v>#N/A</v>
      </c>
    </row>
    <row r="487" spans="17:20" x14ac:dyDescent="0.2">
      <c r="Q487" s="27">
        <v>0.85</v>
      </c>
      <c r="R487" s="20">
        <f t="shared" si="22"/>
        <v>70.625</v>
      </c>
      <c r="S487" s="20">
        <f t="shared" si="21"/>
        <v>0.27798488613099648</v>
      </c>
      <c r="T487" s="20" t="e">
        <f t="shared" si="23"/>
        <v>#N/A</v>
      </c>
    </row>
    <row r="488" spans="17:20" x14ac:dyDescent="0.2">
      <c r="Q488" s="27">
        <v>0.86</v>
      </c>
      <c r="R488" s="20">
        <f t="shared" si="22"/>
        <v>70.75</v>
      </c>
      <c r="S488" s="20">
        <f t="shared" si="21"/>
        <v>0.27561824715345667</v>
      </c>
      <c r="T488" s="20" t="e">
        <f t="shared" si="23"/>
        <v>#N/A</v>
      </c>
    </row>
    <row r="489" spans="17:20" x14ac:dyDescent="0.2">
      <c r="Q489" s="27">
        <v>0.87</v>
      </c>
      <c r="R489" s="20">
        <f t="shared" si="22"/>
        <v>70.875</v>
      </c>
      <c r="S489" s="20">
        <f t="shared" si="21"/>
        <v>0.27324443087221623</v>
      </c>
      <c r="T489" s="20" t="e">
        <f t="shared" si="23"/>
        <v>#N/A</v>
      </c>
    </row>
    <row r="490" spans="17:20" x14ac:dyDescent="0.2">
      <c r="Q490" s="27">
        <v>0.88</v>
      </c>
      <c r="R490" s="20">
        <f t="shared" si="22"/>
        <v>71</v>
      </c>
      <c r="S490" s="20">
        <f t="shared" si="21"/>
        <v>0.27086397179833799</v>
      </c>
      <c r="T490" s="20" t="e">
        <f t="shared" si="23"/>
        <v>#N/A</v>
      </c>
    </row>
    <row r="491" spans="17:20" x14ac:dyDescent="0.2">
      <c r="Q491" s="27">
        <v>0.89</v>
      </c>
      <c r="R491" s="20">
        <f t="shared" si="22"/>
        <v>71.125</v>
      </c>
      <c r="S491" s="20">
        <f t="shared" si="21"/>
        <v>0.26847740179700241</v>
      </c>
      <c r="T491" s="20" t="e">
        <f t="shared" si="23"/>
        <v>#N/A</v>
      </c>
    </row>
    <row r="492" spans="17:20" x14ac:dyDescent="0.2">
      <c r="Q492" s="27">
        <v>0.9</v>
      </c>
      <c r="R492" s="20">
        <f t="shared" si="22"/>
        <v>71.25</v>
      </c>
      <c r="S492" s="20">
        <f t="shared" si="21"/>
        <v>0.26608524989875482</v>
      </c>
      <c r="T492" s="20" t="e">
        <f t="shared" si="23"/>
        <v>#N/A</v>
      </c>
    </row>
    <row r="493" spans="17:20" x14ac:dyDescent="0.2">
      <c r="Q493" s="27">
        <v>0.91</v>
      </c>
      <c r="R493" s="20">
        <f t="shared" si="22"/>
        <v>71.375</v>
      </c>
      <c r="S493" s="20">
        <f t="shared" si="21"/>
        <v>0.26368804211381813</v>
      </c>
      <c r="T493" s="20" t="e">
        <f t="shared" si="23"/>
        <v>#N/A</v>
      </c>
    </row>
    <row r="494" spans="17:20" x14ac:dyDescent="0.2">
      <c r="Q494" s="27">
        <v>0.92</v>
      </c>
      <c r="R494" s="20">
        <f t="shared" si="22"/>
        <v>71.5</v>
      </c>
      <c r="S494" s="20">
        <f t="shared" si="21"/>
        <v>0.26128630124955315</v>
      </c>
      <c r="T494" s="20" t="e">
        <f t="shared" si="23"/>
        <v>#N/A</v>
      </c>
    </row>
    <row r="495" spans="17:20" x14ac:dyDescent="0.2">
      <c r="Q495" s="27">
        <v>0.93</v>
      </c>
      <c r="R495" s="20">
        <f t="shared" si="22"/>
        <v>71.625</v>
      </c>
      <c r="S495" s="20">
        <f t="shared" si="21"/>
        <v>0.2588805467311488</v>
      </c>
      <c r="T495" s="20" t="e">
        <f t="shared" si="23"/>
        <v>#N/A</v>
      </c>
    </row>
    <row r="496" spans="17:20" x14ac:dyDescent="0.2">
      <c r="Q496" s="27">
        <v>0.94</v>
      </c>
      <c r="R496" s="20">
        <f t="shared" si="22"/>
        <v>71.75</v>
      </c>
      <c r="S496" s="20">
        <f t="shared" si="21"/>
        <v>0.25647129442562033</v>
      </c>
      <c r="T496" s="20" t="e">
        <f t="shared" si="23"/>
        <v>#N/A</v>
      </c>
    </row>
    <row r="497" spans="17:20" x14ac:dyDescent="0.2">
      <c r="Q497" s="27">
        <v>0.95</v>
      </c>
      <c r="R497" s="20">
        <f t="shared" si="22"/>
        <v>71.875</v>
      </c>
      <c r="S497" s="20">
        <f t="shared" ref="S497:S560" si="24">NORMDIST(Q497,0,1,FALSE)</f>
        <v>0.25405905646918903</v>
      </c>
      <c r="T497" s="20" t="e">
        <f t="shared" si="23"/>
        <v>#N/A</v>
      </c>
    </row>
    <row r="498" spans="17:20" x14ac:dyDescent="0.2">
      <c r="Q498" s="27">
        <v>0.96</v>
      </c>
      <c r="R498" s="20">
        <f t="shared" si="22"/>
        <v>72</v>
      </c>
      <c r="S498" s="20">
        <f t="shared" si="24"/>
        <v>0.25164434109811712</v>
      </c>
      <c r="T498" s="20" t="e">
        <f t="shared" si="23"/>
        <v>#N/A</v>
      </c>
    </row>
    <row r="499" spans="17:20" x14ac:dyDescent="0.2">
      <c r="Q499" s="27">
        <v>0.97</v>
      </c>
      <c r="R499" s="20">
        <f t="shared" si="22"/>
        <v>72.125</v>
      </c>
      <c r="S499" s="20">
        <f t="shared" si="24"/>
        <v>0.24922765248306594</v>
      </c>
      <c r="T499" s="20" t="e">
        <f t="shared" si="23"/>
        <v>#N/A</v>
      </c>
    </row>
    <row r="500" spans="17:20" x14ac:dyDescent="0.2">
      <c r="Q500" s="27">
        <v>0.98</v>
      </c>
      <c r="R500" s="20">
        <f t="shared" si="22"/>
        <v>72.25</v>
      </c>
      <c r="S500" s="20">
        <f t="shared" si="24"/>
        <v>0.24680949056704274</v>
      </c>
      <c r="T500" s="20" t="e">
        <f t="shared" si="23"/>
        <v>#N/A</v>
      </c>
    </row>
    <row r="501" spans="17:20" x14ac:dyDescent="0.2">
      <c r="Q501" s="27">
        <v>0.99</v>
      </c>
      <c r="R501" s="20">
        <f t="shared" si="22"/>
        <v>72.375</v>
      </c>
      <c r="S501" s="20">
        <f t="shared" si="24"/>
        <v>0.24439035090699956</v>
      </c>
      <c r="T501" s="20" t="e">
        <f t="shared" si="23"/>
        <v>#N/A</v>
      </c>
    </row>
    <row r="502" spans="17:20" x14ac:dyDescent="0.2">
      <c r="Q502" s="27">
        <v>1</v>
      </c>
      <c r="R502" s="20">
        <f t="shared" si="22"/>
        <v>72.5</v>
      </c>
      <c r="S502" s="20">
        <f t="shared" si="24"/>
        <v>0.24197072451914337</v>
      </c>
      <c r="T502" s="20" t="e">
        <f t="shared" si="23"/>
        <v>#N/A</v>
      </c>
    </row>
    <row r="503" spans="17:20" x14ac:dyDescent="0.2">
      <c r="Q503" s="27">
        <v>1.01</v>
      </c>
      <c r="R503" s="20">
        <f t="shared" si="22"/>
        <v>72.625</v>
      </c>
      <c r="S503" s="20">
        <f t="shared" si="24"/>
        <v>0.23955109772801336</v>
      </c>
      <c r="T503" s="20" t="e">
        <f t="shared" si="23"/>
        <v>#N/A</v>
      </c>
    </row>
    <row r="504" spans="17:20" x14ac:dyDescent="0.2">
      <c r="Q504" s="27">
        <v>1.02</v>
      </c>
      <c r="R504" s="20">
        <f t="shared" si="22"/>
        <v>72.75</v>
      </c>
      <c r="S504" s="20">
        <f t="shared" si="24"/>
        <v>0.23713195201937959</v>
      </c>
      <c r="T504" s="20" t="e">
        <f t="shared" si="23"/>
        <v>#N/A</v>
      </c>
    </row>
    <row r="505" spans="17:20" x14ac:dyDescent="0.2">
      <c r="Q505" s="27">
        <v>1.03</v>
      </c>
      <c r="R505" s="20">
        <f t="shared" si="22"/>
        <v>72.875</v>
      </c>
      <c r="S505" s="20">
        <f t="shared" si="24"/>
        <v>0.23471376389701182</v>
      </c>
      <c r="T505" s="20" t="e">
        <f t="shared" si="23"/>
        <v>#N/A</v>
      </c>
    </row>
    <row r="506" spans="17:20" x14ac:dyDescent="0.2">
      <c r="Q506" s="27">
        <v>1.04</v>
      </c>
      <c r="R506" s="20">
        <f t="shared" si="22"/>
        <v>73</v>
      </c>
      <c r="S506" s="20">
        <f t="shared" si="24"/>
        <v>0.2322970047433662</v>
      </c>
      <c r="T506" s="20" t="e">
        <f t="shared" si="23"/>
        <v>#N/A</v>
      </c>
    </row>
    <row r="507" spans="17:20" x14ac:dyDescent="0.2">
      <c r="Q507" s="27">
        <v>1.05</v>
      </c>
      <c r="R507" s="20">
        <f t="shared" si="22"/>
        <v>73.125</v>
      </c>
      <c r="S507" s="20">
        <f t="shared" si="24"/>
        <v>0.22988214068423302</v>
      </c>
      <c r="T507" s="20" t="e">
        <f t="shared" si="23"/>
        <v>#N/A</v>
      </c>
    </row>
    <row r="508" spans="17:20" x14ac:dyDescent="0.2">
      <c r="Q508" s="27">
        <v>1.06</v>
      </c>
      <c r="R508" s="20">
        <f t="shared" si="22"/>
        <v>73.25</v>
      </c>
      <c r="S508" s="20">
        <f t="shared" si="24"/>
        <v>0.22746963245738591</v>
      </c>
      <c r="T508" s="20" t="e">
        <f t="shared" si="23"/>
        <v>#N/A</v>
      </c>
    </row>
    <row r="509" spans="17:20" x14ac:dyDescent="0.2">
      <c r="Q509" s="27">
        <v>1.07</v>
      </c>
      <c r="R509" s="20">
        <f t="shared" si="22"/>
        <v>73.375</v>
      </c>
      <c r="S509" s="20">
        <f t="shared" si="24"/>
        <v>0.22505993528526966</v>
      </c>
      <c r="T509" s="20" t="e">
        <f t="shared" si="23"/>
        <v>#N/A</v>
      </c>
    </row>
    <row r="510" spans="17:20" x14ac:dyDescent="0.2">
      <c r="Q510" s="27">
        <v>1.08</v>
      </c>
      <c r="R510" s="20">
        <f t="shared" si="22"/>
        <v>73.5</v>
      </c>
      <c r="S510" s="20">
        <f t="shared" si="24"/>
        <v>0.22265349875176113</v>
      </c>
      <c r="T510" s="20" t="e">
        <f t="shared" si="23"/>
        <v>#N/A</v>
      </c>
    </row>
    <row r="511" spans="17:20" x14ac:dyDescent="0.2">
      <c r="Q511" s="27">
        <v>1.0900000000000001</v>
      </c>
      <c r="R511" s="20">
        <f t="shared" si="22"/>
        <v>73.625</v>
      </c>
      <c r="S511" s="20">
        <f t="shared" si="24"/>
        <v>0.22025076668303326</v>
      </c>
      <c r="T511" s="20" t="e">
        <f t="shared" si="23"/>
        <v>#N/A</v>
      </c>
    </row>
    <row r="512" spans="17:20" x14ac:dyDescent="0.2">
      <c r="Q512" s="27">
        <v>1.1000000000000001</v>
      </c>
      <c r="R512" s="20">
        <f t="shared" si="22"/>
        <v>73.75</v>
      </c>
      <c r="S512" s="20">
        <f t="shared" si="24"/>
        <v>0.21785217703255053</v>
      </c>
      <c r="T512" s="20" t="e">
        <f t="shared" si="23"/>
        <v>#N/A</v>
      </c>
    </row>
    <row r="513" spans="17:20" x14ac:dyDescent="0.2">
      <c r="Q513" s="27">
        <v>1.1100000000000001</v>
      </c>
      <c r="R513" s="20">
        <f t="shared" si="22"/>
        <v>73.875</v>
      </c>
      <c r="S513" s="20">
        <f t="shared" si="24"/>
        <v>0.21545816177021967</v>
      </c>
      <c r="T513" s="20" t="e">
        <f t="shared" si="23"/>
        <v>#N/A</v>
      </c>
    </row>
    <row r="514" spans="17:20" x14ac:dyDescent="0.2">
      <c r="Q514" s="27">
        <v>1.1200000000000001</v>
      </c>
      <c r="R514" s="20">
        <f t="shared" ref="R514:R577" si="25">Q514*$C$8+$C$4</f>
        <v>74</v>
      </c>
      <c r="S514" s="20">
        <f t="shared" si="24"/>
        <v>0.21306914677571784</v>
      </c>
      <c r="T514" s="20" t="e">
        <f t="shared" si="23"/>
        <v>#N/A</v>
      </c>
    </row>
    <row r="515" spans="17:20" x14ac:dyDescent="0.2">
      <c r="Q515" s="27">
        <v>1.1299999999999999</v>
      </c>
      <c r="R515" s="20">
        <f t="shared" si="25"/>
        <v>74.125</v>
      </c>
      <c r="S515" s="20">
        <f t="shared" si="24"/>
        <v>0.21068555173601533</v>
      </c>
      <c r="T515" s="20" t="e">
        <f t="shared" ref="T515:T578" si="26">IF(OR(AND(ROUND(NORMSINV($C$7/$O$5),2)&gt;=Q515,OR($O$4=1,$O$4=3)),AND(ROUND(NORMSINV(1-$C$7/$O$5),2)&lt;=Q515,OR($O$4=2,$O$4=3))),S515,NA())</f>
        <v>#N/A</v>
      </c>
    </row>
    <row r="516" spans="17:20" x14ac:dyDescent="0.2">
      <c r="Q516" s="27">
        <v>1.1399999999999999</v>
      </c>
      <c r="R516" s="20">
        <f t="shared" si="25"/>
        <v>74.25</v>
      </c>
      <c r="S516" s="20">
        <f t="shared" si="24"/>
        <v>0.20830779004710837</v>
      </c>
      <c r="T516" s="20" t="e">
        <f t="shared" si="26"/>
        <v>#N/A</v>
      </c>
    </row>
    <row r="517" spans="17:20" x14ac:dyDescent="0.2">
      <c r="Q517" s="27">
        <v>1.1499999999999999</v>
      </c>
      <c r="R517" s="20">
        <f t="shared" si="25"/>
        <v>74.375</v>
      </c>
      <c r="S517" s="20">
        <f t="shared" si="24"/>
        <v>0.20593626871997478</v>
      </c>
      <c r="T517" s="20" t="e">
        <f t="shared" si="26"/>
        <v>#N/A</v>
      </c>
    </row>
    <row r="518" spans="17:20" x14ac:dyDescent="0.2">
      <c r="Q518" s="27">
        <v>1.1599999999999999</v>
      </c>
      <c r="R518" s="20">
        <f t="shared" si="25"/>
        <v>74.5</v>
      </c>
      <c r="S518" s="20">
        <f t="shared" si="24"/>
        <v>0.20357138829075944</v>
      </c>
      <c r="T518" s="20" t="e">
        <f t="shared" si="26"/>
        <v>#N/A</v>
      </c>
    </row>
    <row r="519" spans="17:20" x14ac:dyDescent="0.2">
      <c r="Q519" s="27">
        <v>1.17</v>
      </c>
      <c r="R519" s="20">
        <f t="shared" si="25"/>
        <v>74.625</v>
      </c>
      <c r="S519" s="20">
        <f t="shared" si="24"/>
        <v>0.2012135427351974</v>
      </c>
      <c r="T519" s="20" t="e">
        <f t="shared" si="26"/>
        <v>#N/A</v>
      </c>
    </row>
    <row r="520" spans="17:20" x14ac:dyDescent="0.2">
      <c r="Q520" s="27">
        <v>1.18</v>
      </c>
      <c r="R520" s="20">
        <f t="shared" si="25"/>
        <v>74.75</v>
      </c>
      <c r="S520" s="20">
        <f t="shared" si="24"/>
        <v>0.19886311938727591</v>
      </c>
      <c r="T520" s="20" t="e">
        <f t="shared" si="26"/>
        <v>#N/A</v>
      </c>
    </row>
    <row r="521" spans="17:20" x14ac:dyDescent="0.2">
      <c r="Q521" s="27">
        <v>1.19</v>
      </c>
      <c r="R521" s="20">
        <f t="shared" si="25"/>
        <v>74.875</v>
      </c>
      <c r="S521" s="20">
        <f t="shared" si="24"/>
        <v>0.19652049886213654</v>
      </c>
      <c r="T521" s="20" t="e">
        <f t="shared" si="26"/>
        <v>#N/A</v>
      </c>
    </row>
    <row r="522" spans="17:20" x14ac:dyDescent="0.2">
      <c r="Q522" s="27">
        <v>1.2</v>
      </c>
      <c r="R522" s="20">
        <f t="shared" si="25"/>
        <v>75</v>
      </c>
      <c r="S522" s="20">
        <f t="shared" si="24"/>
        <v>0.19418605498321295</v>
      </c>
      <c r="T522" s="20" t="e">
        <f t="shared" si="26"/>
        <v>#N/A</v>
      </c>
    </row>
    <row r="523" spans="17:20" x14ac:dyDescent="0.2">
      <c r="Q523" s="27">
        <v>1.21</v>
      </c>
      <c r="R523" s="20">
        <f t="shared" si="25"/>
        <v>75.125</v>
      </c>
      <c r="S523" s="20">
        <f t="shared" si="24"/>
        <v>0.19186015471359938</v>
      </c>
      <c r="T523" s="20" t="e">
        <f t="shared" si="26"/>
        <v>#N/A</v>
      </c>
    </row>
    <row r="524" spans="17:20" x14ac:dyDescent="0.2">
      <c r="Q524" s="27">
        <v>1.22</v>
      </c>
      <c r="R524" s="20">
        <f t="shared" si="25"/>
        <v>75.25</v>
      </c>
      <c r="S524" s="20">
        <f t="shared" si="24"/>
        <v>0.18954315809164024</v>
      </c>
      <c r="T524" s="20" t="e">
        <f t="shared" si="26"/>
        <v>#N/A</v>
      </c>
    </row>
    <row r="525" spans="17:20" x14ac:dyDescent="0.2">
      <c r="Q525" s="27">
        <v>1.23</v>
      </c>
      <c r="R525" s="20">
        <f t="shared" si="25"/>
        <v>75.375</v>
      </c>
      <c r="S525" s="20">
        <f t="shared" si="24"/>
        <v>0.18723541817072956</v>
      </c>
      <c r="T525" s="20" t="e">
        <f t="shared" si="26"/>
        <v>#N/A</v>
      </c>
    </row>
    <row r="526" spans="17:20" x14ac:dyDescent="0.2">
      <c r="Q526" s="27">
        <v>1.24</v>
      </c>
      <c r="R526" s="20">
        <f t="shared" si="25"/>
        <v>75.5</v>
      </c>
      <c r="S526" s="20">
        <f t="shared" si="24"/>
        <v>0.18493728096330531</v>
      </c>
      <c r="T526" s="20" t="e">
        <f t="shared" si="26"/>
        <v>#N/A</v>
      </c>
    </row>
    <row r="527" spans="17:20" x14ac:dyDescent="0.2">
      <c r="Q527" s="27">
        <v>1.25</v>
      </c>
      <c r="R527" s="20">
        <f t="shared" si="25"/>
        <v>75.625</v>
      </c>
      <c r="S527" s="20">
        <f t="shared" si="24"/>
        <v>0.18264908538902191</v>
      </c>
      <c r="T527" s="20" t="e">
        <f t="shared" si="26"/>
        <v>#N/A</v>
      </c>
    </row>
    <row r="528" spans="17:20" x14ac:dyDescent="0.2">
      <c r="Q528" s="27">
        <v>1.26</v>
      </c>
      <c r="R528" s="20">
        <f t="shared" si="25"/>
        <v>75.75</v>
      </c>
      <c r="S528" s="20">
        <f t="shared" si="24"/>
        <v>0.18037116322708033</v>
      </c>
      <c r="T528" s="20" t="e">
        <f t="shared" si="26"/>
        <v>#N/A</v>
      </c>
    </row>
    <row r="529" spans="17:20" x14ac:dyDescent="0.2">
      <c r="Q529" s="27">
        <v>1.27</v>
      </c>
      <c r="R529" s="20">
        <f t="shared" si="25"/>
        <v>75.875</v>
      </c>
      <c r="S529" s="20">
        <f t="shared" si="24"/>
        <v>0.17810383907269359</v>
      </c>
      <c r="T529" s="20" t="e">
        <f t="shared" si="26"/>
        <v>#N/A</v>
      </c>
    </row>
    <row r="530" spans="17:20" x14ac:dyDescent="0.2">
      <c r="Q530" s="27">
        <v>1.28</v>
      </c>
      <c r="R530" s="20">
        <f t="shared" si="25"/>
        <v>76</v>
      </c>
      <c r="S530" s="20">
        <f t="shared" si="24"/>
        <v>0.17584743029766237</v>
      </c>
      <c r="T530" s="20" t="e">
        <f t="shared" si="26"/>
        <v>#N/A</v>
      </c>
    </row>
    <row r="531" spans="17:20" x14ac:dyDescent="0.2">
      <c r="Q531" s="27">
        <v>1.29</v>
      </c>
      <c r="R531" s="20">
        <f t="shared" si="25"/>
        <v>76.125</v>
      </c>
      <c r="S531" s="20">
        <f t="shared" si="24"/>
        <v>0.17360224701503299</v>
      </c>
      <c r="T531" s="20" t="e">
        <f t="shared" si="26"/>
        <v>#N/A</v>
      </c>
    </row>
    <row r="532" spans="17:20" x14ac:dyDescent="0.2">
      <c r="Q532" s="27">
        <v>1.3</v>
      </c>
      <c r="R532" s="20">
        <f t="shared" si="25"/>
        <v>76.25</v>
      </c>
      <c r="S532" s="20">
        <f t="shared" si="24"/>
        <v>0.17136859204780736</v>
      </c>
      <c r="T532" s="20" t="e">
        <f t="shared" si="26"/>
        <v>#N/A</v>
      </c>
    </row>
    <row r="533" spans="17:20" x14ac:dyDescent="0.2">
      <c r="Q533" s="27">
        <v>1.31</v>
      </c>
      <c r="R533" s="20">
        <f t="shared" si="25"/>
        <v>76.375</v>
      </c>
      <c r="S533" s="20">
        <f t="shared" si="24"/>
        <v>0.16914676090167238</v>
      </c>
      <c r="T533" s="20" t="e">
        <f t="shared" si="26"/>
        <v>#N/A</v>
      </c>
    </row>
    <row r="534" spans="17:20" x14ac:dyDescent="0.2">
      <c r="Q534" s="27">
        <v>1.32</v>
      </c>
      <c r="R534" s="20">
        <f t="shared" si="25"/>
        <v>76.5</v>
      </c>
      <c r="S534" s="20">
        <f t="shared" si="24"/>
        <v>0.16693704174171381</v>
      </c>
      <c r="T534" s="20" t="e">
        <f t="shared" si="26"/>
        <v>#N/A</v>
      </c>
    </row>
    <row r="535" spans="17:20" x14ac:dyDescent="0.2">
      <c r="Q535" s="27">
        <v>1.33</v>
      </c>
      <c r="R535" s="20">
        <f t="shared" si="25"/>
        <v>76.625</v>
      </c>
      <c r="S535" s="20">
        <f t="shared" si="24"/>
        <v>0.1647397153730768</v>
      </c>
      <c r="T535" s="20" t="e">
        <f t="shared" si="26"/>
        <v>#N/A</v>
      </c>
    </row>
    <row r="536" spans="17:20" x14ac:dyDescent="0.2">
      <c r="Q536" s="27">
        <v>1.34</v>
      </c>
      <c r="R536" s="20">
        <f t="shared" si="25"/>
        <v>76.75</v>
      </c>
      <c r="S536" s="20">
        <f t="shared" si="24"/>
        <v>0.16255505522553412</v>
      </c>
      <c r="T536" s="20" t="e">
        <f t="shared" si="26"/>
        <v>#N/A</v>
      </c>
    </row>
    <row r="537" spans="17:20" x14ac:dyDescent="0.2">
      <c r="Q537" s="27">
        <v>1.35</v>
      </c>
      <c r="R537" s="20">
        <f t="shared" si="25"/>
        <v>76.875</v>
      </c>
      <c r="S537" s="20">
        <f t="shared" si="24"/>
        <v>0.1603833273419196</v>
      </c>
      <c r="T537" s="20" t="e">
        <f t="shared" si="26"/>
        <v>#N/A</v>
      </c>
    </row>
    <row r="538" spans="17:20" x14ac:dyDescent="0.2">
      <c r="Q538" s="27">
        <v>1.36</v>
      </c>
      <c r="R538" s="20">
        <f t="shared" si="25"/>
        <v>77</v>
      </c>
      <c r="S538" s="20">
        <f t="shared" si="24"/>
        <v>0.15822479037038303</v>
      </c>
      <c r="T538" s="20" t="e">
        <f t="shared" si="26"/>
        <v>#N/A</v>
      </c>
    </row>
    <row r="539" spans="17:20" x14ac:dyDescent="0.2">
      <c r="Q539" s="27">
        <v>1.37</v>
      </c>
      <c r="R539" s="20">
        <f t="shared" si="25"/>
        <v>77.125</v>
      </c>
      <c r="S539" s="20">
        <f t="shared" si="24"/>
        <v>0.15607969556042084</v>
      </c>
      <c r="T539" s="20" t="e">
        <f t="shared" si="26"/>
        <v>#N/A</v>
      </c>
    </row>
    <row r="540" spans="17:20" x14ac:dyDescent="0.2">
      <c r="Q540" s="27">
        <v>1.38</v>
      </c>
      <c r="R540" s="20">
        <f t="shared" si="25"/>
        <v>77.25</v>
      </c>
      <c r="S540" s="20">
        <f t="shared" si="24"/>
        <v>0.15394828676263372</v>
      </c>
      <c r="T540" s="20" t="e">
        <f t="shared" si="26"/>
        <v>#N/A</v>
      </c>
    </row>
    <row r="541" spans="17:20" x14ac:dyDescent="0.2">
      <c r="Q541" s="27">
        <v>1.39</v>
      </c>
      <c r="R541" s="20">
        <f t="shared" si="25"/>
        <v>77.375</v>
      </c>
      <c r="S541" s="20">
        <f t="shared" si="24"/>
        <v>0.15183080043216168</v>
      </c>
      <c r="T541" s="20" t="e">
        <f t="shared" si="26"/>
        <v>#N/A</v>
      </c>
    </row>
    <row r="542" spans="17:20" x14ac:dyDescent="0.2">
      <c r="Q542" s="27">
        <v>1.4</v>
      </c>
      <c r="R542" s="20">
        <f t="shared" si="25"/>
        <v>77.5</v>
      </c>
      <c r="S542" s="20">
        <f t="shared" si="24"/>
        <v>0.14972746563574488</v>
      </c>
      <c r="T542" s="20" t="e">
        <f t="shared" si="26"/>
        <v>#N/A</v>
      </c>
    </row>
    <row r="543" spans="17:20" x14ac:dyDescent="0.2">
      <c r="Q543" s="27">
        <v>1.41</v>
      </c>
      <c r="R543" s="20">
        <f t="shared" si="25"/>
        <v>77.625</v>
      </c>
      <c r="S543" s="20">
        <f t="shared" si="24"/>
        <v>0.14763850406235574</v>
      </c>
      <c r="T543" s="20" t="e">
        <f t="shared" si="26"/>
        <v>#N/A</v>
      </c>
    </row>
    <row r="544" spans="17:20" x14ac:dyDescent="0.2">
      <c r="Q544" s="27">
        <v>1.42</v>
      </c>
      <c r="R544" s="20">
        <f t="shared" si="25"/>
        <v>77.75</v>
      </c>
      <c r="S544" s="20">
        <f t="shared" si="24"/>
        <v>0.14556413003734761</v>
      </c>
      <c r="T544" s="20" t="e">
        <f t="shared" si="26"/>
        <v>#N/A</v>
      </c>
    </row>
    <row r="545" spans="17:20" x14ac:dyDescent="0.2">
      <c r="Q545" s="27">
        <v>1.43</v>
      </c>
      <c r="R545" s="20">
        <f t="shared" si="25"/>
        <v>77.875</v>
      </c>
      <c r="S545" s="20">
        <f t="shared" si="24"/>
        <v>0.14350455054006242</v>
      </c>
      <c r="T545" s="20" t="e">
        <f t="shared" si="26"/>
        <v>#N/A</v>
      </c>
    </row>
    <row r="546" spans="17:20" x14ac:dyDescent="0.2">
      <c r="Q546" s="27">
        <v>1.44</v>
      </c>
      <c r="R546" s="20">
        <f t="shared" si="25"/>
        <v>78</v>
      </c>
      <c r="S546" s="20">
        <f t="shared" si="24"/>
        <v>0.14145996522483878</v>
      </c>
      <c r="T546" s="20" t="e">
        <f t="shared" si="26"/>
        <v>#N/A</v>
      </c>
    </row>
    <row r="547" spans="17:20" x14ac:dyDescent="0.2">
      <c r="Q547" s="27">
        <v>1.45</v>
      </c>
      <c r="R547" s="20">
        <f t="shared" si="25"/>
        <v>78.125</v>
      </c>
      <c r="S547" s="20">
        <f t="shared" si="24"/>
        <v>0.13943056644536028</v>
      </c>
      <c r="T547" s="20" t="e">
        <f t="shared" si="26"/>
        <v>#N/A</v>
      </c>
    </row>
    <row r="548" spans="17:20" x14ac:dyDescent="0.2">
      <c r="Q548" s="27">
        <v>1.46</v>
      </c>
      <c r="R548" s="20">
        <f t="shared" si="25"/>
        <v>78.25</v>
      </c>
      <c r="S548" s="20">
        <f t="shared" si="24"/>
        <v>0.13741653928228179</v>
      </c>
      <c r="T548" s="20" t="e">
        <f t="shared" si="26"/>
        <v>#N/A</v>
      </c>
    </row>
    <row r="549" spans="17:20" x14ac:dyDescent="0.2">
      <c r="Q549" s="27">
        <v>1.47</v>
      </c>
      <c r="R549" s="20">
        <f t="shared" si="25"/>
        <v>78.375</v>
      </c>
      <c r="S549" s="20">
        <f t="shared" si="24"/>
        <v>0.1354180615740713</v>
      </c>
      <c r="T549" s="20" t="e">
        <f t="shared" si="26"/>
        <v>#N/A</v>
      </c>
    </row>
    <row r="550" spans="17:20" x14ac:dyDescent="0.2">
      <c r="Q550" s="27">
        <v>1.48</v>
      </c>
      <c r="R550" s="20">
        <f t="shared" si="25"/>
        <v>78.5</v>
      </c>
      <c r="S550" s="20">
        <f t="shared" si="24"/>
        <v>0.13343530395100231</v>
      </c>
      <c r="T550" s="20" t="e">
        <f t="shared" si="26"/>
        <v>#N/A</v>
      </c>
    </row>
    <row r="551" spans="17:20" x14ac:dyDescent="0.2">
      <c r="Q551" s="27">
        <v>1.49</v>
      </c>
      <c r="R551" s="20">
        <f t="shared" si="25"/>
        <v>78.625</v>
      </c>
      <c r="S551" s="20">
        <f t="shared" si="24"/>
        <v>0.13146842987223104</v>
      </c>
      <c r="T551" s="20" t="e">
        <f t="shared" si="26"/>
        <v>#N/A</v>
      </c>
    </row>
    <row r="552" spans="17:20" x14ac:dyDescent="0.2">
      <c r="Q552" s="27">
        <v>1.5</v>
      </c>
      <c r="R552" s="20">
        <f t="shared" si="25"/>
        <v>78.75</v>
      </c>
      <c r="S552" s="20">
        <f t="shared" si="24"/>
        <v>0.12951759566589174</v>
      </c>
      <c r="T552" s="20" t="e">
        <f t="shared" si="26"/>
        <v>#N/A</v>
      </c>
    </row>
    <row r="553" spans="17:20" x14ac:dyDescent="0.2">
      <c r="Q553" s="27">
        <v>1.51</v>
      </c>
      <c r="R553" s="20">
        <f t="shared" si="25"/>
        <v>78.875</v>
      </c>
      <c r="S553" s="20">
        <f t="shared" si="24"/>
        <v>0.12758295057214186</v>
      </c>
      <c r="T553" s="20" t="e">
        <f t="shared" si="26"/>
        <v>#N/A</v>
      </c>
    </row>
    <row r="554" spans="17:20" x14ac:dyDescent="0.2">
      <c r="Q554" s="27">
        <v>1.52</v>
      </c>
      <c r="R554" s="20">
        <f t="shared" si="25"/>
        <v>79</v>
      </c>
      <c r="S554" s="20">
        <f t="shared" si="24"/>
        <v>0.12566463678908815</v>
      </c>
      <c r="T554" s="20" t="e">
        <f t="shared" si="26"/>
        <v>#N/A</v>
      </c>
    </row>
    <row r="555" spans="17:20" x14ac:dyDescent="0.2">
      <c r="Q555" s="27">
        <v>1.53</v>
      </c>
      <c r="R555" s="20">
        <f t="shared" si="25"/>
        <v>79.125</v>
      </c>
      <c r="S555" s="20">
        <f t="shared" si="24"/>
        <v>0.12376278952152313</v>
      </c>
      <c r="T555" s="20" t="e">
        <f t="shared" si="26"/>
        <v>#N/A</v>
      </c>
    </row>
    <row r="556" spans="17:20" x14ac:dyDescent="0.2">
      <c r="Q556" s="27">
        <v>1.54</v>
      </c>
      <c r="R556" s="20">
        <f t="shared" si="25"/>
        <v>79.25</v>
      </c>
      <c r="S556" s="20">
        <f t="shared" si="24"/>
        <v>0.12187753703240178</v>
      </c>
      <c r="T556" s="20" t="e">
        <f t="shared" si="26"/>
        <v>#N/A</v>
      </c>
    </row>
    <row r="557" spans="17:20" x14ac:dyDescent="0.2">
      <c r="Q557" s="27">
        <v>1.55</v>
      </c>
      <c r="R557" s="20">
        <f t="shared" si="25"/>
        <v>79.375</v>
      </c>
      <c r="S557" s="20">
        <f t="shared" si="24"/>
        <v>0.12000900069698558</v>
      </c>
      <c r="T557" s="20" t="e">
        <f t="shared" si="26"/>
        <v>#N/A</v>
      </c>
    </row>
    <row r="558" spans="17:20" x14ac:dyDescent="0.2">
      <c r="Q558" s="27">
        <v>1.56</v>
      </c>
      <c r="R558" s="20">
        <f t="shared" si="25"/>
        <v>79.5</v>
      </c>
      <c r="S558" s="20">
        <f t="shared" si="24"/>
        <v>0.11815729505958227</v>
      </c>
      <c r="T558" s="20" t="e">
        <f t="shared" si="26"/>
        <v>#N/A</v>
      </c>
    </row>
    <row r="559" spans="17:20" x14ac:dyDescent="0.2">
      <c r="Q559" s="27">
        <v>1.57</v>
      </c>
      <c r="R559" s="20">
        <f t="shared" si="25"/>
        <v>79.625</v>
      </c>
      <c r="S559" s="20">
        <f t="shared" si="24"/>
        <v>0.11632252789280709</v>
      </c>
      <c r="T559" s="20" t="e">
        <f t="shared" si="26"/>
        <v>#N/A</v>
      </c>
    </row>
    <row r="560" spans="17:20" x14ac:dyDescent="0.2">
      <c r="Q560" s="27">
        <v>1.58</v>
      </c>
      <c r="R560" s="20">
        <f t="shared" si="25"/>
        <v>79.75</v>
      </c>
      <c r="S560" s="20">
        <f t="shared" si="24"/>
        <v>0.11450480025929236</v>
      </c>
      <c r="T560" s="20" t="e">
        <f t="shared" si="26"/>
        <v>#N/A</v>
      </c>
    </row>
    <row r="561" spans="17:20" x14ac:dyDescent="0.2">
      <c r="Q561" s="27">
        <v>1.59</v>
      </c>
      <c r="R561" s="20">
        <f t="shared" si="25"/>
        <v>79.875</v>
      </c>
      <c r="S561" s="20">
        <f t="shared" ref="S561:S624" si="27">NORMDIST(Q561,0,1,FALSE)</f>
        <v>0.11270420657577056</v>
      </c>
      <c r="T561" s="20" t="e">
        <f t="shared" si="26"/>
        <v>#N/A</v>
      </c>
    </row>
    <row r="562" spans="17:20" x14ac:dyDescent="0.2">
      <c r="Q562" s="27">
        <v>1.6</v>
      </c>
      <c r="R562" s="20">
        <f t="shared" si="25"/>
        <v>80</v>
      </c>
      <c r="S562" s="20">
        <f t="shared" si="27"/>
        <v>0.11092083467945554</v>
      </c>
      <c r="T562" s="20" t="e">
        <f t="shared" si="26"/>
        <v>#N/A</v>
      </c>
    </row>
    <row r="563" spans="17:20" x14ac:dyDescent="0.2">
      <c r="Q563" s="27">
        <v>1.61</v>
      </c>
      <c r="R563" s="20">
        <f t="shared" si="25"/>
        <v>80.125</v>
      </c>
      <c r="S563" s="20">
        <f t="shared" si="27"/>
        <v>0.10915476589664735</v>
      </c>
      <c r="T563" s="20" t="e">
        <f t="shared" si="26"/>
        <v>#N/A</v>
      </c>
    </row>
    <row r="564" spans="17:20" x14ac:dyDescent="0.2">
      <c r="Q564" s="27">
        <v>1.62</v>
      </c>
      <c r="R564" s="20">
        <f t="shared" si="25"/>
        <v>80.25</v>
      </c>
      <c r="S564" s="20">
        <f t="shared" si="27"/>
        <v>0.1074060751134838</v>
      </c>
      <c r="T564" s="20" t="e">
        <f t="shared" si="26"/>
        <v>#N/A</v>
      </c>
    </row>
    <row r="565" spans="17:20" x14ac:dyDescent="0.2">
      <c r="Q565" s="27">
        <v>1.63</v>
      </c>
      <c r="R565" s="20">
        <f t="shared" si="25"/>
        <v>80.375</v>
      </c>
      <c r="S565" s="20">
        <f t="shared" si="27"/>
        <v>0.10567483084876363</v>
      </c>
      <c r="T565" s="20" t="e">
        <f t="shared" si="26"/>
        <v>#N/A</v>
      </c>
    </row>
    <row r="566" spans="17:20" x14ac:dyDescent="0.2">
      <c r="Q566" s="27">
        <v>1.64</v>
      </c>
      <c r="R566" s="20">
        <f t="shared" si="25"/>
        <v>80.5</v>
      </c>
      <c r="S566" s="20">
        <f t="shared" si="27"/>
        <v>0.10396109532876423</v>
      </c>
      <c r="T566" s="20" t="e">
        <f t="shared" si="26"/>
        <v>#N/A</v>
      </c>
    </row>
    <row r="567" spans="17:20" x14ac:dyDescent="0.2">
      <c r="Q567" s="27">
        <v>1.65</v>
      </c>
      <c r="R567" s="20">
        <f t="shared" si="25"/>
        <v>80.625</v>
      </c>
      <c r="S567" s="20">
        <f t="shared" si="27"/>
        <v>0.10226492456397804</v>
      </c>
      <c r="T567" s="20" t="e">
        <f t="shared" si="26"/>
        <v>#N/A</v>
      </c>
    </row>
    <row r="568" spans="17:20" x14ac:dyDescent="0.2">
      <c r="Q568" s="27">
        <v>1.66</v>
      </c>
      <c r="R568" s="20">
        <f t="shared" si="25"/>
        <v>80.75</v>
      </c>
      <c r="S568" s="20">
        <f t="shared" si="27"/>
        <v>0.10058636842769057</v>
      </c>
      <c r="T568" s="20" t="e">
        <f t="shared" si="26"/>
        <v>#N/A</v>
      </c>
    </row>
    <row r="569" spans="17:20" x14ac:dyDescent="0.2">
      <c r="Q569" s="27">
        <v>1.67</v>
      </c>
      <c r="R569" s="20">
        <f t="shared" si="25"/>
        <v>80.875</v>
      </c>
      <c r="S569" s="20">
        <f t="shared" si="27"/>
        <v>9.8925470736323712E-2</v>
      </c>
      <c r="T569" s="20" t="e">
        <f t="shared" si="26"/>
        <v>#N/A</v>
      </c>
    </row>
    <row r="570" spans="17:20" x14ac:dyDescent="0.2">
      <c r="Q570" s="27">
        <v>1.68</v>
      </c>
      <c r="R570" s="20">
        <f t="shared" si="25"/>
        <v>81</v>
      </c>
      <c r="S570" s="20">
        <f t="shared" si="27"/>
        <v>9.7282269331467511E-2</v>
      </c>
      <c r="T570" s="20" t="e">
        <f t="shared" si="26"/>
        <v>#N/A</v>
      </c>
    </row>
    <row r="571" spans="17:20" x14ac:dyDescent="0.2">
      <c r="Q571" s="27">
        <v>1.69</v>
      </c>
      <c r="R571" s="20">
        <f t="shared" si="25"/>
        <v>81.125</v>
      </c>
      <c r="S571" s="20">
        <f t="shared" si="27"/>
        <v>9.5656796163524016E-2</v>
      </c>
      <c r="T571" s="20" t="e">
        <f t="shared" si="26"/>
        <v>#N/A</v>
      </c>
    </row>
    <row r="572" spans="17:20" x14ac:dyDescent="0.2">
      <c r="Q572" s="27">
        <v>1.7</v>
      </c>
      <c r="R572" s="20">
        <f t="shared" si="25"/>
        <v>81.25</v>
      </c>
      <c r="S572" s="20">
        <f t="shared" si="27"/>
        <v>9.4049077376886947E-2</v>
      </c>
      <c r="T572" s="20" t="e">
        <f t="shared" si="26"/>
        <v>#N/A</v>
      </c>
    </row>
    <row r="573" spans="17:20" x14ac:dyDescent="0.2">
      <c r="Q573" s="27">
        <v>1.71</v>
      </c>
      <c r="R573" s="20">
        <f t="shared" si="25"/>
        <v>81.375</v>
      </c>
      <c r="S573" s="20">
        <f t="shared" si="27"/>
        <v>9.2459133396580684E-2</v>
      </c>
      <c r="T573" s="20" t="e">
        <f t="shared" si="26"/>
        <v>#N/A</v>
      </c>
    </row>
    <row r="574" spans="17:20" x14ac:dyDescent="0.2">
      <c r="Q574" s="27">
        <v>1.72</v>
      </c>
      <c r="R574" s="20">
        <f t="shared" si="25"/>
        <v>81.5</v>
      </c>
      <c r="S574" s="20">
        <f t="shared" si="27"/>
        <v>9.0886979016282871E-2</v>
      </c>
      <c r="T574" s="20" t="e">
        <f t="shared" si="26"/>
        <v>#N/A</v>
      </c>
    </row>
    <row r="575" spans="17:20" x14ac:dyDescent="0.2">
      <c r="Q575" s="27">
        <v>1.73</v>
      </c>
      <c r="R575" s="20">
        <f t="shared" si="25"/>
        <v>81.625</v>
      </c>
      <c r="S575" s="20">
        <f t="shared" si="27"/>
        <v>8.9332623487655E-2</v>
      </c>
      <c r="T575" s="20" t="e">
        <f t="shared" si="26"/>
        <v>#N/A</v>
      </c>
    </row>
    <row r="576" spans="17:20" x14ac:dyDescent="0.2">
      <c r="Q576" s="27">
        <v>1.74</v>
      </c>
      <c r="R576" s="20">
        <f t="shared" si="25"/>
        <v>81.75</v>
      </c>
      <c r="S576" s="20">
        <f t="shared" si="27"/>
        <v>8.7796070610905622E-2</v>
      </c>
      <c r="T576" s="20" t="e">
        <f t="shared" si="26"/>
        <v>#N/A</v>
      </c>
    </row>
    <row r="577" spans="17:20" x14ac:dyDescent="0.2">
      <c r="Q577" s="27">
        <v>1.75</v>
      </c>
      <c r="R577" s="20">
        <f t="shared" si="25"/>
        <v>81.875</v>
      </c>
      <c r="S577" s="20">
        <f t="shared" si="27"/>
        <v>8.6277318826511532E-2</v>
      </c>
      <c r="T577" s="20" t="e">
        <f t="shared" si="26"/>
        <v>#N/A</v>
      </c>
    </row>
    <row r="578" spans="17:20" x14ac:dyDescent="0.2">
      <c r="Q578" s="27">
        <v>1.76</v>
      </c>
      <c r="R578" s="20">
        <f t="shared" ref="R578:R641" si="28">Q578*$C$8+$C$4</f>
        <v>82</v>
      </c>
      <c r="S578" s="20">
        <f t="shared" si="27"/>
        <v>8.4776361308022227E-2</v>
      </c>
      <c r="T578" s="20" t="e">
        <f t="shared" si="26"/>
        <v>#N/A</v>
      </c>
    </row>
    <row r="579" spans="17:20" x14ac:dyDescent="0.2">
      <c r="Q579" s="27">
        <v>1.77</v>
      </c>
      <c r="R579" s="20">
        <f t="shared" si="28"/>
        <v>82.125</v>
      </c>
      <c r="S579" s="20">
        <f t="shared" si="27"/>
        <v>8.3293186055874463E-2</v>
      </c>
      <c r="T579" s="20" t="e">
        <f t="shared" ref="T579:T642" si="29">IF(OR(AND(ROUND(NORMSINV($C$7/$O$5),2)&gt;=Q579,OR($O$4=1,$O$4=3)),AND(ROUND(NORMSINV(1-$C$7/$O$5),2)&lt;=Q579,OR($O$4=2,$O$4=3))),S579,NA())</f>
        <v>#N/A</v>
      </c>
    </row>
    <row r="580" spans="17:20" x14ac:dyDescent="0.2">
      <c r="Q580" s="27">
        <v>1.78</v>
      </c>
      <c r="R580" s="20">
        <f t="shared" si="28"/>
        <v>82.25</v>
      </c>
      <c r="S580" s="20">
        <f t="shared" si="27"/>
        <v>8.1827775992142804E-2</v>
      </c>
      <c r="T580" s="20" t="e">
        <f t="shared" si="29"/>
        <v>#N/A</v>
      </c>
    </row>
    <row r="581" spans="17:20" x14ac:dyDescent="0.2">
      <c r="Q581" s="27">
        <v>1.79</v>
      </c>
      <c r="R581" s="20">
        <f t="shared" si="28"/>
        <v>82.375</v>
      </c>
      <c r="S581" s="20">
        <f t="shared" si="27"/>
        <v>8.038010905615417E-2</v>
      </c>
      <c r="T581" s="20" t="e">
        <f t="shared" si="29"/>
        <v>#N/A</v>
      </c>
    </row>
    <row r="582" spans="17:20" x14ac:dyDescent="0.2">
      <c r="Q582" s="27">
        <v>1.8</v>
      </c>
      <c r="R582" s="20">
        <f t="shared" si="28"/>
        <v>82.5</v>
      </c>
      <c r="S582" s="20">
        <f t="shared" si="27"/>
        <v>7.8950158300894149E-2</v>
      </c>
      <c r="T582" s="20" t="e">
        <f t="shared" si="29"/>
        <v>#N/A</v>
      </c>
    </row>
    <row r="583" spans="17:20" x14ac:dyDescent="0.2">
      <c r="Q583" s="27">
        <v>1.81</v>
      </c>
      <c r="R583" s="20">
        <f t="shared" si="28"/>
        <v>82.625</v>
      </c>
      <c r="S583" s="20">
        <f t="shared" si="27"/>
        <v>7.7537891990133986E-2</v>
      </c>
      <c r="T583" s="20" t="e">
        <f t="shared" si="29"/>
        <v>#N/A</v>
      </c>
    </row>
    <row r="584" spans="17:20" x14ac:dyDescent="0.2">
      <c r="Q584" s="27">
        <v>1.82</v>
      </c>
      <c r="R584" s="20">
        <f t="shared" si="28"/>
        <v>82.75</v>
      </c>
      <c r="S584" s="20">
        <f t="shared" si="27"/>
        <v>7.6143273696207311E-2</v>
      </c>
      <c r="T584" s="20" t="e">
        <f t="shared" si="29"/>
        <v>#N/A</v>
      </c>
    </row>
    <row r="585" spans="17:20" x14ac:dyDescent="0.2">
      <c r="Q585" s="27">
        <v>1.83</v>
      </c>
      <c r="R585" s="20">
        <f t="shared" si="28"/>
        <v>82.875</v>
      </c>
      <c r="S585" s="20">
        <f t="shared" si="27"/>
        <v>7.4766262398367603E-2</v>
      </c>
      <c r="T585" s="20" t="e">
        <f t="shared" si="29"/>
        <v>#N/A</v>
      </c>
    </row>
    <row r="586" spans="17:20" x14ac:dyDescent="0.2">
      <c r="Q586" s="27">
        <v>1.84</v>
      </c>
      <c r="R586" s="20">
        <f t="shared" si="28"/>
        <v>83</v>
      </c>
      <c r="S586" s="20">
        <f t="shared" si="27"/>
        <v>7.3406812581656891E-2</v>
      </c>
      <c r="T586" s="20" t="e">
        <f t="shared" si="29"/>
        <v>#N/A</v>
      </c>
    </row>
    <row r="587" spans="17:20" x14ac:dyDescent="0.2">
      <c r="Q587" s="27">
        <v>1.85</v>
      </c>
      <c r="R587" s="20">
        <f t="shared" si="28"/>
        <v>83.125</v>
      </c>
      <c r="S587" s="20">
        <f t="shared" si="27"/>
        <v>7.2064874336217985E-2</v>
      </c>
      <c r="T587" s="20" t="e">
        <f t="shared" si="29"/>
        <v>#N/A</v>
      </c>
    </row>
    <row r="588" spans="17:20" x14ac:dyDescent="0.2">
      <c r="Q588" s="27">
        <v>1.86</v>
      </c>
      <c r="R588" s="20">
        <f t="shared" si="28"/>
        <v>83.25</v>
      </c>
      <c r="S588" s="20">
        <f t="shared" si="27"/>
        <v>7.074039345698338E-2</v>
      </c>
      <c r="T588" s="20" t="e">
        <f t="shared" si="29"/>
        <v>#N/A</v>
      </c>
    </row>
    <row r="589" spans="17:20" x14ac:dyDescent="0.2">
      <c r="Q589" s="27">
        <v>1.87</v>
      </c>
      <c r="R589" s="20">
        <f t="shared" si="28"/>
        <v>83.375</v>
      </c>
      <c r="S589" s="20">
        <f t="shared" si="27"/>
        <v>6.9433311543674187E-2</v>
      </c>
      <c r="T589" s="20" t="e">
        <f t="shared" si="29"/>
        <v>#N/A</v>
      </c>
    </row>
    <row r="590" spans="17:20" x14ac:dyDescent="0.2">
      <c r="Q590" s="27">
        <v>1.88</v>
      </c>
      <c r="R590" s="20">
        <f t="shared" si="28"/>
        <v>83.5</v>
      </c>
      <c r="S590" s="20">
        <f t="shared" si="27"/>
        <v>6.8143566101044578E-2</v>
      </c>
      <c r="T590" s="20" t="e">
        <f t="shared" si="29"/>
        <v>#N/A</v>
      </c>
    </row>
    <row r="591" spans="17:20" x14ac:dyDescent="0.2">
      <c r="Q591" s="27">
        <v>1.89</v>
      </c>
      <c r="R591" s="20">
        <f t="shared" si="28"/>
        <v>83.625</v>
      </c>
      <c r="S591" s="20">
        <f t="shared" si="27"/>
        <v>6.6871090639307157E-2</v>
      </c>
      <c r="T591" s="20" t="e">
        <f t="shared" si="29"/>
        <v>#N/A</v>
      </c>
    </row>
    <row r="592" spans="17:20" x14ac:dyDescent="0.2">
      <c r="Q592" s="27">
        <v>1.9</v>
      </c>
      <c r="R592" s="20">
        <f t="shared" si="28"/>
        <v>83.75</v>
      </c>
      <c r="S592" s="20">
        <f t="shared" si="27"/>
        <v>6.5615814774676595E-2</v>
      </c>
      <c r="T592" s="20" t="e">
        <f t="shared" si="29"/>
        <v>#N/A</v>
      </c>
    </row>
    <row r="593" spans="17:20" x14ac:dyDescent="0.2">
      <c r="Q593" s="27">
        <v>1.91</v>
      </c>
      <c r="R593" s="20">
        <f t="shared" si="28"/>
        <v>83.875</v>
      </c>
      <c r="S593" s="20">
        <f t="shared" si="27"/>
        <v>6.4377664329969359E-2</v>
      </c>
      <c r="T593" s="20" t="e">
        <f t="shared" si="29"/>
        <v>#N/A</v>
      </c>
    </row>
    <row r="594" spans="17:20" x14ac:dyDescent="0.2">
      <c r="Q594" s="27">
        <v>1.92</v>
      </c>
      <c r="R594" s="20">
        <f t="shared" si="28"/>
        <v>84</v>
      </c>
      <c r="S594" s="20">
        <f t="shared" si="27"/>
        <v>6.3156561435198655E-2</v>
      </c>
      <c r="T594" s="20" t="e">
        <f t="shared" si="29"/>
        <v>#N/A</v>
      </c>
    </row>
    <row r="595" spans="17:20" x14ac:dyDescent="0.2">
      <c r="Q595" s="27">
        <v>1.93</v>
      </c>
      <c r="R595" s="20">
        <f t="shared" si="28"/>
        <v>84.125</v>
      </c>
      <c r="S595" s="20">
        <f t="shared" si="27"/>
        <v>6.1952424628105164E-2</v>
      </c>
      <c r="T595" s="20" t="e">
        <f t="shared" si="29"/>
        <v>#N/A</v>
      </c>
    </row>
    <row r="596" spans="17:20" x14ac:dyDescent="0.2">
      <c r="Q596" s="27">
        <v>1.94</v>
      </c>
      <c r="R596" s="20">
        <f t="shared" si="28"/>
        <v>84.25</v>
      </c>
      <c r="S596" s="20">
        <f t="shared" si="27"/>
        <v>6.0765168954564776E-2</v>
      </c>
      <c r="T596" s="20" t="e">
        <f t="shared" si="29"/>
        <v>#N/A</v>
      </c>
    </row>
    <row r="597" spans="17:20" x14ac:dyDescent="0.2">
      <c r="Q597" s="27">
        <v>1.95</v>
      </c>
      <c r="R597" s="20">
        <f t="shared" si="28"/>
        <v>84.375</v>
      </c>
      <c r="S597" s="20">
        <f t="shared" si="27"/>
        <v>5.9594706068816075E-2</v>
      </c>
      <c r="T597" s="20" t="e">
        <f t="shared" si="29"/>
        <v>#N/A</v>
      </c>
    </row>
    <row r="598" spans="17:20" x14ac:dyDescent="0.2">
      <c r="Q598" s="27">
        <v>1.96</v>
      </c>
      <c r="R598" s="20">
        <f t="shared" si="28"/>
        <v>84.5</v>
      </c>
      <c r="S598" s="20">
        <f t="shared" si="27"/>
        <v>5.8440944333451469E-2</v>
      </c>
      <c r="T598" s="20">
        <f t="shared" si="29"/>
        <v>5.8440944333451469E-2</v>
      </c>
    </row>
    <row r="599" spans="17:20" x14ac:dyDescent="0.2">
      <c r="Q599" s="27">
        <v>1.97</v>
      </c>
      <c r="R599" s="20">
        <f t="shared" si="28"/>
        <v>84.625</v>
      </c>
      <c r="S599" s="20">
        <f t="shared" si="27"/>
        <v>5.7303788919117131E-2</v>
      </c>
      <c r="T599" s="20">
        <f t="shared" si="29"/>
        <v>5.7303788919117131E-2</v>
      </c>
    </row>
    <row r="600" spans="17:20" x14ac:dyDescent="0.2">
      <c r="Q600" s="27">
        <v>1.98</v>
      </c>
      <c r="R600" s="20">
        <f t="shared" si="28"/>
        <v>84.75</v>
      </c>
      <c r="S600" s="20">
        <f t="shared" si="27"/>
        <v>5.6183141903868049E-2</v>
      </c>
      <c r="T600" s="20">
        <f t="shared" si="29"/>
        <v>5.6183141903868049E-2</v>
      </c>
    </row>
    <row r="601" spans="17:20" x14ac:dyDescent="0.2">
      <c r="Q601" s="27">
        <v>1.99</v>
      </c>
      <c r="R601" s="20">
        <f t="shared" si="28"/>
        <v>84.875</v>
      </c>
      <c r="S601" s="20">
        <f t="shared" si="27"/>
        <v>5.5078902372125767E-2</v>
      </c>
      <c r="T601" s="20">
        <f t="shared" si="29"/>
        <v>5.5078902372125767E-2</v>
      </c>
    </row>
    <row r="602" spans="17:20" x14ac:dyDescent="0.2">
      <c r="Q602" s="27">
        <v>2</v>
      </c>
      <c r="R602" s="20">
        <f t="shared" si="28"/>
        <v>85</v>
      </c>
      <c r="S602" s="20">
        <f t="shared" si="27"/>
        <v>5.3990966513188063E-2</v>
      </c>
      <c r="T602" s="20">
        <f t="shared" si="29"/>
        <v>5.3990966513188063E-2</v>
      </c>
    </row>
    <row r="603" spans="17:20" x14ac:dyDescent="0.2">
      <c r="Q603" s="27">
        <v>2.0099999999999998</v>
      </c>
      <c r="R603" s="20">
        <f t="shared" si="28"/>
        <v>85.125</v>
      </c>
      <c r="S603" s="20">
        <f t="shared" si="27"/>
        <v>5.2919227719240312E-2</v>
      </c>
      <c r="T603" s="20">
        <f t="shared" si="29"/>
        <v>5.2919227719240312E-2</v>
      </c>
    </row>
    <row r="604" spans="17:20" x14ac:dyDescent="0.2">
      <c r="Q604" s="27">
        <v>2.02</v>
      </c>
      <c r="R604" s="20">
        <f t="shared" si="28"/>
        <v>85.25</v>
      </c>
      <c r="S604" s="20">
        <f t="shared" si="27"/>
        <v>5.1863576682820565E-2</v>
      </c>
      <c r="T604" s="20">
        <f t="shared" si="29"/>
        <v>5.1863576682820565E-2</v>
      </c>
    </row>
    <row r="605" spans="17:20" x14ac:dyDescent="0.2">
      <c r="Q605" s="27">
        <v>2.0299999999999998</v>
      </c>
      <c r="R605" s="20">
        <f t="shared" si="28"/>
        <v>85.375</v>
      </c>
      <c r="S605" s="20">
        <f t="shared" si="27"/>
        <v>5.0823901493691204E-2</v>
      </c>
      <c r="T605" s="20">
        <f t="shared" si="29"/>
        <v>5.0823901493691204E-2</v>
      </c>
    </row>
    <row r="606" spans="17:20" x14ac:dyDescent="0.2">
      <c r="Q606" s="27">
        <v>2.04</v>
      </c>
      <c r="R606" s="20">
        <f t="shared" si="28"/>
        <v>85.5</v>
      </c>
      <c r="S606" s="20">
        <f t="shared" si="27"/>
        <v>4.9800087735070775E-2</v>
      </c>
      <c r="T606" s="20">
        <f t="shared" si="29"/>
        <v>4.9800087735070775E-2</v>
      </c>
    </row>
    <row r="607" spans="17:20" x14ac:dyDescent="0.2">
      <c r="Q607" s="27">
        <v>2.0499999999999998</v>
      </c>
      <c r="R607" s="20">
        <f t="shared" si="28"/>
        <v>85.625</v>
      </c>
      <c r="S607" s="20">
        <f t="shared" si="27"/>
        <v>4.8792018579182764E-2</v>
      </c>
      <c r="T607" s="20">
        <f t="shared" si="29"/>
        <v>4.8792018579182764E-2</v>
      </c>
    </row>
    <row r="608" spans="17:20" x14ac:dyDescent="0.2">
      <c r="Q608" s="27">
        <v>2.06</v>
      </c>
      <c r="R608" s="20">
        <f t="shared" si="28"/>
        <v>85.75</v>
      </c>
      <c r="S608" s="20">
        <f t="shared" si="27"/>
        <v>4.7799574882077034E-2</v>
      </c>
      <c r="T608" s="20">
        <f t="shared" si="29"/>
        <v>4.7799574882077034E-2</v>
      </c>
    </row>
    <row r="609" spans="17:20" x14ac:dyDescent="0.2">
      <c r="Q609" s="27">
        <v>2.0699999999999998</v>
      </c>
      <c r="R609" s="20">
        <f t="shared" si="28"/>
        <v>85.875</v>
      </c>
      <c r="S609" s="20">
        <f t="shared" si="27"/>
        <v>4.6822635277683163E-2</v>
      </c>
      <c r="T609" s="20">
        <f t="shared" si="29"/>
        <v>4.6822635277683163E-2</v>
      </c>
    </row>
    <row r="610" spans="17:20" x14ac:dyDescent="0.2">
      <c r="Q610" s="27">
        <v>2.08</v>
      </c>
      <c r="R610" s="20">
        <f t="shared" si="28"/>
        <v>86</v>
      </c>
      <c r="S610" s="20">
        <f t="shared" si="27"/>
        <v>4.5861076271054887E-2</v>
      </c>
      <c r="T610" s="20">
        <f t="shared" si="29"/>
        <v>4.5861076271054887E-2</v>
      </c>
    </row>
    <row r="611" spans="17:20" x14ac:dyDescent="0.2">
      <c r="Q611" s="27">
        <v>2.09</v>
      </c>
      <c r="R611" s="20">
        <f t="shared" si="28"/>
        <v>86.125</v>
      </c>
      <c r="S611" s="20">
        <f t="shared" si="27"/>
        <v>4.49147723307671E-2</v>
      </c>
      <c r="T611" s="20">
        <f t="shared" si="29"/>
        <v>4.49147723307671E-2</v>
      </c>
    </row>
    <row r="612" spans="17:20" x14ac:dyDescent="0.2">
      <c r="Q612" s="27">
        <v>2.1</v>
      </c>
      <c r="R612" s="20">
        <f t="shared" si="28"/>
        <v>86.25</v>
      </c>
      <c r="S612" s="20">
        <f t="shared" si="27"/>
        <v>4.3983595980427191E-2</v>
      </c>
      <c r="T612" s="20">
        <f t="shared" si="29"/>
        <v>4.3983595980427191E-2</v>
      </c>
    </row>
    <row r="613" spans="17:20" x14ac:dyDescent="0.2">
      <c r="Q613" s="27">
        <v>2.11</v>
      </c>
      <c r="R613" s="20">
        <f t="shared" si="28"/>
        <v>86.375</v>
      </c>
      <c r="S613" s="20">
        <f t="shared" si="27"/>
        <v>4.3067417889265734E-2</v>
      </c>
      <c r="T613" s="20">
        <f t="shared" si="29"/>
        <v>4.3067417889265734E-2</v>
      </c>
    </row>
    <row r="614" spans="17:20" x14ac:dyDescent="0.2">
      <c r="Q614" s="27">
        <v>2.12</v>
      </c>
      <c r="R614" s="20">
        <f t="shared" si="28"/>
        <v>86.5</v>
      </c>
      <c r="S614" s="20">
        <f t="shared" si="27"/>
        <v>4.2166106961770311E-2</v>
      </c>
      <c r="T614" s="20">
        <f t="shared" si="29"/>
        <v>4.2166106961770311E-2</v>
      </c>
    </row>
    <row r="615" spans="17:20" x14ac:dyDescent="0.2">
      <c r="Q615" s="27">
        <v>2.13</v>
      </c>
      <c r="R615" s="20">
        <f t="shared" si="28"/>
        <v>86.625</v>
      </c>
      <c r="S615" s="20">
        <f t="shared" si="27"/>
        <v>4.1279530426330417E-2</v>
      </c>
      <c r="T615" s="20">
        <f t="shared" si="29"/>
        <v>4.1279530426330417E-2</v>
      </c>
    </row>
    <row r="616" spans="17:20" x14ac:dyDescent="0.2">
      <c r="Q616" s="27">
        <v>2.14</v>
      </c>
      <c r="R616" s="20">
        <f t="shared" si="28"/>
        <v>86.75</v>
      </c>
      <c r="S616" s="20">
        <f t="shared" si="27"/>
        <v>4.0407553922860308E-2</v>
      </c>
      <c r="T616" s="20">
        <f t="shared" si="29"/>
        <v>4.0407553922860308E-2</v>
      </c>
    </row>
    <row r="617" spans="17:20" x14ac:dyDescent="0.2">
      <c r="Q617" s="27">
        <v>2.15</v>
      </c>
      <c r="R617" s="20">
        <f t="shared" si="28"/>
        <v>86.875</v>
      </c>
      <c r="S617" s="20">
        <f t="shared" si="27"/>
        <v>3.955004158937022E-2</v>
      </c>
      <c r="T617" s="20">
        <f t="shared" si="29"/>
        <v>3.955004158937022E-2</v>
      </c>
    </row>
    <row r="618" spans="17:20" x14ac:dyDescent="0.2">
      <c r="Q618" s="27">
        <v>2.16</v>
      </c>
      <c r="R618" s="20">
        <f t="shared" si="28"/>
        <v>87</v>
      </c>
      <c r="S618" s="20">
        <f t="shared" si="27"/>
        <v>3.8706856147455608E-2</v>
      </c>
      <c r="T618" s="20">
        <f t="shared" si="29"/>
        <v>3.8706856147455608E-2</v>
      </c>
    </row>
    <row r="619" spans="17:20" x14ac:dyDescent="0.2">
      <c r="Q619" s="27">
        <v>2.17</v>
      </c>
      <c r="R619" s="20">
        <f t="shared" si="28"/>
        <v>87.125</v>
      </c>
      <c r="S619" s="20">
        <f t="shared" si="27"/>
        <v>3.7877858986677483E-2</v>
      </c>
      <c r="T619" s="20">
        <f t="shared" si="29"/>
        <v>3.7877858986677483E-2</v>
      </c>
    </row>
    <row r="620" spans="17:20" x14ac:dyDescent="0.2">
      <c r="Q620" s="27">
        <v>2.1800000000000002</v>
      </c>
      <c r="R620" s="20">
        <f t="shared" si="28"/>
        <v>87.25</v>
      </c>
      <c r="S620" s="20">
        <f t="shared" si="27"/>
        <v>3.7062910247806474E-2</v>
      </c>
      <c r="T620" s="20">
        <f t="shared" si="29"/>
        <v>3.7062910247806474E-2</v>
      </c>
    </row>
    <row r="621" spans="17:20" x14ac:dyDescent="0.2">
      <c r="Q621" s="27">
        <v>2.19</v>
      </c>
      <c r="R621" s="20">
        <f t="shared" si="28"/>
        <v>87.375</v>
      </c>
      <c r="S621" s="20">
        <f t="shared" si="27"/>
        <v>3.6261868904906222E-2</v>
      </c>
      <c r="T621" s="20">
        <f t="shared" si="29"/>
        <v>3.6261868904906222E-2</v>
      </c>
    </row>
    <row r="622" spans="17:20" x14ac:dyDescent="0.2">
      <c r="Q622" s="27">
        <v>2.2000000000000002</v>
      </c>
      <c r="R622" s="20">
        <f t="shared" si="28"/>
        <v>87.5</v>
      </c>
      <c r="S622" s="20">
        <f t="shared" si="27"/>
        <v>3.5474592846231424E-2</v>
      </c>
      <c r="T622" s="20">
        <f t="shared" si="29"/>
        <v>3.5474592846231424E-2</v>
      </c>
    </row>
    <row r="623" spans="17:20" x14ac:dyDescent="0.2">
      <c r="Q623" s="27">
        <v>2.21</v>
      </c>
      <c r="R623" s="20">
        <f t="shared" si="28"/>
        <v>87.625</v>
      </c>
      <c r="S623" s="20">
        <f t="shared" si="27"/>
        <v>3.470093895391882E-2</v>
      </c>
      <c r="T623" s="20">
        <f t="shared" si="29"/>
        <v>3.470093895391882E-2</v>
      </c>
    </row>
    <row r="624" spans="17:20" x14ac:dyDescent="0.2">
      <c r="Q624" s="27">
        <v>2.2200000000000002</v>
      </c>
      <c r="R624" s="20">
        <f t="shared" si="28"/>
        <v>87.75</v>
      </c>
      <c r="S624" s="20">
        <f t="shared" si="27"/>
        <v>3.3940763182449186E-2</v>
      </c>
      <c r="T624" s="20">
        <f t="shared" si="29"/>
        <v>3.3940763182449186E-2</v>
      </c>
    </row>
    <row r="625" spans="17:20" x14ac:dyDescent="0.2">
      <c r="Q625" s="27">
        <v>2.23</v>
      </c>
      <c r="R625" s="20">
        <f t="shared" si="28"/>
        <v>87.875</v>
      </c>
      <c r="S625" s="20">
        <f t="shared" ref="S625:S688" si="30">NORMDIST(Q625,0,1,FALSE)</f>
        <v>3.3193920635861122E-2</v>
      </c>
      <c r="T625" s="20">
        <f t="shared" si="29"/>
        <v>3.3193920635861122E-2</v>
      </c>
    </row>
    <row r="626" spans="17:20" x14ac:dyDescent="0.2">
      <c r="Q626" s="27">
        <v>2.2400000000000002</v>
      </c>
      <c r="R626" s="20">
        <f t="shared" si="28"/>
        <v>88</v>
      </c>
      <c r="S626" s="20">
        <f t="shared" si="30"/>
        <v>3.2460265643697445E-2</v>
      </c>
      <c r="T626" s="20">
        <f t="shared" si="29"/>
        <v>3.2460265643697445E-2</v>
      </c>
    </row>
    <row r="627" spans="17:20" x14ac:dyDescent="0.2">
      <c r="Q627" s="27">
        <v>2.25</v>
      </c>
      <c r="R627" s="20">
        <f t="shared" si="28"/>
        <v>88.125</v>
      </c>
      <c r="S627" s="20">
        <f t="shared" si="30"/>
        <v>3.1739651835667418E-2</v>
      </c>
      <c r="T627" s="20">
        <f t="shared" si="29"/>
        <v>3.1739651835667418E-2</v>
      </c>
    </row>
    <row r="628" spans="17:20" x14ac:dyDescent="0.2">
      <c r="Q628" s="27">
        <v>2.2599999999999998</v>
      </c>
      <c r="R628" s="20">
        <f t="shared" si="28"/>
        <v>88.25</v>
      </c>
      <c r="S628" s="20">
        <f t="shared" si="30"/>
        <v>3.103193221500827E-2</v>
      </c>
      <c r="T628" s="20">
        <f t="shared" si="29"/>
        <v>3.103193221500827E-2</v>
      </c>
    </row>
    <row r="629" spans="17:20" x14ac:dyDescent="0.2">
      <c r="Q629" s="27">
        <v>2.27</v>
      </c>
      <c r="R629" s="20">
        <f t="shared" si="28"/>
        <v>88.375</v>
      </c>
      <c r="S629" s="20">
        <f t="shared" si="30"/>
        <v>3.0336959230531636E-2</v>
      </c>
      <c r="T629" s="20">
        <f t="shared" si="29"/>
        <v>3.0336959230531636E-2</v>
      </c>
    </row>
    <row r="630" spans="17:20" x14ac:dyDescent="0.2">
      <c r="Q630" s="27">
        <v>2.2799999999999998</v>
      </c>
      <c r="R630" s="20">
        <f t="shared" si="28"/>
        <v>88.5</v>
      </c>
      <c r="S630" s="20">
        <f t="shared" si="30"/>
        <v>2.9654584847341278E-2</v>
      </c>
      <c r="T630" s="20">
        <f t="shared" si="29"/>
        <v>2.9654584847341278E-2</v>
      </c>
    </row>
    <row r="631" spans="17:20" x14ac:dyDescent="0.2">
      <c r="Q631" s="27">
        <v>2.29</v>
      </c>
      <c r="R631" s="20">
        <f t="shared" si="28"/>
        <v>88.625</v>
      </c>
      <c r="S631" s="20">
        <f t="shared" si="30"/>
        <v>2.8984660616209412E-2</v>
      </c>
      <c r="T631" s="20">
        <f t="shared" si="29"/>
        <v>2.8984660616209412E-2</v>
      </c>
    </row>
    <row r="632" spans="17:20" x14ac:dyDescent="0.2">
      <c r="Q632" s="27">
        <v>2.2999999999999998</v>
      </c>
      <c r="R632" s="20">
        <f t="shared" si="28"/>
        <v>88.75</v>
      </c>
      <c r="S632" s="20">
        <f t="shared" si="30"/>
        <v>2.8327037741601186E-2</v>
      </c>
      <c r="T632" s="20">
        <f t="shared" si="29"/>
        <v>2.8327037741601186E-2</v>
      </c>
    </row>
    <row r="633" spans="17:20" x14ac:dyDescent="0.2">
      <c r="Q633" s="27">
        <v>2.31</v>
      </c>
      <c r="R633" s="20">
        <f t="shared" si="28"/>
        <v>88.875</v>
      </c>
      <c r="S633" s="20">
        <f t="shared" si="30"/>
        <v>2.7681567148336573E-2</v>
      </c>
      <c r="T633" s="20">
        <f t="shared" si="29"/>
        <v>2.7681567148336573E-2</v>
      </c>
    </row>
    <row r="634" spans="17:20" x14ac:dyDescent="0.2">
      <c r="Q634" s="27">
        <v>2.3199999999999998</v>
      </c>
      <c r="R634" s="20">
        <f t="shared" si="28"/>
        <v>89</v>
      </c>
      <c r="S634" s="20">
        <f t="shared" si="30"/>
        <v>2.7048099546881785E-2</v>
      </c>
      <c r="T634" s="20">
        <f t="shared" si="29"/>
        <v>2.7048099546881785E-2</v>
      </c>
    </row>
    <row r="635" spans="17:20" x14ac:dyDescent="0.2">
      <c r="Q635" s="27">
        <v>2.33</v>
      </c>
      <c r="R635" s="20">
        <f t="shared" si="28"/>
        <v>89.125</v>
      </c>
      <c r="S635" s="20">
        <f t="shared" si="30"/>
        <v>2.6426485497261721E-2</v>
      </c>
      <c r="T635" s="20">
        <f t="shared" si="29"/>
        <v>2.6426485497261721E-2</v>
      </c>
    </row>
    <row r="636" spans="17:20" x14ac:dyDescent="0.2">
      <c r="Q636" s="27">
        <v>2.34</v>
      </c>
      <c r="R636" s="20">
        <f t="shared" si="28"/>
        <v>89.25</v>
      </c>
      <c r="S636" s="20">
        <f t="shared" si="30"/>
        <v>2.581657547158769E-2</v>
      </c>
      <c r="T636" s="20">
        <f t="shared" si="29"/>
        <v>2.581657547158769E-2</v>
      </c>
    </row>
    <row r="637" spans="17:20" x14ac:dyDescent="0.2">
      <c r="Q637" s="27">
        <v>2.35</v>
      </c>
      <c r="R637" s="20">
        <f t="shared" si="28"/>
        <v>89.375</v>
      </c>
      <c r="S637" s="20">
        <f t="shared" si="30"/>
        <v>2.5218219915194382E-2</v>
      </c>
      <c r="T637" s="20">
        <f t="shared" si="29"/>
        <v>2.5218219915194382E-2</v>
      </c>
    </row>
    <row r="638" spans="17:20" x14ac:dyDescent="0.2">
      <c r="Q638" s="27">
        <v>2.36</v>
      </c>
      <c r="R638" s="20">
        <f t="shared" si="28"/>
        <v>89.5</v>
      </c>
      <c r="S638" s="20">
        <f t="shared" si="30"/>
        <v>2.4631269306382507E-2</v>
      </c>
      <c r="T638" s="20">
        <f t="shared" si="29"/>
        <v>2.4631269306382507E-2</v>
      </c>
    </row>
    <row r="639" spans="17:20" x14ac:dyDescent="0.2">
      <c r="Q639" s="27">
        <v>2.37</v>
      </c>
      <c r="R639" s="20">
        <f t="shared" si="28"/>
        <v>89.625</v>
      </c>
      <c r="S639" s="20">
        <f t="shared" si="30"/>
        <v>2.4055574214762971E-2</v>
      </c>
      <c r="T639" s="20">
        <f t="shared" si="29"/>
        <v>2.4055574214762971E-2</v>
      </c>
    </row>
    <row r="640" spans="17:20" x14ac:dyDescent="0.2">
      <c r="Q640" s="27">
        <v>2.38</v>
      </c>
      <c r="R640" s="20">
        <f t="shared" si="28"/>
        <v>89.75</v>
      </c>
      <c r="S640" s="20">
        <f t="shared" si="30"/>
        <v>2.3490985358201363E-2</v>
      </c>
      <c r="T640" s="20">
        <f t="shared" si="29"/>
        <v>2.3490985358201363E-2</v>
      </c>
    </row>
    <row r="641" spans="17:20" x14ac:dyDescent="0.2">
      <c r="Q641" s="27">
        <v>2.39</v>
      </c>
      <c r="R641" s="20">
        <f t="shared" si="28"/>
        <v>89.875</v>
      </c>
      <c r="S641" s="20">
        <f t="shared" si="30"/>
        <v>2.2937353658360693E-2</v>
      </c>
      <c r="T641" s="20">
        <f t="shared" si="29"/>
        <v>2.2937353658360693E-2</v>
      </c>
    </row>
    <row r="642" spans="17:20" x14ac:dyDescent="0.2">
      <c r="Q642" s="27">
        <v>2.4</v>
      </c>
      <c r="R642" s="20">
        <f t="shared" ref="R642:R705" si="31">Q642*$C$8+$C$4</f>
        <v>90</v>
      </c>
      <c r="S642" s="20">
        <f t="shared" si="30"/>
        <v>2.2394530294842899E-2</v>
      </c>
      <c r="T642" s="20">
        <f t="shared" si="29"/>
        <v>2.2394530294842899E-2</v>
      </c>
    </row>
    <row r="643" spans="17:20" x14ac:dyDescent="0.2">
      <c r="Q643" s="27">
        <v>2.41</v>
      </c>
      <c r="R643" s="20">
        <f t="shared" si="31"/>
        <v>90.125</v>
      </c>
      <c r="S643" s="20">
        <f t="shared" si="30"/>
        <v>2.1862366757929387E-2</v>
      </c>
      <c r="T643" s="20">
        <f t="shared" ref="T643:T706" si="32">IF(OR(AND(ROUND(NORMSINV($C$7/$O$5),2)&gt;=Q643,OR($O$4=1,$O$4=3)),AND(ROUND(NORMSINV(1-$C$7/$O$5),2)&lt;=Q643,OR($O$4=2,$O$4=3))),S643,NA())</f>
        <v>2.1862366757929387E-2</v>
      </c>
    </row>
    <row r="644" spans="17:20" x14ac:dyDescent="0.2">
      <c r="Q644" s="27">
        <v>2.42</v>
      </c>
      <c r="R644" s="20">
        <f t="shared" si="31"/>
        <v>90.25</v>
      </c>
      <c r="S644" s="20">
        <f t="shared" si="30"/>
        <v>2.1340714899922782E-2</v>
      </c>
      <c r="T644" s="20">
        <f t="shared" si="32"/>
        <v>2.1340714899922782E-2</v>
      </c>
    </row>
    <row r="645" spans="17:20" x14ac:dyDescent="0.2">
      <c r="Q645" s="27">
        <v>2.4300000000000002</v>
      </c>
      <c r="R645" s="20">
        <f t="shared" si="31"/>
        <v>90.375</v>
      </c>
      <c r="S645" s="20">
        <f t="shared" si="30"/>
        <v>2.0829426985092186E-2</v>
      </c>
      <c r="T645" s="20">
        <f t="shared" si="32"/>
        <v>2.0829426985092186E-2</v>
      </c>
    </row>
    <row r="646" spans="17:20" x14ac:dyDescent="0.2">
      <c r="Q646" s="27">
        <v>2.44</v>
      </c>
      <c r="R646" s="20">
        <f t="shared" si="31"/>
        <v>90.5</v>
      </c>
      <c r="S646" s="20">
        <f t="shared" si="30"/>
        <v>2.0328355738225837E-2</v>
      </c>
      <c r="T646" s="20">
        <f t="shared" si="32"/>
        <v>2.0328355738225837E-2</v>
      </c>
    </row>
    <row r="647" spans="17:20" x14ac:dyDescent="0.2">
      <c r="Q647" s="27">
        <v>2.4500000000000002</v>
      </c>
      <c r="R647" s="20">
        <f t="shared" si="31"/>
        <v>90.625</v>
      </c>
      <c r="S647" s="20">
        <f t="shared" si="30"/>
        <v>1.9837354391795313E-2</v>
      </c>
      <c r="T647" s="20">
        <f t="shared" si="32"/>
        <v>1.9837354391795313E-2</v>
      </c>
    </row>
    <row r="648" spans="17:20" x14ac:dyDescent="0.2">
      <c r="Q648" s="27">
        <v>2.46</v>
      </c>
      <c r="R648" s="20">
        <f t="shared" si="31"/>
        <v>90.75</v>
      </c>
      <c r="S648" s="20">
        <f t="shared" si="30"/>
        <v>1.9356276731736961E-2</v>
      </c>
      <c r="T648" s="20">
        <f t="shared" si="32"/>
        <v>1.9356276731736961E-2</v>
      </c>
    </row>
    <row r="649" spans="17:20" x14ac:dyDescent="0.2">
      <c r="Q649" s="27">
        <v>2.4700000000000002</v>
      </c>
      <c r="R649" s="20">
        <f t="shared" si="31"/>
        <v>90.875</v>
      </c>
      <c r="S649" s="20">
        <f t="shared" si="30"/>
        <v>1.8884977141856163E-2</v>
      </c>
      <c r="T649" s="20">
        <f t="shared" si="32"/>
        <v>1.8884977141856163E-2</v>
      </c>
    </row>
    <row r="650" spans="17:20" x14ac:dyDescent="0.2">
      <c r="Q650" s="27">
        <v>2.48</v>
      </c>
      <c r="R650" s="20">
        <f t="shared" si="31"/>
        <v>91</v>
      </c>
      <c r="S650" s="20">
        <f t="shared" si="30"/>
        <v>1.8423310646862048E-2</v>
      </c>
      <c r="T650" s="20">
        <f t="shared" si="32"/>
        <v>1.8423310646862048E-2</v>
      </c>
    </row>
    <row r="651" spans="17:20" x14ac:dyDescent="0.2">
      <c r="Q651" s="27">
        <v>2.4900000000000002</v>
      </c>
      <c r="R651" s="20">
        <f t="shared" si="31"/>
        <v>91.125</v>
      </c>
      <c r="S651" s="20">
        <f t="shared" si="30"/>
        <v>1.7971132954039633E-2</v>
      </c>
      <c r="T651" s="20">
        <f t="shared" si="32"/>
        <v>1.7971132954039633E-2</v>
      </c>
    </row>
    <row r="652" spans="17:20" x14ac:dyDescent="0.2">
      <c r="Q652" s="27">
        <v>2.5</v>
      </c>
      <c r="R652" s="20">
        <f t="shared" si="31"/>
        <v>91.25</v>
      </c>
      <c r="S652" s="20">
        <f t="shared" si="30"/>
        <v>1.752830049356854E-2</v>
      </c>
      <c r="T652" s="20">
        <f t="shared" si="32"/>
        <v>1.752830049356854E-2</v>
      </c>
    </row>
    <row r="653" spans="17:20" x14ac:dyDescent="0.2">
      <c r="Q653" s="27">
        <v>2.5099999999999998</v>
      </c>
      <c r="R653" s="20">
        <f t="shared" si="31"/>
        <v>91.375</v>
      </c>
      <c r="S653" s="20">
        <f t="shared" si="30"/>
        <v>1.7094670457496956E-2</v>
      </c>
      <c r="T653" s="20">
        <f t="shared" si="32"/>
        <v>1.7094670457496956E-2</v>
      </c>
    </row>
    <row r="654" spans="17:20" x14ac:dyDescent="0.2">
      <c r="Q654" s="27">
        <v>2.52</v>
      </c>
      <c r="R654" s="20">
        <f t="shared" si="31"/>
        <v>91.5</v>
      </c>
      <c r="S654" s="20">
        <f t="shared" si="30"/>
        <v>1.6670100837381057E-2</v>
      </c>
      <c r="T654" s="20">
        <f t="shared" si="32"/>
        <v>1.6670100837381057E-2</v>
      </c>
    </row>
    <row r="655" spans="17:20" x14ac:dyDescent="0.2">
      <c r="Q655" s="27">
        <v>2.5299999999999998</v>
      </c>
      <c r="R655" s="20">
        <f t="shared" si="31"/>
        <v>91.625</v>
      </c>
      <c r="S655" s="20">
        <f t="shared" si="30"/>
        <v>1.6254450460600506E-2</v>
      </c>
      <c r="T655" s="20">
        <f t="shared" si="32"/>
        <v>1.6254450460600506E-2</v>
      </c>
    </row>
    <row r="656" spans="17:20" x14ac:dyDescent="0.2">
      <c r="Q656" s="27">
        <v>2.54</v>
      </c>
      <c r="R656" s="20">
        <f t="shared" si="31"/>
        <v>91.75</v>
      </c>
      <c r="S656" s="20">
        <f t="shared" si="30"/>
        <v>1.5847579025360818E-2</v>
      </c>
      <c r="T656" s="20">
        <f t="shared" si="32"/>
        <v>1.5847579025360818E-2</v>
      </c>
    </row>
    <row r="657" spans="17:20" x14ac:dyDescent="0.2">
      <c r="Q657" s="27">
        <v>2.5499999999999998</v>
      </c>
      <c r="R657" s="20">
        <f t="shared" si="31"/>
        <v>91.875</v>
      </c>
      <c r="S657" s="20">
        <f t="shared" si="30"/>
        <v>1.5449347134395174E-2</v>
      </c>
      <c r="T657" s="20">
        <f t="shared" si="32"/>
        <v>1.5449347134395174E-2</v>
      </c>
    </row>
    <row r="658" spans="17:20" x14ac:dyDescent="0.2">
      <c r="Q658" s="27">
        <v>2.56</v>
      </c>
      <c r="R658" s="20">
        <f t="shared" si="31"/>
        <v>92</v>
      </c>
      <c r="S658" s="20">
        <f t="shared" si="30"/>
        <v>1.5059616327377449E-2</v>
      </c>
      <c r="T658" s="20">
        <f t="shared" si="32"/>
        <v>1.5059616327377449E-2</v>
      </c>
    </row>
    <row r="659" spans="17:20" x14ac:dyDescent="0.2">
      <c r="Q659" s="27">
        <v>2.57</v>
      </c>
      <c r="R659" s="20">
        <f t="shared" si="31"/>
        <v>92.125</v>
      </c>
      <c r="S659" s="20">
        <f t="shared" si="30"/>
        <v>1.4678249112060044E-2</v>
      </c>
      <c r="T659" s="20">
        <f t="shared" si="32"/>
        <v>1.4678249112060044E-2</v>
      </c>
    </row>
    <row r="660" spans="17:20" x14ac:dyDescent="0.2">
      <c r="Q660" s="27">
        <v>2.58</v>
      </c>
      <c r="R660" s="20">
        <f t="shared" si="31"/>
        <v>92.25</v>
      </c>
      <c r="S660" s="20">
        <f t="shared" si="30"/>
        <v>1.430510899414969E-2</v>
      </c>
      <c r="T660" s="20">
        <f t="shared" si="32"/>
        <v>1.430510899414969E-2</v>
      </c>
    </row>
    <row r="661" spans="17:20" x14ac:dyDescent="0.2">
      <c r="Q661" s="27">
        <v>2.59</v>
      </c>
      <c r="R661" s="20">
        <f t="shared" si="31"/>
        <v>92.375</v>
      </c>
      <c r="S661" s="20">
        <f t="shared" si="30"/>
        <v>1.3940060505935825E-2</v>
      </c>
      <c r="T661" s="20">
        <f t="shared" si="32"/>
        <v>1.3940060505935825E-2</v>
      </c>
    </row>
    <row r="662" spans="17:20" x14ac:dyDescent="0.2">
      <c r="Q662" s="27">
        <v>2.6</v>
      </c>
      <c r="R662" s="20">
        <f t="shared" si="31"/>
        <v>92.5</v>
      </c>
      <c r="S662" s="20">
        <f t="shared" si="30"/>
        <v>1.3582969233685613E-2</v>
      </c>
      <c r="T662" s="20">
        <f t="shared" si="32"/>
        <v>1.3582969233685613E-2</v>
      </c>
    </row>
    <row r="663" spans="17:20" x14ac:dyDescent="0.2">
      <c r="Q663" s="27">
        <v>2.61</v>
      </c>
      <c r="R663" s="20">
        <f t="shared" si="31"/>
        <v>92.625</v>
      </c>
      <c r="S663" s="20">
        <f t="shared" si="30"/>
        <v>1.3233701843821374E-2</v>
      </c>
      <c r="T663" s="20">
        <f t="shared" si="32"/>
        <v>1.3233701843821374E-2</v>
      </c>
    </row>
    <row r="664" spans="17:20" x14ac:dyDescent="0.2">
      <c r="Q664" s="27">
        <v>2.62</v>
      </c>
      <c r="R664" s="20">
        <f t="shared" si="31"/>
        <v>92.75</v>
      </c>
      <c r="S664" s="20">
        <f t="shared" si="30"/>
        <v>1.2892126107895304E-2</v>
      </c>
      <c r="T664" s="20">
        <f t="shared" si="32"/>
        <v>1.2892126107895304E-2</v>
      </c>
    </row>
    <row r="665" spans="17:20" x14ac:dyDescent="0.2">
      <c r="Q665" s="27">
        <v>2.63</v>
      </c>
      <c r="R665" s="20">
        <f t="shared" si="31"/>
        <v>92.875</v>
      </c>
      <c r="S665" s="20">
        <f t="shared" si="30"/>
        <v>1.2558110926378211E-2</v>
      </c>
      <c r="T665" s="20">
        <f t="shared" si="32"/>
        <v>1.2558110926378211E-2</v>
      </c>
    </row>
    <row r="666" spans="17:20" x14ac:dyDescent="0.2">
      <c r="Q666" s="27">
        <v>2.64</v>
      </c>
      <c r="R666" s="20">
        <f t="shared" si="31"/>
        <v>93</v>
      </c>
      <c r="S666" s="20">
        <f t="shared" si="30"/>
        <v>1.2231526351277971E-2</v>
      </c>
      <c r="T666" s="20">
        <f t="shared" si="32"/>
        <v>1.2231526351277971E-2</v>
      </c>
    </row>
    <row r="667" spans="17:20" x14ac:dyDescent="0.2">
      <c r="Q667" s="27">
        <v>2.65</v>
      </c>
      <c r="R667" s="20">
        <f t="shared" si="31"/>
        <v>93.125</v>
      </c>
      <c r="S667" s="20">
        <f t="shared" si="30"/>
        <v>1.1912243607605179E-2</v>
      </c>
      <c r="T667" s="20">
        <f t="shared" si="32"/>
        <v>1.1912243607605179E-2</v>
      </c>
    </row>
    <row r="668" spans="17:20" x14ac:dyDescent="0.2">
      <c r="Q668" s="27">
        <v>2.66</v>
      </c>
      <c r="R668" s="20">
        <f t="shared" si="31"/>
        <v>93.25</v>
      </c>
      <c r="S668" s="20">
        <f t="shared" si="30"/>
        <v>1.1600135113702561E-2</v>
      </c>
      <c r="T668" s="20">
        <f t="shared" si="32"/>
        <v>1.1600135113702561E-2</v>
      </c>
    </row>
    <row r="669" spans="17:20" x14ac:dyDescent="0.2">
      <c r="Q669" s="27">
        <v>2.67</v>
      </c>
      <c r="R669" s="20">
        <f t="shared" si="31"/>
        <v>93.375</v>
      </c>
      <c r="S669" s="20">
        <f t="shared" si="30"/>
        <v>1.1295074500456135E-2</v>
      </c>
      <c r="T669" s="20">
        <f t="shared" si="32"/>
        <v>1.1295074500456135E-2</v>
      </c>
    </row>
    <row r="670" spans="17:20" x14ac:dyDescent="0.2">
      <c r="Q670" s="27">
        <v>2.68</v>
      </c>
      <c r="R670" s="20">
        <f t="shared" si="31"/>
        <v>93.5</v>
      </c>
      <c r="S670" s="20">
        <f t="shared" si="30"/>
        <v>1.0996936629405572E-2</v>
      </c>
      <c r="T670" s="20">
        <f t="shared" si="32"/>
        <v>1.0996936629405572E-2</v>
      </c>
    </row>
    <row r="671" spans="17:20" x14ac:dyDescent="0.2">
      <c r="Q671" s="27">
        <v>2.69</v>
      </c>
      <c r="R671" s="20">
        <f t="shared" si="31"/>
        <v>93.625</v>
      </c>
      <c r="S671" s="20">
        <f t="shared" si="30"/>
        <v>1.0705597609772187E-2</v>
      </c>
      <c r="T671" s="20">
        <f t="shared" si="32"/>
        <v>1.0705597609772187E-2</v>
      </c>
    </row>
    <row r="672" spans="17:20" x14ac:dyDescent="0.2">
      <c r="Q672" s="27">
        <v>2.7</v>
      </c>
      <c r="R672" s="20">
        <f t="shared" si="31"/>
        <v>93.75</v>
      </c>
      <c r="S672" s="20">
        <f t="shared" si="30"/>
        <v>1.0420934814422592E-2</v>
      </c>
      <c r="T672" s="20">
        <f t="shared" si="32"/>
        <v>1.0420934814422592E-2</v>
      </c>
    </row>
    <row r="673" spans="17:20" x14ac:dyDescent="0.2">
      <c r="Q673" s="27">
        <v>2.71</v>
      </c>
      <c r="R673" s="20">
        <f t="shared" si="31"/>
        <v>93.875</v>
      </c>
      <c r="S673" s="20">
        <f t="shared" si="30"/>
        <v>1.0142826894787077E-2</v>
      </c>
      <c r="T673" s="20">
        <f t="shared" si="32"/>
        <v>1.0142826894787077E-2</v>
      </c>
    </row>
    <row r="674" spans="17:20" x14ac:dyDescent="0.2">
      <c r="Q674" s="27">
        <v>2.72</v>
      </c>
      <c r="R674" s="20">
        <f t="shared" si="31"/>
        <v>94</v>
      </c>
      <c r="S674" s="20">
        <f t="shared" si="30"/>
        <v>9.8711537947511301E-3</v>
      </c>
      <c r="T674" s="20">
        <f t="shared" si="32"/>
        <v>9.8711537947511301E-3</v>
      </c>
    </row>
    <row r="675" spans="17:20" x14ac:dyDescent="0.2">
      <c r="Q675" s="27">
        <v>2.73</v>
      </c>
      <c r="R675" s="20">
        <f t="shared" si="31"/>
        <v>94.125</v>
      </c>
      <c r="S675" s="20">
        <f t="shared" si="30"/>
        <v>9.6057967635395872E-3</v>
      </c>
      <c r="T675" s="20">
        <f t="shared" si="32"/>
        <v>9.6057967635395872E-3</v>
      </c>
    </row>
    <row r="676" spans="17:20" x14ac:dyDescent="0.2">
      <c r="Q676" s="27">
        <v>2.74</v>
      </c>
      <c r="R676" s="20">
        <f t="shared" si="31"/>
        <v>94.25</v>
      </c>
      <c r="S676" s="20">
        <f t="shared" si="30"/>
        <v>9.3466383676122835E-3</v>
      </c>
      <c r="T676" s="20">
        <f t="shared" si="32"/>
        <v>9.3466383676122835E-3</v>
      </c>
    </row>
    <row r="677" spans="17:20" x14ac:dyDescent="0.2">
      <c r="Q677" s="27">
        <v>2.75</v>
      </c>
      <c r="R677" s="20">
        <f t="shared" si="31"/>
        <v>94.375</v>
      </c>
      <c r="S677" s="20">
        <f t="shared" si="30"/>
        <v>9.0935625015910529E-3</v>
      </c>
      <c r="T677" s="20">
        <f t="shared" si="32"/>
        <v>9.0935625015910529E-3</v>
      </c>
    </row>
    <row r="678" spans="17:20" x14ac:dyDescent="0.2">
      <c r="Q678" s="27">
        <v>2.76</v>
      </c>
      <c r="R678" s="20">
        <f t="shared" si="31"/>
        <v>94.5</v>
      </c>
      <c r="S678" s="20">
        <f t="shared" si="30"/>
        <v>8.8464543982372315E-3</v>
      </c>
      <c r="T678" s="20">
        <f t="shared" si="32"/>
        <v>8.8464543982372315E-3</v>
      </c>
    </row>
    <row r="679" spans="17:20" x14ac:dyDescent="0.2">
      <c r="Q679" s="27">
        <v>2.77</v>
      </c>
      <c r="R679" s="20">
        <f t="shared" si="31"/>
        <v>94.625</v>
      </c>
      <c r="S679" s="20">
        <f t="shared" si="30"/>
        <v>8.6052006374996715E-3</v>
      </c>
      <c r="T679" s="20">
        <f t="shared" si="32"/>
        <v>8.6052006374996715E-3</v>
      </c>
    </row>
    <row r="680" spans="17:20" x14ac:dyDescent="0.2">
      <c r="Q680" s="27">
        <v>2.78</v>
      </c>
      <c r="R680" s="20">
        <f t="shared" si="31"/>
        <v>94.75</v>
      </c>
      <c r="S680" s="20">
        <f t="shared" si="30"/>
        <v>8.369689154653033E-3</v>
      </c>
      <c r="T680" s="20">
        <f t="shared" si="32"/>
        <v>8.369689154653033E-3</v>
      </c>
    </row>
    <row r="681" spans="17:20" x14ac:dyDescent="0.2">
      <c r="Q681" s="27">
        <v>2.79</v>
      </c>
      <c r="R681" s="20">
        <f t="shared" si="31"/>
        <v>94.875</v>
      </c>
      <c r="S681" s="20">
        <f t="shared" si="30"/>
        <v>8.1398092475460215E-3</v>
      </c>
      <c r="T681" s="20">
        <f t="shared" si="32"/>
        <v>8.1398092475460215E-3</v>
      </c>
    </row>
    <row r="682" spans="17:20" x14ac:dyDescent="0.2">
      <c r="Q682" s="27">
        <v>2.8</v>
      </c>
      <c r="R682" s="20">
        <f t="shared" si="31"/>
        <v>95</v>
      </c>
      <c r="S682" s="20">
        <f t="shared" si="30"/>
        <v>7.9154515829799686E-3</v>
      </c>
      <c r="T682" s="20">
        <f t="shared" si="32"/>
        <v>7.9154515829799686E-3</v>
      </c>
    </row>
    <row r="683" spans="17:20" x14ac:dyDescent="0.2">
      <c r="Q683" s="27">
        <v>2.81</v>
      </c>
      <c r="R683" s="20">
        <f t="shared" si="31"/>
        <v>95.125</v>
      </c>
      <c r="S683" s="20">
        <f t="shared" si="30"/>
        <v>7.6965082022373218E-3</v>
      </c>
      <c r="T683" s="20">
        <f t="shared" si="32"/>
        <v>7.6965082022373218E-3</v>
      </c>
    </row>
    <row r="684" spans="17:20" x14ac:dyDescent="0.2">
      <c r="Q684" s="27">
        <v>2.82</v>
      </c>
      <c r="R684" s="20">
        <f t="shared" si="31"/>
        <v>95.25</v>
      </c>
      <c r="S684" s="20">
        <f t="shared" si="30"/>
        <v>7.4828725257805638E-3</v>
      </c>
      <c r="T684" s="20">
        <f t="shared" si="32"/>
        <v>7.4828725257805638E-3</v>
      </c>
    </row>
    <row r="685" spans="17:20" x14ac:dyDescent="0.2">
      <c r="Q685" s="27">
        <v>2.83</v>
      </c>
      <c r="R685" s="20">
        <f t="shared" si="31"/>
        <v>95.375</v>
      </c>
      <c r="S685" s="20">
        <f t="shared" si="30"/>
        <v>7.2744393571412182E-3</v>
      </c>
      <c r="T685" s="20">
        <f t="shared" si="32"/>
        <v>7.2744393571412182E-3</v>
      </c>
    </row>
    <row r="686" spans="17:20" x14ac:dyDescent="0.2">
      <c r="Q686" s="27">
        <v>2.84</v>
      </c>
      <c r="R686" s="20">
        <f t="shared" si="31"/>
        <v>95.5</v>
      </c>
      <c r="S686" s="20">
        <f t="shared" si="30"/>
        <v>7.0711048860194487E-3</v>
      </c>
      <c r="T686" s="20">
        <f t="shared" si="32"/>
        <v>7.0711048860194487E-3</v>
      </c>
    </row>
    <row r="687" spans="17:20" x14ac:dyDescent="0.2">
      <c r="Q687" s="27">
        <v>2.85</v>
      </c>
      <c r="R687" s="20">
        <f t="shared" si="31"/>
        <v>95.625</v>
      </c>
      <c r="S687" s="20">
        <f t="shared" si="30"/>
        <v>6.8727666906139712E-3</v>
      </c>
      <c r="T687" s="20">
        <f t="shared" si="32"/>
        <v>6.8727666906139712E-3</v>
      </c>
    </row>
    <row r="688" spans="17:20" x14ac:dyDescent="0.2">
      <c r="Q688" s="27">
        <v>2.86</v>
      </c>
      <c r="R688" s="20">
        <f t="shared" si="31"/>
        <v>95.75</v>
      </c>
      <c r="S688" s="20">
        <f t="shared" si="30"/>
        <v>6.6793237392026202E-3</v>
      </c>
      <c r="T688" s="20">
        <f t="shared" si="32"/>
        <v>6.6793237392026202E-3</v>
      </c>
    </row>
    <row r="689" spans="17:20" x14ac:dyDescent="0.2">
      <c r="Q689" s="27">
        <v>2.87</v>
      </c>
      <c r="R689" s="20">
        <f t="shared" si="31"/>
        <v>95.875</v>
      </c>
      <c r="S689" s="20">
        <f t="shared" ref="S689:S752" si="33">NORMDIST(Q689,0,1,FALSE)</f>
        <v>6.4906763909933643E-3</v>
      </c>
      <c r="T689" s="20">
        <f t="shared" si="32"/>
        <v>6.4906763909933643E-3</v>
      </c>
    </row>
    <row r="690" spans="17:20" x14ac:dyDescent="0.2">
      <c r="Q690" s="27">
        <v>2.88</v>
      </c>
      <c r="R690" s="20">
        <f t="shared" si="31"/>
        <v>96</v>
      </c>
      <c r="S690" s="20">
        <f t="shared" si="33"/>
        <v>6.3067263962659275E-3</v>
      </c>
      <c r="T690" s="20">
        <f t="shared" si="32"/>
        <v>6.3067263962659275E-3</v>
      </c>
    </row>
    <row r="691" spans="17:20" x14ac:dyDescent="0.2">
      <c r="Q691" s="27">
        <v>2.89</v>
      </c>
      <c r="R691" s="20">
        <f t="shared" si="31"/>
        <v>96.125</v>
      </c>
      <c r="S691" s="20">
        <f t="shared" si="33"/>
        <v>6.1273768958236873E-3</v>
      </c>
      <c r="T691" s="20">
        <f t="shared" si="32"/>
        <v>6.1273768958236873E-3</v>
      </c>
    </row>
    <row r="692" spans="17:20" x14ac:dyDescent="0.2">
      <c r="Q692" s="27">
        <v>2.9</v>
      </c>
      <c r="R692" s="20">
        <f t="shared" si="31"/>
        <v>96.25</v>
      </c>
      <c r="S692" s="20">
        <f t="shared" si="33"/>
        <v>5.9525324197758538E-3</v>
      </c>
      <c r="T692" s="20">
        <f t="shared" si="32"/>
        <v>5.9525324197758538E-3</v>
      </c>
    </row>
    <row r="693" spans="17:20" x14ac:dyDescent="0.2">
      <c r="Q693" s="27">
        <v>2.91</v>
      </c>
      <c r="R693" s="20">
        <f t="shared" si="31"/>
        <v>96.375</v>
      </c>
      <c r="S693" s="20">
        <f t="shared" si="33"/>
        <v>5.7820988856694729E-3</v>
      </c>
      <c r="T693" s="20">
        <f t="shared" si="32"/>
        <v>5.7820988856694729E-3</v>
      </c>
    </row>
    <row r="694" spans="17:20" x14ac:dyDescent="0.2">
      <c r="Q694" s="27">
        <v>2.92</v>
      </c>
      <c r="R694" s="20">
        <f t="shared" si="31"/>
        <v>96.5</v>
      </c>
      <c r="S694" s="20">
        <f t="shared" si="33"/>
        <v>5.615983595990969E-3</v>
      </c>
      <c r="T694" s="20">
        <f t="shared" si="32"/>
        <v>5.615983595990969E-3</v>
      </c>
    </row>
    <row r="695" spans="17:20" x14ac:dyDescent="0.2">
      <c r="Q695" s="27">
        <v>2.93</v>
      </c>
      <c r="R695" s="20">
        <f t="shared" si="31"/>
        <v>96.625</v>
      </c>
      <c r="S695" s="20">
        <f t="shared" si="33"/>
        <v>5.4540952350565454E-3</v>
      </c>
      <c r="T695" s="20">
        <f t="shared" si="32"/>
        <v>5.4540952350565454E-3</v>
      </c>
    </row>
    <row r="696" spans="17:20" x14ac:dyDescent="0.2">
      <c r="Q696" s="27">
        <v>2.94</v>
      </c>
      <c r="R696" s="20">
        <f t="shared" si="31"/>
        <v>96.75</v>
      </c>
      <c r="S696" s="20">
        <f t="shared" si="33"/>
        <v>5.2963438653110201E-3</v>
      </c>
      <c r="T696" s="20">
        <f t="shared" si="32"/>
        <v>5.2963438653110201E-3</v>
      </c>
    </row>
    <row r="697" spans="17:20" x14ac:dyDescent="0.2">
      <c r="Q697" s="27">
        <v>2.95</v>
      </c>
      <c r="R697" s="20">
        <f t="shared" si="31"/>
        <v>96.875</v>
      </c>
      <c r="S697" s="20">
        <f t="shared" si="33"/>
        <v>5.1426409230539392E-3</v>
      </c>
      <c r="T697" s="20">
        <f t="shared" si="32"/>
        <v>5.1426409230539392E-3</v>
      </c>
    </row>
    <row r="698" spans="17:20" x14ac:dyDescent="0.2">
      <c r="Q698" s="27">
        <v>2.96</v>
      </c>
      <c r="R698" s="20">
        <f t="shared" si="31"/>
        <v>97</v>
      </c>
      <c r="S698" s="20">
        <f t="shared" si="33"/>
        <v>4.9928992136123763E-3</v>
      </c>
      <c r="T698" s="20">
        <f t="shared" si="32"/>
        <v>4.9928992136123763E-3</v>
      </c>
    </row>
    <row r="699" spans="17:20" x14ac:dyDescent="0.2">
      <c r="Q699" s="27">
        <v>2.97</v>
      </c>
      <c r="R699" s="20">
        <f t="shared" si="31"/>
        <v>97.125</v>
      </c>
      <c r="S699" s="20">
        <f t="shared" si="33"/>
        <v>4.847032905978944E-3</v>
      </c>
      <c r="T699" s="20">
        <f t="shared" si="32"/>
        <v>4.847032905978944E-3</v>
      </c>
    </row>
    <row r="700" spans="17:20" x14ac:dyDescent="0.2">
      <c r="Q700" s="27">
        <v>2.98</v>
      </c>
      <c r="R700" s="20">
        <f t="shared" si="31"/>
        <v>97.25</v>
      </c>
      <c r="S700" s="20">
        <f t="shared" si="33"/>
        <v>4.7049575269339792E-3</v>
      </c>
      <c r="T700" s="20">
        <f t="shared" si="32"/>
        <v>4.7049575269339792E-3</v>
      </c>
    </row>
    <row r="701" spans="17:20" x14ac:dyDescent="0.2">
      <c r="Q701" s="27">
        <v>2.99</v>
      </c>
      <c r="R701" s="20">
        <f t="shared" si="31"/>
        <v>97.375</v>
      </c>
      <c r="S701" s="20">
        <f t="shared" si="33"/>
        <v>4.5665899546701444E-3</v>
      </c>
      <c r="T701" s="20">
        <f t="shared" si="32"/>
        <v>4.5665899546701444E-3</v>
      </c>
    </row>
    <row r="702" spans="17:20" x14ac:dyDescent="0.2">
      <c r="Q702" s="27">
        <v>3</v>
      </c>
      <c r="R702" s="20">
        <f t="shared" si="31"/>
        <v>97.5</v>
      </c>
      <c r="S702" s="20">
        <f t="shared" si="33"/>
        <v>4.4318484119380075E-3</v>
      </c>
      <c r="T702" s="20">
        <f t="shared" si="32"/>
        <v>4.4318484119380075E-3</v>
      </c>
    </row>
    <row r="703" spans="17:20" x14ac:dyDescent="0.2">
      <c r="Q703" s="27">
        <v>3.01</v>
      </c>
      <c r="R703" s="20">
        <f t="shared" si="31"/>
        <v>97.625</v>
      </c>
      <c r="S703" s="20">
        <f t="shared" si="33"/>
        <v>4.3006524587304498E-3</v>
      </c>
      <c r="T703" s="20">
        <f t="shared" si="32"/>
        <v>4.3006524587304498E-3</v>
      </c>
    </row>
    <row r="704" spans="17:20" x14ac:dyDescent="0.2">
      <c r="Q704" s="27">
        <v>3.02</v>
      </c>
      <c r="R704" s="20">
        <f t="shared" si="31"/>
        <v>97.75</v>
      </c>
      <c r="S704" s="20">
        <f t="shared" si="33"/>
        <v>4.1729229845239623E-3</v>
      </c>
      <c r="T704" s="20">
        <f t="shared" si="32"/>
        <v>4.1729229845239623E-3</v>
      </c>
    </row>
    <row r="705" spans="17:20" x14ac:dyDescent="0.2">
      <c r="Q705" s="27">
        <v>3.03</v>
      </c>
      <c r="R705" s="20">
        <f t="shared" si="31"/>
        <v>97.875</v>
      </c>
      <c r="S705" s="20">
        <f t="shared" si="33"/>
        <v>4.04858220009443E-3</v>
      </c>
      <c r="T705" s="20">
        <f t="shared" si="32"/>
        <v>4.04858220009443E-3</v>
      </c>
    </row>
    <row r="706" spans="17:20" x14ac:dyDescent="0.2">
      <c r="Q706" s="27">
        <v>3.04</v>
      </c>
      <c r="R706" s="20">
        <f t="shared" ref="R706:R769" si="34">Q706*$C$8+$C$4</f>
        <v>98</v>
      </c>
      <c r="S706" s="20">
        <f t="shared" si="33"/>
        <v>3.9275536289247789E-3</v>
      </c>
      <c r="T706" s="20">
        <f t="shared" si="32"/>
        <v>3.9275536289247789E-3</v>
      </c>
    </row>
    <row r="707" spans="17:20" x14ac:dyDescent="0.2">
      <c r="Q707" s="27">
        <v>3.05</v>
      </c>
      <c r="R707" s="20">
        <f t="shared" si="34"/>
        <v>98.125</v>
      </c>
      <c r="S707" s="20">
        <f t="shared" si="33"/>
        <v>3.8097620982218104E-3</v>
      </c>
      <c r="T707" s="20">
        <f t="shared" ref="T707:T770" si="35">IF(OR(AND(ROUND(NORMSINV($C$7/$O$5),2)&gt;=Q707,OR($O$4=1,$O$4=3)),AND(ROUND(NORMSINV(1-$C$7/$O$5),2)&lt;=Q707,OR($O$4=2,$O$4=3))),S707,NA())</f>
        <v>3.8097620982218104E-3</v>
      </c>
    </row>
    <row r="708" spans="17:20" x14ac:dyDescent="0.2">
      <c r="Q708" s="27">
        <v>3.06</v>
      </c>
      <c r="R708" s="20">
        <f t="shared" si="34"/>
        <v>98.25</v>
      </c>
      <c r="S708" s="20">
        <f t="shared" si="33"/>
        <v>3.6951337295590349E-3</v>
      </c>
      <c r="T708" s="20">
        <f t="shared" si="35"/>
        <v>3.6951337295590349E-3</v>
      </c>
    </row>
    <row r="709" spans="17:20" x14ac:dyDescent="0.2">
      <c r="Q709" s="27">
        <v>3.07</v>
      </c>
      <c r="R709" s="20">
        <f t="shared" si="34"/>
        <v>98.375</v>
      </c>
      <c r="S709" s="20">
        <f t="shared" si="33"/>
        <v>3.5835959291623614E-3</v>
      </c>
      <c r="T709" s="20">
        <f t="shared" si="35"/>
        <v>3.5835959291623614E-3</v>
      </c>
    </row>
    <row r="710" spans="17:20" x14ac:dyDescent="0.2">
      <c r="Q710" s="27">
        <v>3.08</v>
      </c>
      <c r="R710" s="20">
        <f t="shared" si="34"/>
        <v>98.5</v>
      </c>
      <c r="S710" s="20">
        <f t="shared" si="33"/>
        <v>3.4750773778549375E-3</v>
      </c>
      <c r="T710" s="20">
        <f t="shared" si="35"/>
        <v>3.4750773778549375E-3</v>
      </c>
    </row>
    <row r="711" spans="17:20" x14ac:dyDescent="0.2">
      <c r="Q711" s="27">
        <v>3.09</v>
      </c>
      <c r="R711" s="20">
        <f t="shared" si="34"/>
        <v>98.625</v>
      </c>
      <c r="S711" s="20">
        <f t="shared" si="33"/>
        <v>3.3695080206774812E-3</v>
      </c>
      <c r="T711" s="20">
        <f t="shared" si="35"/>
        <v>3.3695080206774812E-3</v>
      </c>
    </row>
    <row r="712" spans="17:20" x14ac:dyDescent="0.2">
      <c r="Q712" s="27">
        <v>3.1</v>
      </c>
      <c r="R712" s="20">
        <f t="shared" si="34"/>
        <v>98.75</v>
      </c>
      <c r="S712" s="20">
        <f t="shared" si="33"/>
        <v>3.2668190561999182E-3</v>
      </c>
      <c r="T712" s="20">
        <f t="shared" si="35"/>
        <v>3.2668190561999182E-3</v>
      </c>
    </row>
    <row r="713" spans="17:20" x14ac:dyDescent="0.2">
      <c r="Q713" s="27">
        <v>3.11</v>
      </c>
      <c r="R713" s="20">
        <f t="shared" si="34"/>
        <v>98.875</v>
      </c>
      <c r="S713" s="20">
        <f t="shared" si="33"/>
        <v>3.1669429255400811E-3</v>
      </c>
      <c r="T713" s="20">
        <f t="shared" si="35"/>
        <v>3.1669429255400811E-3</v>
      </c>
    </row>
    <row r="714" spans="17:20" x14ac:dyDescent="0.2">
      <c r="Q714" s="27">
        <v>3.12</v>
      </c>
      <c r="R714" s="20">
        <f t="shared" si="34"/>
        <v>99</v>
      </c>
      <c r="S714" s="20">
        <f t="shared" si="33"/>
        <v>3.0698133011047403E-3</v>
      </c>
      <c r="T714" s="20">
        <f t="shared" si="35"/>
        <v>3.0698133011047403E-3</v>
      </c>
    </row>
    <row r="715" spans="17:20" x14ac:dyDescent="0.2">
      <c r="Q715" s="27">
        <v>3.13</v>
      </c>
      <c r="R715" s="20">
        <f t="shared" si="34"/>
        <v>99.125</v>
      </c>
      <c r="S715" s="20">
        <f t="shared" si="33"/>
        <v>2.9753650750682535E-3</v>
      </c>
      <c r="T715" s="20">
        <f t="shared" si="35"/>
        <v>2.9753650750682535E-3</v>
      </c>
    </row>
    <row r="716" spans="17:20" x14ac:dyDescent="0.2">
      <c r="Q716" s="27">
        <v>3.14</v>
      </c>
      <c r="R716" s="20">
        <f t="shared" si="34"/>
        <v>99.25</v>
      </c>
      <c r="S716" s="20">
        <f t="shared" si="33"/>
        <v>2.8835343476034392E-3</v>
      </c>
      <c r="T716" s="20">
        <f t="shared" si="35"/>
        <v>2.8835343476034392E-3</v>
      </c>
    </row>
    <row r="717" spans="17:20" x14ac:dyDescent="0.2">
      <c r="Q717" s="27">
        <v>3.15</v>
      </c>
      <c r="R717" s="20">
        <f t="shared" si="34"/>
        <v>99.375</v>
      </c>
      <c r="S717" s="20">
        <f t="shared" si="33"/>
        <v>2.7942584148794472E-3</v>
      </c>
      <c r="T717" s="20">
        <f t="shared" si="35"/>
        <v>2.7942584148794472E-3</v>
      </c>
    </row>
    <row r="718" spans="17:20" x14ac:dyDescent="0.2">
      <c r="Q718" s="27">
        <v>3.16</v>
      </c>
      <c r="R718" s="20">
        <f t="shared" si="34"/>
        <v>99.5</v>
      </c>
      <c r="S718" s="20">
        <f t="shared" si="33"/>
        <v>2.7074757568406999E-3</v>
      </c>
      <c r="T718" s="20">
        <f t="shared" si="35"/>
        <v>2.7074757568406999E-3</v>
      </c>
    </row>
    <row r="719" spans="17:20" x14ac:dyDescent="0.2">
      <c r="Q719" s="27">
        <v>3.17</v>
      </c>
      <c r="R719" s="20">
        <f t="shared" si="34"/>
        <v>99.625</v>
      </c>
      <c r="S719" s="20">
        <f t="shared" si="33"/>
        <v>2.6231260247810244E-3</v>
      </c>
      <c r="T719" s="20">
        <f t="shared" si="35"/>
        <v>2.6231260247810244E-3</v>
      </c>
    </row>
    <row r="720" spans="17:20" x14ac:dyDescent="0.2">
      <c r="Q720" s="27">
        <v>3.18</v>
      </c>
      <c r="R720" s="20">
        <f t="shared" si="34"/>
        <v>99.75</v>
      </c>
      <c r="S720" s="20">
        <f t="shared" si="33"/>
        <v>2.5411500287265214E-3</v>
      </c>
      <c r="T720" s="20">
        <f t="shared" si="35"/>
        <v>2.5411500287265214E-3</v>
      </c>
    </row>
    <row r="721" spans="17:20" x14ac:dyDescent="0.2">
      <c r="Q721" s="27">
        <v>3.19</v>
      </c>
      <c r="R721" s="20">
        <f t="shared" si="34"/>
        <v>99.875</v>
      </c>
      <c r="S721" s="20">
        <f t="shared" si="33"/>
        <v>2.4614897246407006E-3</v>
      </c>
      <c r="T721" s="20">
        <f t="shared" si="35"/>
        <v>2.4614897246407006E-3</v>
      </c>
    </row>
    <row r="722" spans="17:20" x14ac:dyDescent="0.2">
      <c r="Q722" s="27">
        <v>3.2</v>
      </c>
      <c r="R722" s="20">
        <f t="shared" si="34"/>
        <v>100</v>
      </c>
      <c r="S722" s="20">
        <f t="shared" si="33"/>
        <v>2.3840882014648404E-3</v>
      </c>
      <c r="T722" s="20">
        <f t="shared" si="35"/>
        <v>2.3840882014648404E-3</v>
      </c>
    </row>
    <row r="723" spans="17:20" x14ac:dyDescent="0.2">
      <c r="Q723" s="27">
        <v>3.21</v>
      </c>
      <c r="R723" s="20">
        <f t="shared" si="34"/>
        <v>100.125</v>
      </c>
      <c r="S723" s="20">
        <f t="shared" si="33"/>
        <v>2.3088896680064958E-3</v>
      </c>
      <c r="T723" s="20">
        <f t="shared" si="35"/>
        <v>2.3088896680064958E-3</v>
      </c>
    </row>
    <row r="724" spans="17:20" x14ac:dyDescent="0.2">
      <c r="Q724" s="27">
        <v>3.22</v>
      </c>
      <c r="R724" s="20">
        <f t="shared" si="34"/>
        <v>100.25</v>
      </c>
      <c r="S724" s="20">
        <f t="shared" si="33"/>
        <v>2.2358394396885385E-3</v>
      </c>
      <c r="T724" s="20">
        <f t="shared" si="35"/>
        <v>2.2358394396885385E-3</v>
      </c>
    </row>
    <row r="725" spans="17:20" x14ac:dyDescent="0.2">
      <c r="Q725" s="27">
        <v>3.23</v>
      </c>
      <c r="R725" s="20">
        <f t="shared" si="34"/>
        <v>100.375</v>
      </c>
      <c r="S725" s="20">
        <f t="shared" si="33"/>
        <v>2.164883925171062E-3</v>
      </c>
      <c r="T725" s="20">
        <f t="shared" si="35"/>
        <v>2.164883925171062E-3</v>
      </c>
    </row>
    <row r="726" spans="17:20" x14ac:dyDescent="0.2">
      <c r="Q726" s="27">
        <v>3.24</v>
      </c>
      <c r="R726" s="20">
        <f t="shared" si="34"/>
        <v>100.5</v>
      </c>
      <c r="S726" s="20">
        <f t="shared" si="33"/>
        <v>2.0959706128579419E-3</v>
      </c>
      <c r="T726" s="20">
        <f t="shared" si="35"/>
        <v>2.0959706128579419E-3</v>
      </c>
    </row>
    <row r="727" spans="17:20" x14ac:dyDescent="0.2">
      <c r="Q727" s="27">
        <v>3.25</v>
      </c>
      <c r="R727" s="20">
        <f t="shared" si="34"/>
        <v>100.625</v>
      </c>
      <c r="S727" s="20">
        <f t="shared" si="33"/>
        <v>2.0290480572997681E-3</v>
      </c>
      <c r="T727" s="20">
        <f t="shared" si="35"/>
        <v>2.0290480572997681E-3</v>
      </c>
    </row>
    <row r="728" spans="17:20" x14ac:dyDescent="0.2">
      <c r="Q728" s="27">
        <v>3.26</v>
      </c>
      <c r="R728" s="20">
        <f t="shared" si="34"/>
        <v>100.75</v>
      </c>
      <c r="S728" s="20">
        <f t="shared" si="33"/>
        <v>1.9640658655043761E-3</v>
      </c>
      <c r="T728" s="20">
        <f t="shared" si="35"/>
        <v>1.9640658655043761E-3</v>
      </c>
    </row>
    <row r="729" spans="17:20" x14ac:dyDescent="0.2">
      <c r="Q729" s="27">
        <v>3.27</v>
      </c>
      <c r="R729" s="20">
        <f t="shared" si="34"/>
        <v>100.875</v>
      </c>
      <c r="S729" s="20">
        <f t="shared" si="33"/>
        <v>1.9009746831660803E-3</v>
      </c>
      <c r="T729" s="20">
        <f t="shared" si="35"/>
        <v>1.9009746831660803E-3</v>
      </c>
    </row>
    <row r="730" spans="17:20" x14ac:dyDescent="0.2">
      <c r="Q730" s="27">
        <v>3.28</v>
      </c>
      <c r="R730" s="20">
        <f t="shared" si="34"/>
        <v>101</v>
      </c>
      <c r="S730" s="20">
        <f t="shared" si="33"/>
        <v>1.839726180824281E-3</v>
      </c>
      <c r="T730" s="20">
        <f t="shared" si="35"/>
        <v>1.839726180824281E-3</v>
      </c>
    </row>
    <row r="731" spans="17:20" x14ac:dyDescent="0.2">
      <c r="Q731" s="27">
        <v>3.29</v>
      </c>
      <c r="R731" s="20">
        <f t="shared" si="34"/>
        <v>101.125</v>
      </c>
      <c r="S731" s="20">
        <f t="shared" si="33"/>
        <v>1.7802730399618786E-3</v>
      </c>
      <c r="T731" s="20">
        <f t="shared" si="35"/>
        <v>1.7802730399618786E-3</v>
      </c>
    </row>
    <row r="732" spans="17:20" x14ac:dyDescent="0.2">
      <c r="Q732" s="27">
        <v>3.3</v>
      </c>
      <c r="R732" s="20">
        <f t="shared" si="34"/>
        <v>101.25</v>
      </c>
      <c r="S732" s="20">
        <f t="shared" si="33"/>
        <v>1.7225689390536812E-3</v>
      </c>
      <c r="T732" s="20">
        <f t="shared" si="35"/>
        <v>1.7225689390536812E-3</v>
      </c>
    </row>
    <row r="733" spans="17:20" x14ac:dyDescent="0.2">
      <c r="Q733" s="27">
        <v>3.31</v>
      </c>
      <c r="R733" s="20">
        <f t="shared" si="34"/>
        <v>101.375</v>
      </c>
      <c r="S733" s="20">
        <f t="shared" si="33"/>
        <v>1.6665685395745797E-3</v>
      </c>
      <c r="T733" s="20">
        <f t="shared" si="35"/>
        <v>1.6665685395745797E-3</v>
      </c>
    </row>
    <row r="734" spans="17:20" x14ac:dyDescent="0.2">
      <c r="Q734" s="27">
        <v>3.32</v>
      </c>
      <c r="R734" s="20">
        <f t="shared" si="34"/>
        <v>101.5</v>
      </c>
      <c r="S734" s="20">
        <f t="shared" si="33"/>
        <v>1.6122274719771244E-3</v>
      </c>
      <c r="T734" s="20">
        <f t="shared" si="35"/>
        <v>1.6122274719771244E-3</v>
      </c>
    </row>
    <row r="735" spans="17:20" x14ac:dyDescent="0.2">
      <c r="Q735" s="27">
        <v>3.33</v>
      </c>
      <c r="R735" s="20">
        <f t="shared" si="34"/>
        <v>101.625</v>
      </c>
      <c r="S735" s="20">
        <f t="shared" si="33"/>
        <v>1.5595023216476915E-3</v>
      </c>
      <c r="T735" s="20">
        <f t="shared" si="35"/>
        <v>1.5595023216476915E-3</v>
      </c>
    </row>
    <row r="736" spans="17:20" x14ac:dyDescent="0.2">
      <c r="Q736" s="27">
        <v>3.34</v>
      </c>
      <c r="R736" s="20">
        <f t="shared" si="34"/>
        <v>101.75</v>
      </c>
      <c r="S736" s="20">
        <f t="shared" si="33"/>
        <v>1.5083506148503073E-3</v>
      </c>
      <c r="T736" s="20">
        <f t="shared" si="35"/>
        <v>1.5083506148503073E-3</v>
      </c>
    </row>
    <row r="737" spans="17:20" x14ac:dyDescent="0.2">
      <c r="Q737" s="27">
        <v>3.35</v>
      </c>
      <c r="R737" s="20">
        <f t="shared" si="34"/>
        <v>101.875</v>
      </c>
      <c r="S737" s="20">
        <f t="shared" si="33"/>
        <v>1.4587308046667459E-3</v>
      </c>
      <c r="T737" s="20">
        <f t="shared" si="35"/>
        <v>1.4587308046667459E-3</v>
      </c>
    </row>
    <row r="738" spans="17:20" x14ac:dyDescent="0.2">
      <c r="Q738" s="27">
        <v>3.36</v>
      </c>
      <c r="R738" s="20">
        <f t="shared" si="34"/>
        <v>102</v>
      </c>
      <c r="S738" s="20">
        <f t="shared" si="33"/>
        <v>1.4106022569413848E-3</v>
      </c>
      <c r="T738" s="20">
        <f t="shared" si="35"/>
        <v>1.4106022569413848E-3</v>
      </c>
    </row>
    <row r="739" spans="17:20" x14ac:dyDescent="0.2">
      <c r="Q739" s="27">
        <v>3.37</v>
      </c>
      <c r="R739" s="20">
        <f t="shared" si="34"/>
        <v>102.125</v>
      </c>
      <c r="S739" s="20">
        <f t="shared" si="33"/>
        <v>1.3639252362389036E-3</v>
      </c>
      <c r="T739" s="20">
        <f t="shared" si="35"/>
        <v>1.3639252362389036E-3</v>
      </c>
    </row>
    <row r="740" spans="17:20" x14ac:dyDescent="0.2">
      <c r="Q740" s="27">
        <v>3.38</v>
      </c>
      <c r="R740" s="20">
        <f t="shared" si="34"/>
        <v>102.25</v>
      </c>
      <c r="S740" s="20">
        <f t="shared" si="33"/>
        <v>1.3186608918227423E-3</v>
      </c>
      <c r="T740" s="20">
        <f t="shared" si="35"/>
        <v>1.3186608918227423E-3</v>
      </c>
    </row>
    <row r="741" spans="17:20" x14ac:dyDescent="0.2">
      <c r="Q741" s="27">
        <v>3.39</v>
      </c>
      <c r="R741" s="20">
        <f t="shared" si="34"/>
        <v>102.375</v>
      </c>
      <c r="S741" s="20">
        <f t="shared" si="33"/>
        <v>1.2747712436618327E-3</v>
      </c>
      <c r="T741" s="20">
        <f t="shared" si="35"/>
        <v>1.2747712436618327E-3</v>
      </c>
    </row>
    <row r="742" spans="17:20" x14ac:dyDescent="0.2">
      <c r="Q742" s="27">
        <v>3.4</v>
      </c>
      <c r="R742" s="20">
        <f t="shared" si="34"/>
        <v>102.5</v>
      </c>
      <c r="S742" s="20">
        <f t="shared" si="33"/>
        <v>1.2322191684730199E-3</v>
      </c>
      <c r="T742" s="20">
        <f t="shared" si="35"/>
        <v>1.2322191684730199E-3</v>
      </c>
    </row>
    <row r="743" spans="17:20" x14ac:dyDescent="0.2">
      <c r="Q743" s="27">
        <v>3.41</v>
      </c>
      <c r="R743" s="20">
        <f t="shared" si="34"/>
        <v>102.625</v>
      </c>
      <c r="S743" s="20">
        <f t="shared" si="33"/>
        <v>1.1909683858061166E-3</v>
      </c>
      <c r="T743" s="20">
        <f t="shared" si="35"/>
        <v>1.1909683858061166E-3</v>
      </c>
    </row>
    <row r="744" spans="17:20" x14ac:dyDescent="0.2">
      <c r="Q744" s="27">
        <v>3.42</v>
      </c>
      <c r="R744" s="20">
        <f t="shared" si="34"/>
        <v>102.75</v>
      </c>
      <c r="S744" s="20">
        <f t="shared" si="33"/>
        <v>1.1509834441784845E-3</v>
      </c>
      <c r="T744" s="20">
        <f t="shared" si="35"/>
        <v>1.1509834441784845E-3</v>
      </c>
    </row>
    <row r="745" spans="17:20" x14ac:dyDescent="0.2">
      <c r="Q745" s="27">
        <v>3.43</v>
      </c>
      <c r="R745" s="20">
        <f t="shared" si="34"/>
        <v>102.875</v>
      </c>
      <c r="S745" s="20">
        <f t="shared" si="33"/>
        <v>1.1122297072655649E-3</v>
      </c>
      <c r="T745" s="20">
        <f t="shared" si="35"/>
        <v>1.1122297072655649E-3</v>
      </c>
    </row>
    <row r="746" spans="17:20" x14ac:dyDescent="0.2">
      <c r="Q746" s="27">
        <v>3.44</v>
      </c>
      <c r="R746" s="20">
        <f t="shared" si="34"/>
        <v>103</v>
      </c>
      <c r="S746" s="20">
        <f t="shared" si="33"/>
        <v>1.0746733401537356E-3</v>
      </c>
      <c r="T746" s="20">
        <f t="shared" si="35"/>
        <v>1.0746733401537356E-3</v>
      </c>
    </row>
    <row r="747" spans="17:20" x14ac:dyDescent="0.2">
      <c r="Q747" s="27">
        <v>3.45</v>
      </c>
      <c r="R747" s="20">
        <f t="shared" si="34"/>
        <v>103.125</v>
      </c>
      <c r="S747" s="20">
        <f t="shared" si="33"/>
        <v>1.0382812956614103E-3</v>
      </c>
      <c r="T747" s="20">
        <f t="shared" si="35"/>
        <v>1.0382812956614103E-3</v>
      </c>
    </row>
    <row r="748" spans="17:20" x14ac:dyDescent="0.2">
      <c r="Q748" s="27">
        <v>3.46</v>
      </c>
      <c r="R748" s="20">
        <f t="shared" si="34"/>
        <v>103.25</v>
      </c>
      <c r="S748" s="20">
        <f t="shared" si="33"/>
        <v>1.0030213007342376E-3</v>
      </c>
      <c r="T748" s="20">
        <f t="shared" si="35"/>
        <v>1.0030213007342376E-3</v>
      </c>
    </row>
    <row r="749" spans="17:20" x14ac:dyDescent="0.2">
      <c r="Q749" s="27">
        <v>3.47</v>
      </c>
      <c r="R749" s="20">
        <f t="shared" si="34"/>
        <v>103.375</v>
      </c>
      <c r="S749" s="20">
        <f t="shared" si="33"/>
        <v>9.6886184291984591E-4</v>
      </c>
      <c r="T749" s="20">
        <f t="shared" si="35"/>
        <v>9.6886184291984591E-4</v>
      </c>
    </row>
    <row r="750" spans="17:20" x14ac:dyDescent="0.2">
      <c r="Q750" s="27">
        <v>3.48</v>
      </c>
      <c r="R750" s="20">
        <f t="shared" si="34"/>
        <v>103.5</v>
      </c>
      <c r="S750" s="20">
        <f t="shared" si="33"/>
        <v>9.3577215692747977E-4</v>
      </c>
      <c r="T750" s="20">
        <f t="shared" si="35"/>
        <v>9.3577215692747977E-4</v>
      </c>
    </row>
    <row r="751" spans="17:20" x14ac:dyDescent="0.2">
      <c r="Q751" s="27">
        <v>3.49</v>
      </c>
      <c r="R751" s="20">
        <f t="shared" si="34"/>
        <v>103.625</v>
      </c>
      <c r="S751" s="20">
        <f t="shared" si="33"/>
        <v>9.0372221127752448E-4</v>
      </c>
      <c r="T751" s="20">
        <f t="shared" si="35"/>
        <v>9.0372221127752448E-4</v>
      </c>
    </row>
    <row r="752" spans="17:20" x14ac:dyDescent="0.2">
      <c r="Q752" s="27">
        <v>3.5</v>
      </c>
      <c r="R752" s="20">
        <f t="shared" si="34"/>
        <v>103.75</v>
      </c>
      <c r="S752" s="20">
        <f t="shared" si="33"/>
        <v>8.7268269504576015E-4</v>
      </c>
      <c r="T752" s="20">
        <f t="shared" si="35"/>
        <v>8.7268269504576015E-4</v>
      </c>
    </row>
    <row r="753" spans="17:20" x14ac:dyDescent="0.2">
      <c r="Q753" s="27">
        <v>3.51</v>
      </c>
      <c r="R753" s="20">
        <f t="shared" si="34"/>
        <v>103.875</v>
      </c>
      <c r="S753" s="20">
        <f t="shared" ref="S753:S801" si="36">NORMDIST(Q753,0,1,FALSE)</f>
        <v>8.4262500470690268E-4</v>
      </c>
      <c r="T753" s="20">
        <f t="shared" si="35"/>
        <v>8.4262500470690268E-4</v>
      </c>
    </row>
    <row r="754" spans="17:20" x14ac:dyDescent="0.2">
      <c r="Q754" s="27">
        <v>3.52</v>
      </c>
      <c r="R754" s="20">
        <f t="shared" si="34"/>
        <v>104</v>
      </c>
      <c r="S754" s="20">
        <f t="shared" si="36"/>
        <v>8.1352123108180841E-4</v>
      </c>
      <c r="T754" s="20">
        <f t="shared" si="35"/>
        <v>8.1352123108180841E-4</v>
      </c>
    </row>
    <row r="755" spans="17:20" x14ac:dyDescent="0.2">
      <c r="Q755" s="27">
        <v>3.53</v>
      </c>
      <c r="R755" s="20">
        <f t="shared" si="34"/>
        <v>104.125</v>
      </c>
      <c r="S755" s="20">
        <f t="shared" si="36"/>
        <v>7.8534414639246997E-4</v>
      </c>
      <c r="T755" s="20">
        <f t="shared" si="35"/>
        <v>7.8534414639246997E-4</v>
      </c>
    </row>
    <row r="756" spans="17:20" x14ac:dyDescent="0.2">
      <c r="Q756" s="27">
        <v>3.54</v>
      </c>
      <c r="R756" s="20">
        <f t="shared" si="34"/>
        <v>104.25</v>
      </c>
      <c r="S756" s="20">
        <f t="shared" si="36"/>
        <v>7.580671914287103E-4</v>
      </c>
      <c r="T756" s="20">
        <f t="shared" si="35"/>
        <v>7.580671914287103E-4</v>
      </c>
    </row>
    <row r="757" spans="17:20" x14ac:dyDescent="0.2">
      <c r="Q757" s="27">
        <v>3.55</v>
      </c>
      <c r="R757" s="20">
        <f t="shared" si="34"/>
        <v>104.375</v>
      </c>
      <c r="S757" s="20">
        <f t="shared" si="36"/>
        <v>7.3166446283031089E-4</v>
      </c>
      <c r="T757" s="20">
        <f t="shared" si="35"/>
        <v>7.3166446283031089E-4</v>
      </c>
    </row>
    <row r="758" spans="17:20" x14ac:dyDescent="0.2">
      <c r="Q758" s="27">
        <v>3.56</v>
      </c>
      <c r="R758" s="20">
        <f t="shared" si="34"/>
        <v>104.5</v>
      </c>
      <c r="S758" s="20">
        <f t="shared" si="36"/>
        <v>7.061107004880362E-4</v>
      </c>
      <c r="T758" s="20">
        <f t="shared" si="35"/>
        <v>7.061107004880362E-4</v>
      </c>
    </row>
    <row r="759" spans="17:20" x14ac:dyDescent="0.2">
      <c r="Q759" s="27">
        <v>3.57</v>
      </c>
      <c r="R759" s="20">
        <f t="shared" si="34"/>
        <v>104.625</v>
      </c>
      <c r="S759" s="20">
        <f t="shared" si="36"/>
        <v>6.8138127506689212E-4</v>
      </c>
      <c r="T759" s="20">
        <f t="shared" si="35"/>
        <v>6.8138127506689212E-4</v>
      </c>
    </row>
    <row r="760" spans="17:20" x14ac:dyDescent="0.2">
      <c r="Q760" s="27">
        <v>3.58</v>
      </c>
      <c r="R760" s="20">
        <f t="shared" si="34"/>
        <v>104.75</v>
      </c>
      <c r="S760" s="20">
        <f t="shared" si="36"/>
        <v>6.5745217565467645E-4</v>
      </c>
      <c r="T760" s="20">
        <f t="shared" si="35"/>
        <v>6.5745217565467645E-4</v>
      </c>
    </row>
    <row r="761" spans="17:20" x14ac:dyDescent="0.2">
      <c r="Q761" s="27">
        <v>3.59</v>
      </c>
      <c r="R761" s="20">
        <f t="shared" si="34"/>
        <v>104.875</v>
      </c>
      <c r="S761" s="20">
        <f t="shared" si="36"/>
        <v>6.342999975387576E-4</v>
      </c>
      <c r="T761" s="20">
        <f t="shared" si="35"/>
        <v>6.342999975387576E-4</v>
      </c>
    </row>
    <row r="762" spans="17:20" x14ac:dyDescent="0.2">
      <c r="Q762" s="27">
        <v>3.6</v>
      </c>
      <c r="R762" s="20">
        <f t="shared" si="34"/>
        <v>105</v>
      </c>
      <c r="S762" s="20">
        <f t="shared" si="36"/>
        <v>6.119019301137719E-4</v>
      </c>
      <c r="T762" s="20">
        <f t="shared" si="35"/>
        <v>6.119019301137719E-4</v>
      </c>
    </row>
    <row r="763" spans="17:20" x14ac:dyDescent="0.2">
      <c r="Q763" s="27">
        <v>3.61</v>
      </c>
      <c r="R763" s="20">
        <f t="shared" si="34"/>
        <v>105.125</v>
      </c>
      <c r="S763" s="20">
        <f t="shared" si="36"/>
        <v>5.9023574492278561E-4</v>
      </c>
      <c r="T763" s="20">
        <f t="shared" si="35"/>
        <v>5.9023574492278561E-4</v>
      </c>
    </row>
    <row r="764" spans="17:20" x14ac:dyDescent="0.2">
      <c r="Q764" s="27">
        <v>3.62</v>
      </c>
      <c r="R764" s="20">
        <f t="shared" si="34"/>
        <v>105.25</v>
      </c>
      <c r="S764" s="20">
        <f t="shared" si="36"/>
        <v>5.6927978383425261E-4</v>
      </c>
      <c r="T764" s="20">
        <f t="shared" si="35"/>
        <v>5.6927978383425261E-4</v>
      </c>
    </row>
    <row r="765" spans="17:20" x14ac:dyDescent="0.2">
      <c r="Q765" s="27">
        <v>3.63</v>
      </c>
      <c r="R765" s="20">
        <f t="shared" si="34"/>
        <v>105.375</v>
      </c>
      <c r="S765" s="20">
        <f t="shared" si="36"/>
        <v>5.490129473569587E-4</v>
      </c>
      <c r="T765" s="20">
        <f t="shared" si="35"/>
        <v>5.490129473569587E-4</v>
      </c>
    </row>
    <row r="766" spans="17:20" x14ac:dyDescent="0.2">
      <c r="Q766" s="27">
        <v>3.64</v>
      </c>
      <c r="R766" s="20">
        <f t="shared" si="34"/>
        <v>105.5</v>
      </c>
      <c r="S766" s="20">
        <f t="shared" si="36"/>
        <v>5.2941468309493475E-4</v>
      </c>
      <c r="T766" s="20">
        <f t="shared" si="35"/>
        <v>5.2941468309493475E-4</v>
      </c>
    </row>
    <row r="767" spans="17:20" x14ac:dyDescent="0.2">
      <c r="Q767" s="27">
        <v>3.65</v>
      </c>
      <c r="R767" s="20">
        <f t="shared" si="34"/>
        <v>105.625</v>
      </c>
      <c r="S767" s="20">
        <f t="shared" si="36"/>
        <v>5.104649743441856E-4</v>
      </c>
      <c r="T767" s="20">
        <f t="shared" si="35"/>
        <v>5.104649743441856E-4</v>
      </c>
    </row>
    <row r="768" spans="17:20" x14ac:dyDescent="0.2">
      <c r="Q768" s="27">
        <v>3.66</v>
      </c>
      <c r="R768" s="20">
        <f t="shared" si="34"/>
        <v>105.75</v>
      </c>
      <c r="S768" s="20">
        <f t="shared" si="36"/>
        <v>4.9214432883289312E-4</v>
      </c>
      <c r="T768" s="20">
        <f t="shared" si="35"/>
        <v>4.9214432883289312E-4</v>
      </c>
    </row>
    <row r="769" spans="17:20" x14ac:dyDescent="0.2">
      <c r="Q769" s="27">
        <v>3.67</v>
      </c>
      <c r="R769" s="20">
        <f t="shared" si="34"/>
        <v>105.875</v>
      </c>
      <c r="S769" s="20">
        <f t="shared" si="36"/>
        <v>4.7443376760662064E-4</v>
      </c>
      <c r="T769" s="20">
        <f t="shared" si="35"/>
        <v>4.7443376760662064E-4</v>
      </c>
    </row>
    <row r="770" spans="17:20" x14ac:dyDescent="0.2">
      <c r="Q770" s="27">
        <v>3.68</v>
      </c>
      <c r="R770" s="20">
        <f t="shared" ref="R770:R804" si="37">Q770*$C$8+$C$4</f>
        <v>106</v>
      </c>
      <c r="S770" s="20">
        <f t="shared" si="36"/>
        <v>4.5731481405985675E-4</v>
      </c>
      <c r="T770" s="20">
        <f t="shared" si="35"/>
        <v>4.5731481405985675E-4</v>
      </c>
    </row>
    <row r="771" spans="17:20" x14ac:dyDescent="0.2">
      <c r="Q771" s="27">
        <v>3.69</v>
      </c>
      <c r="R771" s="20">
        <f t="shared" si="37"/>
        <v>106.125</v>
      </c>
      <c r="S771" s="20">
        <f t="shared" si="36"/>
        <v>4.4076948311513252E-4</v>
      </c>
      <c r="T771" s="20">
        <f t="shared" ref="T771:T804" si="38">IF(OR(AND(ROUND(NORMSINV($C$7/$O$5),2)&gt;=Q771,OR($O$4=1,$O$4=3)),AND(ROUND(NORMSINV(1-$C$7/$O$5),2)&lt;=Q771,OR($O$4=2,$O$4=3))),S771,NA())</f>
        <v>4.4076948311513252E-4</v>
      </c>
    </row>
    <row r="772" spans="17:20" x14ac:dyDescent="0.2">
      <c r="Q772" s="27">
        <v>3.7</v>
      </c>
      <c r="R772" s="20">
        <f t="shared" si="37"/>
        <v>106.25</v>
      </c>
      <c r="S772" s="20">
        <f t="shared" si="36"/>
        <v>4.2478027055075143E-4</v>
      </c>
      <c r="T772" s="20">
        <f t="shared" si="38"/>
        <v>4.2478027055075143E-4</v>
      </c>
    </row>
    <row r="773" spans="17:20" x14ac:dyDescent="0.2">
      <c r="Q773" s="27">
        <v>3.71</v>
      </c>
      <c r="R773" s="20">
        <f t="shared" si="37"/>
        <v>106.375</v>
      </c>
      <c r="S773" s="20">
        <f t="shared" si="36"/>
        <v>4.0933014247807883E-4</v>
      </c>
      <c r="T773" s="20">
        <f t="shared" si="38"/>
        <v>4.0933014247807883E-4</v>
      </c>
    </row>
    <row r="774" spans="17:20" x14ac:dyDescent="0.2">
      <c r="Q774" s="27">
        <v>3.72</v>
      </c>
      <c r="R774" s="20">
        <f t="shared" si="37"/>
        <v>106.5</v>
      </c>
      <c r="S774" s="20">
        <f t="shared" si="36"/>
        <v>3.9440252496915622E-4</v>
      </c>
      <c r="T774" s="20">
        <f t="shared" si="38"/>
        <v>3.9440252496915622E-4</v>
      </c>
    </row>
    <row r="775" spans="17:20" x14ac:dyDescent="0.2">
      <c r="Q775" s="27">
        <v>3.73</v>
      </c>
      <c r="R775" s="20">
        <f t="shared" si="37"/>
        <v>106.625</v>
      </c>
      <c r="S775" s="20">
        <f t="shared" si="36"/>
        <v>3.7998129383532141E-4</v>
      </c>
      <c r="T775" s="20">
        <f t="shared" si="38"/>
        <v>3.7998129383532141E-4</v>
      </c>
    </row>
    <row r="776" spans="17:20" x14ac:dyDescent="0.2">
      <c r="Q776" s="27">
        <v>3.74</v>
      </c>
      <c r="R776" s="20">
        <f t="shared" si="37"/>
        <v>106.75</v>
      </c>
      <c r="S776" s="20">
        <f t="shared" si="36"/>
        <v>3.6605076455733496E-4</v>
      </c>
      <c r="T776" s="20">
        <f t="shared" si="38"/>
        <v>3.6605076455733496E-4</v>
      </c>
    </row>
    <row r="777" spans="17:20" x14ac:dyDescent="0.2">
      <c r="Q777" s="27">
        <v>3.75</v>
      </c>
      <c r="R777" s="20">
        <f t="shared" si="37"/>
        <v>106.875</v>
      </c>
      <c r="S777" s="20">
        <f t="shared" si="36"/>
        <v>3.5259568236744541E-4</v>
      </c>
      <c r="T777" s="20">
        <f t="shared" si="38"/>
        <v>3.5259568236744541E-4</v>
      </c>
    </row>
    <row r="778" spans="17:20" x14ac:dyDescent="0.2">
      <c r="Q778" s="27">
        <v>3.76</v>
      </c>
      <c r="R778" s="20">
        <f t="shared" si="37"/>
        <v>107</v>
      </c>
      <c r="S778" s="20">
        <f t="shared" si="36"/>
        <v>3.3960121248365478E-4</v>
      </c>
      <c r="T778" s="20">
        <f t="shared" si="38"/>
        <v>3.3960121248365478E-4</v>
      </c>
    </row>
    <row r="779" spans="17:20" x14ac:dyDescent="0.2">
      <c r="Q779" s="27">
        <v>3.77</v>
      </c>
      <c r="R779" s="20">
        <f t="shared" si="37"/>
        <v>107.125</v>
      </c>
      <c r="S779" s="20">
        <f t="shared" si="36"/>
        <v>3.2705293049637498E-4</v>
      </c>
      <c r="T779" s="20">
        <f t="shared" si="38"/>
        <v>3.2705293049637498E-4</v>
      </c>
    </row>
    <row r="780" spans="17:20" x14ac:dyDescent="0.2">
      <c r="Q780" s="27">
        <v>3.78</v>
      </c>
      <c r="R780" s="20">
        <f t="shared" si="37"/>
        <v>107.25</v>
      </c>
      <c r="S780" s="20">
        <f t="shared" si="36"/>
        <v>3.1493681290752188E-4</v>
      </c>
      <c r="T780" s="20">
        <f t="shared" si="38"/>
        <v>3.1493681290752188E-4</v>
      </c>
    </row>
    <row r="781" spans="17:20" x14ac:dyDescent="0.2">
      <c r="Q781" s="27">
        <v>3.79</v>
      </c>
      <c r="R781" s="20">
        <f t="shared" si="37"/>
        <v>107.375</v>
      </c>
      <c r="S781" s="20">
        <f t="shared" si="36"/>
        <v>3.0323922782200417E-4</v>
      </c>
      <c r="T781" s="20">
        <f t="shared" si="38"/>
        <v>3.0323922782200417E-4</v>
      </c>
    </row>
    <row r="782" spans="17:20" x14ac:dyDescent="0.2">
      <c r="Q782" s="27">
        <v>3.8</v>
      </c>
      <c r="R782" s="20">
        <f t="shared" si="37"/>
        <v>107.5</v>
      </c>
      <c r="S782" s="20">
        <f t="shared" si="36"/>
        <v>2.9194692579146027E-4</v>
      </c>
      <c r="T782" s="20">
        <f t="shared" si="38"/>
        <v>2.9194692579146027E-4</v>
      </c>
    </row>
    <row r="783" spans="17:20" x14ac:dyDescent="0.2">
      <c r="Q783" s="27">
        <v>3.81</v>
      </c>
      <c r="R783" s="20">
        <f t="shared" si="37"/>
        <v>107.625</v>
      </c>
      <c r="S783" s="20">
        <f t="shared" si="36"/>
        <v>2.8104703080998632E-4</v>
      </c>
      <c r="T783" s="20">
        <f t="shared" si="38"/>
        <v>2.8104703080998632E-4</v>
      </c>
    </row>
    <row r="784" spans="17:20" x14ac:dyDescent="0.2">
      <c r="Q784" s="27">
        <v>3.82</v>
      </c>
      <c r="R784" s="20">
        <f t="shared" si="37"/>
        <v>107.75</v>
      </c>
      <c r="S784" s="20">
        <f t="shared" si="36"/>
        <v>2.70527031461521E-4</v>
      </c>
      <c r="T784" s="20">
        <f t="shared" si="38"/>
        <v>2.70527031461521E-4</v>
      </c>
    </row>
    <row r="785" spans="17:20" x14ac:dyDescent="0.2">
      <c r="Q785" s="27">
        <v>3.83</v>
      </c>
      <c r="R785" s="20">
        <f t="shared" si="37"/>
        <v>107.875</v>
      </c>
      <c r="S785" s="20">
        <f t="shared" si="36"/>
        <v>2.6037477221844247E-4</v>
      </c>
      <c r="T785" s="20">
        <f t="shared" si="38"/>
        <v>2.6037477221844247E-4</v>
      </c>
    </row>
    <row r="786" spans="17:20" x14ac:dyDescent="0.2">
      <c r="Q786" s="27">
        <v>3.84</v>
      </c>
      <c r="R786" s="20">
        <f t="shared" si="37"/>
        <v>108</v>
      </c>
      <c r="S786" s="20">
        <f t="shared" si="36"/>
        <v>2.5057844489086075E-4</v>
      </c>
      <c r="T786" s="20">
        <f t="shared" si="38"/>
        <v>2.5057844489086075E-4</v>
      </c>
    </row>
    <row r="787" spans="17:20" x14ac:dyDescent="0.2">
      <c r="Q787" s="27">
        <v>3.85</v>
      </c>
      <c r="R787" s="20">
        <f t="shared" si="37"/>
        <v>108.125</v>
      </c>
      <c r="S787" s="20">
        <f t="shared" si="36"/>
        <v>2.4112658022599324E-4</v>
      </c>
      <c r="T787" s="20">
        <f t="shared" si="38"/>
        <v>2.4112658022599324E-4</v>
      </c>
    </row>
    <row r="788" spans="17:20" x14ac:dyDescent="0.2">
      <c r="Q788" s="27">
        <v>3.86</v>
      </c>
      <c r="R788" s="20">
        <f t="shared" si="37"/>
        <v>108.25</v>
      </c>
      <c r="S788" s="20">
        <f t="shared" si="36"/>
        <v>2.3200803965694238E-4</v>
      </c>
      <c r="T788" s="20">
        <f t="shared" si="38"/>
        <v>2.3200803965694238E-4</v>
      </c>
    </row>
    <row r="789" spans="17:20" x14ac:dyDescent="0.2">
      <c r="Q789" s="27">
        <v>3.87</v>
      </c>
      <c r="R789" s="20">
        <f t="shared" si="37"/>
        <v>108.375</v>
      </c>
      <c r="S789" s="20">
        <f t="shared" si="36"/>
        <v>2.2321200720010206E-4</v>
      </c>
      <c r="T789" s="20">
        <f t="shared" si="38"/>
        <v>2.2321200720010206E-4</v>
      </c>
    </row>
    <row r="790" spans="17:20" x14ac:dyDescent="0.2">
      <c r="Q790" s="27">
        <v>3.88</v>
      </c>
      <c r="R790" s="20">
        <f t="shared" si="37"/>
        <v>108.5</v>
      </c>
      <c r="S790" s="20">
        <f t="shared" si="36"/>
        <v>2.1472798150036704E-4</v>
      </c>
      <c r="T790" s="20">
        <f t="shared" si="38"/>
        <v>2.1472798150036704E-4</v>
      </c>
    </row>
    <row r="791" spans="17:20" x14ac:dyDescent="0.2">
      <c r="Q791" s="27">
        <v>3.89</v>
      </c>
      <c r="R791" s="20">
        <f t="shared" si="37"/>
        <v>108.625</v>
      </c>
      <c r="S791" s="20">
        <f t="shared" si="36"/>
        <v>2.0654576802322548E-4</v>
      </c>
      <c r="T791" s="20">
        <f t="shared" si="38"/>
        <v>2.0654576802322548E-4</v>
      </c>
    </row>
    <row r="792" spans="17:20" x14ac:dyDescent="0.2">
      <c r="Q792" s="27">
        <v>3.9</v>
      </c>
      <c r="R792" s="20">
        <f t="shared" si="37"/>
        <v>108.75</v>
      </c>
      <c r="S792" s="20">
        <f t="shared" si="36"/>
        <v>1.9865547139277272E-4</v>
      </c>
      <c r="T792" s="20">
        <f t="shared" si="38"/>
        <v>1.9865547139277272E-4</v>
      </c>
    </row>
    <row r="793" spans="17:20" x14ac:dyDescent="0.2">
      <c r="Q793" s="27">
        <v>3.91</v>
      </c>
      <c r="R793" s="20">
        <f t="shared" si="37"/>
        <v>108.875</v>
      </c>
      <c r="S793" s="20">
        <f t="shared" si="36"/>
        <v>1.9104748787459762E-4</v>
      </c>
      <c r="T793" s="20">
        <f t="shared" si="38"/>
        <v>1.9104748787459762E-4</v>
      </c>
    </row>
    <row r="794" spans="17:20" x14ac:dyDescent="0.2">
      <c r="Q794" s="27">
        <v>3.92</v>
      </c>
      <c r="R794" s="20">
        <f t="shared" si="37"/>
        <v>109</v>
      </c>
      <c r="S794" s="20">
        <f t="shared" si="36"/>
        <v>1.8371249800245711E-4</v>
      </c>
      <c r="T794" s="20">
        <f t="shared" si="38"/>
        <v>1.8371249800245711E-4</v>
      </c>
    </row>
    <row r="795" spans="17:20" x14ac:dyDescent="0.2">
      <c r="Q795" s="27">
        <v>3.93</v>
      </c>
      <c r="R795" s="20">
        <f t="shared" si="37"/>
        <v>109.125</v>
      </c>
      <c r="S795" s="20">
        <f t="shared" si="36"/>
        <v>1.7664145934757092E-4</v>
      </c>
      <c r="T795" s="20">
        <f t="shared" si="38"/>
        <v>1.7664145934757092E-4</v>
      </c>
    </row>
    <row r="796" spans="17:20" x14ac:dyDescent="0.2">
      <c r="Q796" s="27">
        <v>3.94</v>
      </c>
      <c r="R796" s="20">
        <f t="shared" si="37"/>
        <v>109.25</v>
      </c>
      <c r="S796" s="20">
        <f t="shared" si="36"/>
        <v>1.6982559942934359E-4</v>
      </c>
      <c r="T796" s="20">
        <f t="shared" si="38"/>
        <v>1.6982559942934359E-4</v>
      </c>
    </row>
    <row r="797" spans="17:20" x14ac:dyDescent="0.2">
      <c r="Q797" s="27">
        <v>3.95</v>
      </c>
      <c r="R797" s="20">
        <f t="shared" si="37"/>
        <v>109.375</v>
      </c>
      <c r="S797" s="20">
        <f t="shared" si="36"/>
        <v>1.6325640876624199E-4</v>
      </c>
      <c r="T797" s="20">
        <f t="shared" si="38"/>
        <v>1.6325640876624199E-4</v>
      </c>
    </row>
    <row r="798" spans="17:20" x14ac:dyDescent="0.2">
      <c r="Q798" s="27">
        <v>3.96</v>
      </c>
      <c r="R798" s="20">
        <f t="shared" si="37"/>
        <v>109.5</v>
      </c>
      <c r="S798" s="20">
        <f t="shared" si="36"/>
        <v>1.5692563406553226E-4</v>
      </c>
      <c r="T798" s="20">
        <f t="shared" si="38"/>
        <v>1.5692563406553226E-4</v>
      </c>
    </row>
    <row r="799" spans="17:20" x14ac:dyDescent="0.2">
      <c r="Q799" s="27">
        <v>3.97</v>
      </c>
      <c r="R799" s="20">
        <f t="shared" si="37"/>
        <v>109.625</v>
      </c>
      <c r="S799" s="20">
        <f t="shared" si="36"/>
        <v>1.508252715505178E-4</v>
      </c>
      <c r="T799" s="20">
        <f t="shared" si="38"/>
        <v>1.508252715505178E-4</v>
      </c>
    </row>
    <row r="800" spans="17:20" x14ac:dyDescent="0.2">
      <c r="Q800" s="27">
        <v>3.98</v>
      </c>
      <c r="R800" s="20">
        <f t="shared" si="37"/>
        <v>109.75</v>
      </c>
      <c r="S800" s="20">
        <f t="shared" si="36"/>
        <v>1.4494756042389106E-4</v>
      </c>
      <c r="T800" s="20">
        <f t="shared" si="38"/>
        <v>1.4494756042389106E-4</v>
      </c>
    </row>
    <row r="801" spans="17:23" x14ac:dyDescent="0.2">
      <c r="Q801" s="27">
        <v>3.99</v>
      </c>
      <c r="R801" s="20">
        <f t="shared" si="37"/>
        <v>109.875</v>
      </c>
      <c r="S801" s="20">
        <f t="shared" si="36"/>
        <v>1.3928497646575994E-4</v>
      </c>
      <c r="T801" s="20">
        <f t="shared" si="38"/>
        <v>1.3928497646575994E-4</v>
      </c>
    </row>
    <row r="802" spans="17:23" x14ac:dyDescent="0.2">
      <c r="Q802" s="27">
        <v>4</v>
      </c>
      <c r="R802" s="20">
        <f t="shared" si="37"/>
        <v>110</v>
      </c>
      <c r="S802" s="20">
        <f>NORMDIST(Q802,0,1,FALSE)</f>
        <v>1.3383022576488537E-4</v>
      </c>
      <c r="T802" s="20">
        <f t="shared" si="38"/>
        <v>1.3383022576488537E-4</v>
      </c>
    </row>
    <row r="803" spans="17:23" x14ac:dyDescent="0.2">
      <c r="Q803" s="27">
        <f>C10</f>
        <v>0.48</v>
      </c>
      <c r="R803" s="20">
        <f t="shared" si="37"/>
        <v>66</v>
      </c>
      <c r="S803" s="20" t="e">
        <f>NA()</f>
        <v>#N/A</v>
      </c>
      <c r="T803" s="20" t="e">
        <f t="shared" si="38"/>
        <v>#N/A</v>
      </c>
      <c r="U803" s="20">
        <f>NORMDIST(0,0,1,FALSE)</f>
        <v>0.3989422804014327</v>
      </c>
    </row>
    <row r="804" spans="17:23" x14ac:dyDescent="0.2">
      <c r="Q804" s="27">
        <f>Q803</f>
        <v>0.48</v>
      </c>
      <c r="R804" s="20">
        <f t="shared" si="37"/>
        <v>66</v>
      </c>
      <c r="S804" s="20" t="e">
        <f>NA()</f>
        <v>#N/A</v>
      </c>
      <c r="T804" s="20" t="e">
        <f t="shared" si="38"/>
        <v>#N/A</v>
      </c>
      <c r="U804" s="20">
        <v>0</v>
      </c>
    </row>
    <row r="805" spans="17:23" x14ac:dyDescent="0.2">
      <c r="Q805" s="27">
        <f>ABS(C9)</f>
        <v>1.9599639845400538</v>
      </c>
      <c r="R805" s="20">
        <f>C4+C8*ABS(C9)</f>
        <v>84.499549806750679</v>
      </c>
      <c r="V805" s="20">
        <f>IF(O4&gt;1,NORMDIST(Q805,0,1,FALSE),NA())</f>
        <v>5.8445069805035402E-2</v>
      </c>
    </row>
    <row r="806" spans="17:23" x14ac:dyDescent="0.2">
      <c r="Q806" s="27">
        <f>Q805</f>
        <v>1.9599639845400538</v>
      </c>
      <c r="R806" s="20">
        <f>R805</f>
        <v>84.499549806750679</v>
      </c>
      <c r="V806" s="20">
        <f>IF(O4&gt;1,0,NA())</f>
        <v>0</v>
      </c>
    </row>
    <row r="807" spans="17:23" x14ac:dyDescent="0.2">
      <c r="Q807" s="27">
        <f>Q805*-1</f>
        <v>-1.9599639845400538</v>
      </c>
      <c r="R807" s="20">
        <f>C4+C8*Q807</f>
        <v>35.500450193249328</v>
      </c>
      <c r="W807" s="20">
        <f>IF(O4=2,NA(),NORMDIST(Q805,0,1,FALSE))</f>
        <v>5.8445069805035402E-2</v>
      </c>
    </row>
    <row r="808" spans="17:23" x14ac:dyDescent="0.2">
      <c r="Q808" s="27">
        <f>Q807</f>
        <v>-1.9599639845400538</v>
      </c>
      <c r="R808" s="20">
        <f>R807</f>
        <v>35.500450193249328</v>
      </c>
      <c r="W808" s="20">
        <f>IF(O4=2,NA(),0)</f>
        <v>0</v>
      </c>
    </row>
  </sheetData>
  <sheetProtection sheet="1" objects="1" scenarios="1"/>
  <mergeCells count="3">
    <mergeCell ref="F4:F5"/>
    <mergeCell ref="H4:H5"/>
    <mergeCell ref="I4:I5"/>
  </mergeCells>
  <phoneticPr fontId="3" type="noConversion"/>
  <pageMargins left="0.75" right="0.75" top="1" bottom="1" header="0.5" footer="0.5"/>
  <pageSetup orientation="portrait" r:id="rId1"/>
  <headerFooter alignWithMargins="0"/>
  <ignoredErrors>
    <ignoredError sqref="O5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>
              <from>
                <xdr:col>1</xdr:col>
                <xdr:colOff>895350</xdr:colOff>
                <xdr:row>6</xdr:row>
                <xdr:rowOff>161925</xdr:rowOff>
              </from>
              <to>
                <xdr:col>1</xdr:col>
                <xdr:colOff>1190625</xdr:colOff>
                <xdr:row>8</xdr:row>
                <xdr:rowOff>28575</xdr:rowOff>
              </to>
            </anchor>
          </objectPr>
        </oleObject>
      </mc:Choice>
      <mc:Fallback>
        <oleObject progId="Equation.3" shapeId="1030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3</xdr:col>
                <xdr:colOff>523875</xdr:colOff>
                <xdr:row>2</xdr:row>
                <xdr:rowOff>104775</xdr:rowOff>
              </from>
              <to>
                <xdr:col>4</xdr:col>
                <xdr:colOff>561975</xdr:colOff>
                <xdr:row>5</xdr:row>
                <xdr:rowOff>95250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</xdr:col>
                <xdr:colOff>923925</xdr:colOff>
                <xdr:row>1</xdr:row>
                <xdr:rowOff>142875</xdr:rowOff>
              </from>
              <to>
                <xdr:col>1</xdr:col>
                <xdr:colOff>1200150</xdr:colOff>
                <xdr:row>3</xdr:row>
                <xdr:rowOff>19050</xdr:rowOff>
              </to>
            </anchor>
          </objectPr>
        </oleObject>
      </mc:Choice>
      <mc:Fallback>
        <oleObject progId="Equation.3" shapeId="1027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List Box 1">
              <controlPr defaultSize="0" autoLine="0" autoPict="0">
                <anchor moveWithCells="1">
                  <from>
                    <xdr:col>3</xdr:col>
                    <xdr:colOff>114300</xdr:colOff>
                    <xdr:row>6</xdr:row>
                    <xdr:rowOff>9525</xdr:rowOff>
                  </from>
                  <to>
                    <xdr:col>6</xdr:col>
                    <xdr:colOff>209550</xdr:colOff>
                    <xdr:row>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Company>Illinois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Joel Schneider</dc:creator>
  <cp:lastModifiedBy>Joel Schneider</cp:lastModifiedBy>
  <dcterms:created xsi:type="dcterms:W3CDTF">2007-10-03T05:37:29Z</dcterms:created>
  <dcterms:modified xsi:type="dcterms:W3CDTF">2021-10-09T09:38:09Z</dcterms:modified>
</cp:coreProperties>
</file>