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enee\Dropbox\Psychometrics\"/>
    </mc:Choice>
  </mc:AlternateContent>
  <xr:revisionPtr revIDLastSave="0" documentId="13_ncr:1_{630D37A4-12D3-4A2C-93F8-884F7C55F9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RPI" sheetId="1" r:id="rId1"/>
    <sheet name="Pictures" sheetId="2" r:id="rId2"/>
  </sheets>
  <definedNames>
    <definedName name="Peer">Pictures!$A$1</definedName>
    <definedName name="ShowPicture">INDIRECT(GRPI!$O$6)</definedName>
    <definedName name="Student">Pictures!$A$2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1" l="1" a="1"/>
  <c r="O6" i="1" s="1"/>
  <c r="K6" i="1"/>
  <c r="L6" i="1" l="1"/>
  <c r="M6" i="1" s="1"/>
  <c r="K5" i="1"/>
  <c r="J5" i="1"/>
  <c r="P6" i="1" l="1"/>
  <c r="L5" i="1"/>
  <c r="P5" i="1" s="1"/>
  <c r="B8" i="1" s="1" a="1"/>
  <c r="B8" i="1" s="1"/>
  <c r="E6" i="1"/>
  <c r="M5" i="1" l="1"/>
  <c r="F6" i="1" s="1" a="1"/>
  <c r="F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<sst xmlns="http://schemas.openxmlformats.org/spreadsheetml/2006/main" count="14" uniqueCount="14">
  <si>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RefW</t>
  </si>
  <si>
    <t>W</t>
  </si>
  <si>
    <t>WDiff</t>
  </si>
  <si>
    <t>p</t>
  </si>
  <si>
    <t>digits</t>
  </si>
  <si>
    <t>GRPI</t>
  </si>
  <si>
    <t>Generalized Relative Proficiency Index (GRPI)</t>
  </si>
  <si>
    <t>Peer</t>
  </si>
  <si>
    <t>Student</t>
  </si>
  <si>
    <r>
      <t xml:space="preserve">Criterion </t>
    </r>
    <r>
      <rPr>
        <i/>
        <sz val="14"/>
        <rFont val="Calibri"/>
        <family val="2"/>
        <scheme val="minor"/>
      </rPr>
      <t>(p)</t>
    </r>
  </si>
  <si>
    <t>Criterion (p) refers to an average peer's proficiency.</t>
  </si>
  <si>
    <t>Criterion (p) refers to the student's proficiency.</t>
  </si>
  <si>
    <r>
      <t xml:space="preserve">For the traditional Relative Proficiency Index (RPI), set 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 xml:space="preserve"> to 90%, and click the list box so that </t>
    </r>
    <r>
      <rPr>
        <i/>
        <sz val="12"/>
        <rFont val="Calibri"/>
        <family val="2"/>
        <scheme val="minor"/>
      </rPr>
      <t>p</t>
    </r>
    <r>
      <rPr>
        <sz val="12"/>
        <rFont val="Calibri"/>
        <family val="2"/>
        <scheme val="minor"/>
      </rPr>
      <t xml:space="preserve"> refers to an average peer's proficiency.</t>
    </r>
  </si>
  <si>
    <t>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</si>
</sst>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%"/>
  </numFmts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4"/>
      <color theme="0" tint="-0.14999847407452621"/>
      <name val="Calibri"/>
      <family val="2"/>
      <scheme val="minor"/>
    </font>
    <font>
      <b/>
      <sz val="24"/>
      <name val="Calibri"/>
      <family val="2"/>
      <scheme val="minor"/>
    </font>
    <font>
      <i/>
      <sz val="14"/>
      <name val="Calibri"/>
      <family val="2"/>
      <scheme val="minor"/>
    </font>
    <font>
      <i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10" fontId="3" fillId="2" borderId="0" xfId="0" applyNumberFormat="1" applyFont="1" applyFill="1"/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9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List" dx="22" fmlaLink="$O$5" fmlaRange="$N$5:$N$6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133349</xdr:colOff>
          <xdr:row>4</xdr:row>
          <xdr:rowOff>228600</xdr:rowOff>
        </xdr:from>
        <xdr:to>
          <xdr:col>9</xdr:col>
          <xdr:colOff>466725</xdr:colOff>
          <xdr:row>6</xdr:row>
          <xdr:rowOff>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19050</xdr:rowOff>
        </xdr:from>
        <xdr:to>
          <xdr:col>9</xdr:col>
          <xdr:colOff>657225</xdr:colOff>
          <xdr:row>15</xdr:row>
          <xdr:rowOff>152400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58B8FB7-A895-47B3-99FA-F0BEF351713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owPicture" spid="_x0000_s103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33400" y="2324100"/>
              <a:ext cx="8096250" cy="1323975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171450</xdr:rowOff>
    </xdr:from>
    <xdr:to>
      <xdr:col>0</xdr:col>
      <xdr:colOff>8191500</xdr:colOff>
      <xdr:row>0</xdr:row>
      <xdr:rowOff>1147742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BBF851-7862-4607-93F5-2DB4D9DF4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5250" y="171450"/>
          <a:ext cx="8096250" cy="9762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266701</xdr:colOff>
      <xdr:row>1</xdr:row>
      <xdr:rowOff>161925</xdr:rowOff>
    </xdr:from>
    <xdr:to>
      <xdr:col>0</xdr:col>
      <xdr:colOff>8001001</xdr:colOff>
      <xdr:row>1</xdr:row>
      <xdr:rowOff>1134154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9F5B36-2522-470E-99E2-25910E173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000000">
                <a:alpha val="0"/>
              </a:srgbClr>
            </a:clrFrom>
            <a:clrTo>
              <a:srgbClr val="000000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1" y="1466850"/>
          <a:ext cx="7734300" cy="9722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R15"/>
  <sheetViews>
    <sheetView tabSelected="1" workbookViewId="0">
      <selection activeCell="H27" sqref="H27"/>
    </sheetView>
  </sheetViews>
  <sheetFormatPr defaultRowHeight="18.75" x14ac:dyDescent="0.3"/>
  <cols>
    <col min="1" max="1" width="5.140625" style="1" customWidth="1"/>
    <col min="2" max="2" width="15.140625" style="2" customWidth="1"/>
    <col min="3" max="6" width="15.140625" style="1" customWidth="1"/>
    <col min="7" max="7" width="9.140625" style="5" customWidth="1"/>
    <col min="8" max="8" width="20.42578125" style="5" bestFit="1" customWidth="1"/>
    <col min="9" max="9" width="9.140625" style="5"/>
    <col min="10" max="10" width="28.85546875" style="5" bestFit="1" customWidth="1"/>
    <col min="11" max="11" width="9.7109375" style="5" bestFit="1" customWidth="1"/>
    <col min="12" max="12" width="9.42578125" style="5" bestFit="1" customWidth="1"/>
    <col min="13" max="14" width="9.140625" style="5"/>
    <col min="15" max="15" width="9.42578125" style="5" bestFit="1" customWidth="1"/>
    <col min="16" max="18" width="9.140625" style="5"/>
    <col min="19" max="16384" width="9.140625" style="1"/>
  </cols>
  <sheetData>
    <row r="2" spans="2:18" ht="31.5" x14ac:dyDescent="0.5">
      <c r="B2" s="11" t="s">
        <v>6</v>
      </c>
    </row>
    <row r="3" spans="2:18" x14ac:dyDescent="0.3">
      <c r="B3" s="12" t="s">
        <v>12</v>
      </c>
      <c r="G3" s="6"/>
      <c r="J3" s="6"/>
      <c r="K3" s="6" t="s">
        <v>3</v>
      </c>
      <c r="L3" s="6" t="s">
        <v>4</v>
      </c>
    </row>
    <row r="4" spans="2:18" x14ac:dyDescent="0.3">
      <c r="B4" s="4"/>
      <c r="G4" s="6"/>
      <c r="J4" s="6"/>
      <c r="K4" s="6"/>
      <c r="L4" s="6"/>
    </row>
    <row r="5" spans="2:18" s="2" customFormat="1" x14ac:dyDescent="0.3">
      <c r="B5" s="2" t="s">
        <v>9</v>
      </c>
      <c r="C5" s="16" t="s">
        <v>1</v>
      </c>
      <c r="D5" s="16" t="s">
        <v>0</v>
      </c>
      <c r="E5" s="16" t="s">
        <v>2</v>
      </c>
      <c r="F5" s="16" t="s">
        <v>5</v>
      </c>
      <c r="G5" s="6"/>
      <c r="H5" s="6"/>
      <c r="I5" s="6"/>
      <c r="J5" s="7">
        <f>LN(B6/(1-B6))+(C6-D6)/9.1024</f>
        <v>6.5916699983240914</v>
      </c>
      <c r="K5" s="8">
        <f>(1+EXP(-1*(LN(B6/(1-B6))+(C6-D6)/9.1024)))^(-1)</f>
        <v>0.99863013187866179</v>
      </c>
      <c r="L5" s="6">
        <f>MIN(IF(AND(K5&lt;0.99,K5&gt;0.01),2,-1*FLOOR(LOG10(IF(K5&lt;0.5,K5,1-K5)),1)),5)</f>
        <v>3</v>
      </c>
      <c r="M5" s="6" t="str">
        <f>ROUND(K5,L5)*100&amp;"/"&amp;B6*100</f>
        <v>99.9/90</v>
      </c>
      <c r="N5" s="9" t="s">
        <v>10</v>
      </c>
      <c r="O5" s="6">
        <v>1</v>
      </c>
      <c r="P5" s="9" t="str">
        <f>"An item that a same-age peer of average ability has a "&amp;B6*100&amp;"% chance of answering correctly, this student has a "&amp;ROUND(K5,L5)*100&amp;"% chance of answering correctly."</f>
        <v>An item that a same-age peer of average ability has a 90% chance of answering correctly, this student has a 99.9% chance of answering correctly.</v>
      </c>
      <c r="Q5" s="6" t="s">
        <v>7</v>
      </c>
      <c r="R5" s="6"/>
    </row>
    <row r="6" spans="2:18" ht="21.75" customHeight="1" x14ac:dyDescent="0.3">
      <c r="B6" s="13">
        <v>0.9</v>
      </c>
      <c r="C6" s="14">
        <v>540</v>
      </c>
      <c r="D6" s="14">
        <v>500</v>
      </c>
      <c r="E6" s="15">
        <f>C6-D6</f>
        <v>40</v>
      </c>
      <c r="F6" s="15" t="str" cm="1">
        <f t="array" ref="F6">INDEX(M5:M6,O5)</f>
        <v>99.9/90</v>
      </c>
      <c r="K6" s="10">
        <f>(1+EXP(LN(1/B6-1)+(C6-D6)/9.1024))^-1</f>
        <v>0.1000003360321129</v>
      </c>
      <c r="L6" s="6">
        <f>MIN(IF(AND(K6&lt;0.99,K6&gt;0.01),2,-1*FLOOR(LOG10(IF(K6&lt;0.5,K6,1-K6)),1)),5)</f>
        <v>2</v>
      </c>
      <c r="M6" s="6" t="str">
        <f>B6*100&amp;"/"&amp;ROUND(K6,L6)*100</f>
        <v>90/10</v>
      </c>
      <c r="N6" s="9" t="s">
        <v>11</v>
      </c>
      <c r="O6" s="5" t="str" cm="1">
        <f t="array" ref="O6">INDEX(Q5:Q6,O5)</f>
        <v>Peer</v>
      </c>
      <c r="P6" s="9" t="str">
        <f>"For an item that this student has a "&amp;B6*100&amp;"% chance of answering correctly, a same-age peer of average ability has a "&amp;ROUND(K6,L6)*100&amp;"% chance of answering correctly."</f>
        <v>For an item that this student has a 90% chance of answering correctly, a same-age peer of average ability has a 10% chance of answering correctly.</v>
      </c>
      <c r="Q6" s="5" t="s">
        <v>8</v>
      </c>
    </row>
    <row r="7" spans="2:18" ht="8.25" customHeight="1" x14ac:dyDescent="0.3"/>
    <row r="8" spans="2:18" x14ac:dyDescent="0.3">
      <c r="B8" s="12" t="str" cm="1">
        <f t="array" ref="B8">INDEX(P5:P6,O5)</f>
        <v>An item that a same-age peer of average ability has a 90% chance of answering correctly, this student has a 99.9% chance of answering correctly.</v>
      </c>
    </row>
    <row r="10" spans="2:18" x14ac:dyDescent="0.3">
      <c r="B10" s="4" t="s">
        <v>13</v>
      </c>
    </row>
    <row r="11" spans="2:18" x14ac:dyDescent="0.3">
      <c r="B11" s="3"/>
      <c r="C11" s="3"/>
      <c r="D11" s="3"/>
      <c r="E11" s="3"/>
      <c r="F11" s="3"/>
      <c r="G11" s="3"/>
      <c r="H11" s="3"/>
      <c r="I11" s="3"/>
      <c r="J11" s="3"/>
    </row>
    <row r="12" spans="2:18" x14ac:dyDescent="0.3">
      <c r="B12" s="3"/>
      <c r="C12" s="3"/>
      <c r="D12" s="3"/>
      <c r="E12" s="3"/>
      <c r="F12" s="3"/>
      <c r="G12" s="3"/>
      <c r="H12" s="3"/>
      <c r="I12" s="3"/>
      <c r="J12" s="3"/>
    </row>
    <row r="13" spans="2:18" x14ac:dyDescent="0.3">
      <c r="B13" s="3"/>
      <c r="C13" s="3"/>
      <c r="D13" s="3"/>
      <c r="E13" s="3"/>
      <c r="F13" s="3"/>
      <c r="G13" s="3"/>
      <c r="H13" s="3"/>
      <c r="I13" s="3"/>
      <c r="J13" s="3"/>
    </row>
    <row r="14" spans="2:18" x14ac:dyDescent="0.3">
      <c r="B14" s="3"/>
      <c r="C14" s="3"/>
      <c r="D14" s="3"/>
      <c r="E14" s="3"/>
      <c r="F14" s="3"/>
      <c r="G14" s="3"/>
      <c r="H14" s="3"/>
      <c r="I14" s="3"/>
      <c r="J14" s="3"/>
    </row>
    <row r="15" spans="2:18" x14ac:dyDescent="0.3">
      <c r="B15" s="3"/>
      <c r="C15" s="3"/>
      <c r="D15" s="3"/>
      <c r="E15" s="3"/>
      <c r="F15" s="3"/>
      <c r="G15" s="3"/>
      <c r="H15" s="3"/>
      <c r="I15" s="3"/>
      <c r="J15" s="3"/>
    </row>
  </sheetData>
  <mergeCells count="1">
    <mergeCell ref="B11:J15"/>
  </mergeCells>
  <dataValidations count="1">
    <dataValidation allowBlank="1" showErrorMessage="1" promptTitle="Select" prompt="Select" sqref="H3:H4" xr:uid="{07E4F51F-BF80-4738-8CDA-E55BDDCBACE3}"/>
  </dataValidations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List Box 1">
              <controlPr defaultSize="0" autoLine="0" autoPict="0">
                <anchor moveWithCells="1">
                  <from>
                    <xdr:col>6</xdr:col>
                    <xdr:colOff>133350</xdr:colOff>
                    <xdr:row>4</xdr:row>
                    <xdr:rowOff>228600</xdr:rowOff>
                  </from>
                  <to>
                    <xdr:col>9</xdr:col>
                    <xdr:colOff>466725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7B9F-A60A-4664-AFB3-3A657484B881}">
  <dimension ref="A1:A2"/>
  <sheetViews>
    <sheetView workbookViewId="0">
      <selection activeCell="A13" sqref="A13"/>
    </sheetView>
  </sheetViews>
  <sheetFormatPr defaultRowHeight="15" x14ac:dyDescent="0.25"/>
  <cols>
    <col min="1" max="1" width="124.42578125" customWidth="1"/>
  </cols>
  <sheetData>
    <row r="1" ht="102.75" customHeight="1" x14ac:dyDescent="0.25"/>
    <row r="2" ht="102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GRPI</vt:lpstr>
      <vt:lpstr>Pictures</vt:lpstr>
      <vt:lpstr>Peer</vt:lpstr>
      <vt:lpstr>Student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W. Joel Schneider</cp:lastModifiedBy>
  <dcterms:created xsi:type="dcterms:W3CDTF">2013-01-07T01:28:00Z</dcterms:created>
  <dcterms:modified xsi:type="dcterms:W3CDTF">2020-10-23T14:05:29Z</dcterms:modified>
</cp:coreProperties>
</file>