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tto\Documents\GitHub\driving_test_pass_rates\data\"/>
    </mc:Choice>
  </mc:AlternateContent>
  <xr:revisionPtr revIDLastSave="0" documentId="13_ncr:1_{19FB501C-2BDF-4E89-8B21-30CA42DA9DC0}" xr6:coauthVersionLast="47" xr6:coauthVersionMax="47" xr10:uidLastSave="{00000000-0000-0000-0000-000000000000}"/>
  <bookViews>
    <workbookView xWindow="15495" yWindow="1230" windowWidth="9030" windowHeight="11130" activeTab="1" xr2:uid="{00000000-000D-0000-FFFF-FFFF00000000}"/>
  </bookViews>
  <sheets>
    <sheet name="driving_tests_map" sheetId="1" r:id="rId1"/>
    <sheet name="Location" sheetId="3" r:id="rId2"/>
    <sheet name="Sheet2" sheetId="9" r:id="rId3"/>
    <sheet name="Sheet3" sheetId="10" r:id="rId4"/>
    <sheet name="Historical Data" sheetId="8" r:id="rId5"/>
    <sheet name="Groups" sheetId="4" r:id="rId6"/>
    <sheet name="Group data" sheetId="7" r:id="rId7"/>
  </sheets>
  <definedNames>
    <definedName name="_xlnm._FilterDatabase" localSheetId="0" hidden="1">driving_tests_map!$A$1:$X$2818</definedName>
    <definedName name="_xlnm._FilterDatabase" localSheetId="4" hidden="1">'Historical Data'!$A$1:$K$4759</definedName>
    <definedName name="_xlnm._FilterDatabase" localSheetId="1" hidden="1">Location!$A$1:$E$314</definedName>
  </definedName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" i="3" l="1"/>
  <c r="E110" i="3"/>
  <c r="E156" i="3"/>
  <c r="E155" i="3"/>
  <c r="E48" i="3"/>
  <c r="D155" i="3"/>
  <c r="E216" i="3"/>
  <c r="E76" i="3"/>
  <c r="E51" i="3"/>
  <c r="E247" i="3"/>
  <c r="D287" i="3"/>
  <c r="D33" i="3"/>
  <c r="E31" i="3"/>
  <c r="E32" i="3"/>
  <c r="D36" i="3"/>
  <c r="D34" i="3"/>
  <c r="E260" i="3"/>
  <c r="D260" i="3"/>
  <c r="E288" i="3"/>
  <c r="D258" i="3"/>
  <c r="E258" i="3"/>
  <c r="E312" i="3"/>
  <c r="D135" i="3"/>
  <c r="E233" i="3"/>
  <c r="D46" i="3"/>
  <c r="E21" i="3"/>
  <c r="D205" i="3"/>
  <c r="D21" i="3"/>
  <c r="E193" i="3"/>
  <c r="E83" i="3"/>
  <c r="E307" i="3"/>
  <c r="E20" i="3"/>
  <c r="D20" i="3"/>
  <c r="E130" i="3"/>
  <c r="E262" i="3"/>
  <c r="D91" i="3"/>
  <c r="D153" i="3"/>
  <c r="E283" i="3"/>
  <c r="E206" i="3"/>
  <c r="D28" i="3"/>
  <c r="E81" i="3"/>
  <c r="E310" i="3"/>
  <c r="D257" i="3"/>
  <c r="D10" i="3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K4" i="10"/>
  <c r="H4" i="10"/>
  <c r="E4" i="10"/>
  <c r="D2" i="3" l="1"/>
  <c r="D3" i="3"/>
  <c r="E102" i="3"/>
  <c r="E271" i="3"/>
  <c r="E107" i="3"/>
  <c r="E187" i="3"/>
  <c r="D187" i="3"/>
  <c r="D15" i="3"/>
  <c r="D204" i="3"/>
  <c r="E85" i="3"/>
  <c r="D85" i="3"/>
  <c r="E198" i="3"/>
  <c r="D80" i="3"/>
  <c r="E219" i="3"/>
  <c r="E253" i="3"/>
  <c r="E245" i="3"/>
  <c r="D252" i="3"/>
  <c r="D81" i="3"/>
  <c r="E94" i="3"/>
  <c r="E295" i="3"/>
  <c r="D295" i="3"/>
  <c r="D61" i="3"/>
  <c r="E61" i="3"/>
  <c r="E223" i="3"/>
  <c r="D223" i="3"/>
  <c r="D222" i="3"/>
  <c r="D192" i="3"/>
  <c r="D273" i="3"/>
  <c r="D179" i="3"/>
  <c r="E179" i="3"/>
  <c r="D180" i="3"/>
  <c r="E180" i="3"/>
  <c r="E152" i="3"/>
  <c r="E88" i="3"/>
  <c r="D88" i="3"/>
  <c r="D246" i="3"/>
  <c r="E241" i="3"/>
  <c r="E297" i="3"/>
  <c r="D168" i="3"/>
  <c r="D71" i="3"/>
  <c r="D42" i="3"/>
  <c r="D14" i="3"/>
  <c r="E181" i="3"/>
  <c r="E197" i="3"/>
  <c r="E14" i="3"/>
  <c r="D26" i="3"/>
  <c r="E263" i="3"/>
  <c r="E188" i="3"/>
  <c r="D188" i="3"/>
  <c r="E78" i="3"/>
  <c r="E53" i="3"/>
  <c r="E189" i="3"/>
  <c r="D53" i="3"/>
  <c r="D190" i="3"/>
  <c r="D189" i="3"/>
  <c r="E69" i="3"/>
  <c r="D56" i="3"/>
  <c r="E176" i="3"/>
  <c r="E305" i="3"/>
  <c r="D176" i="3"/>
  <c r="E237" i="3"/>
  <c r="E220" i="3"/>
  <c r="E87" i="3"/>
  <c r="E138" i="3"/>
  <c r="E122" i="3"/>
  <c r="D199" i="3"/>
  <c r="E68" i="3"/>
  <c r="D68" i="3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24" i="1"/>
  <c r="S924" i="1"/>
  <c r="T924" i="1"/>
  <c r="U924" i="1"/>
  <c r="R922" i="1"/>
  <c r="S922" i="1"/>
  <c r="T922" i="1"/>
  <c r="U922" i="1"/>
  <c r="R920" i="1"/>
  <c r="S920" i="1"/>
  <c r="T920" i="1"/>
  <c r="U920" i="1"/>
  <c r="R921" i="1"/>
  <c r="S921" i="1"/>
  <c r="T921" i="1"/>
  <c r="U921" i="1"/>
  <c r="R925" i="1"/>
  <c r="S925" i="1"/>
  <c r="T925" i="1"/>
  <c r="U925" i="1"/>
  <c r="R923" i="1"/>
  <c r="S923" i="1"/>
  <c r="T923" i="1"/>
  <c r="U923" i="1"/>
  <c r="R919" i="1"/>
  <c r="S919" i="1"/>
  <c r="T919" i="1"/>
  <c r="U919" i="1"/>
  <c r="D10" i="7" l="1"/>
  <c r="D9" i="7"/>
  <c r="H9" i="7" s="1"/>
  <c r="D8" i="7"/>
  <c r="H8" i="7" s="1"/>
  <c r="D7" i="7"/>
  <c r="H7" i="7" s="1"/>
  <c r="D6" i="7"/>
  <c r="D5" i="7"/>
  <c r="H5" i="7" s="1"/>
  <c r="D4" i="7"/>
  <c r="G10" i="7"/>
  <c r="H10" i="7" s="1"/>
  <c r="G9" i="7"/>
  <c r="G8" i="7"/>
  <c r="G7" i="7"/>
  <c r="G6" i="7"/>
  <c r="H6" i="7" s="1"/>
  <c r="G5" i="7"/>
  <c r="G4" i="7"/>
  <c r="H4" i="7" s="1"/>
  <c r="K5" i="7"/>
  <c r="M5" i="7" s="1"/>
  <c r="K6" i="7"/>
  <c r="M6" i="7" s="1"/>
  <c r="K7" i="7"/>
  <c r="M7" i="7" s="1"/>
  <c r="K8" i="7"/>
  <c r="M8" i="7" s="1"/>
  <c r="K9" i="7"/>
  <c r="M9" i="7" s="1"/>
  <c r="K10" i="7"/>
  <c r="M10" i="7" s="1"/>
  <c r="K4" i="7"/>
  <c r="M4" i="7" s="1"/>
  <c r="D124" i="3"/>
  <c r="U109" i="1"/>
  <c r="E121" i="3"/>
  <c r="E35" i="3"/>
  <c r="U35" i="1" s="1"/>
  <c r="D35" i="3"/>
  <c r="E36" i="3"/>
  <c r="D30" i="3"/>
  <c r="E33" i="3"/>
  <c r="D206" i="3"/>
  <c r="D146" i="3"/>
  <c r="U82" i="1"/>
  <c r="E284" i="3"/>
  <c r="D284" i="3"/>
  <c r="D112" i="3"/>
  <c r="T111" i="1" s="1"/>
  <c r="E136" i="3"/>
  <c r="D245" i="3"/>
  <c r="D253" i="3"/>
  <c r="E64" i="3"/>
  <c r="D272" i="3"/>
  <c r="E222" i="3"/>
  <c r="D202" i="3"/>
  <c r="E202" i="3"/>
  <c r="D224" i="3"/>
  <c r="E224" i="3"/>
  <c r="D152" i="3"/>
  <c r="D57" i="3"/>
  <c r="E57" i="3"/>
  <c r="E55" i="3"/>
  <c r="U54" i="1" s="1"/>
  <c r="D270" i="3"/>
  <c r="D183" i="3"/>
  <c r="E261" i="3"/>
  <c r="D213" i="3"/>
  <c r="D122" i="3"/>
  <c r="D148" i="3"/>
  <c r="E221" i="3"/>
  <c r="D221" i="3"/>
  <c r="D220" i="3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T110" i="1"/>
  <c r="U110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926" i="1"/>
  <c r="U926" i="1"/>
  <c r="T719" i="1"/>
  <c r="U719" i="1"/>
  <c r="T761" i="1"/>
  <c r="U761" i="1"/>
  <c r="T820" i="1"/>
  <c r="U820" i="1"/>
  <c r="T750" i="1"/>
  <c r="U750" i="1"/>
  <c r="T669" i="1"/>
  <c r="U669" i="1"/>
  <c r="T899" i="1"/>
  <c r="U899" i="1"/>
  <c r="T834" i="1"/>
  <c r="U834" i="1"/>
  <c r="T691" i="1"/>
  <c r="U691" i="1"/>
  <c r="T835" i="1"/>
  <c r="U835" i="1"/>
  <c r="T690" i="1"/>
  <c r="U690" i="1"/>
  <c r="T879" i="1"/>
  <c r="U879" i="1"/>
  <c r="T909" i="1"/>
  <c r="U909" i="1"/>
  <c r="T798" i="1"/>
  <c r="U798" i="1"/>
  <c r="T772" i="1"/>
  <c r="U772" i="1"/>
  <c r="T715" i="1"/>
  <c r="U715" i="1"/>
  <c r="T765" i="1"/>
  <c r="U765" i="1"/>
  <c r="T780" i="1"/>
  <c r="U780" i="1"/>
  <c r="T875" i="1"/>
  <c r="U875" i="1"/>
  <c r="T700" i="1"/>
  <c r="U700" i="1"/>
  <c r="T727" i="1"/>
  <c r="U727" i="1"/>
  <c r="T878" i="1"/>
  <c r="U878" i="1"/>
  <c r="T671" i="1"/>
  <c r="U671" i="1"/>
  <c r="T908" i="1"/>
  <c r="U908" i="1"/>
  <c r="T721" i="1"/>
  <c r="U721" i="1"/>
  <c r="T704" i="1"/>
  <c r="U704" i="1"/>
  <c r="T735" i="1"/>
  <c r="U735" i="1"/>
  <c r="T744" i="1"/>
  <c r="U744" i="1"/>
  <c r="T874" i="1"/>
  <c r="U874" i="1"/>
  <c r="T893" i="1"/>
  <c r="U893" i="1"/>
  <c r="T787" i="1"/>
  <c r="U787" i="1"/>
  <c r="T664" i="1"/>
  <c r="U664" i="1"/>
  <c r="T726" i="1"/>
  <c r="U726" i="1"/>
  <c r="T703" i="1"/>
  <c r="U703" i="1"/>
  <c r="T774" i="1"/>
  <c r="U774" i="1"/>
  <c r="T917" i="1"/>
  <c r="U917" i="1"/>
  <c r="T895" i="1"/>
  <c r="U895" i="1"/>
  <c r="T705" i="1"/>
  <c r="U705" i="1"/>
  <c r="T673" i="1"/>
  <c r="U673" i="1"/>
  <c r="T625" i="1"/>
  <c r="U625" i="1"/>
  <c r="T869" i="1"/>
  <c r="U869" i="1"/>
  <c r="T759" i="1"/>
  <c r="U759" i="1"/>
  <c r="T701" i="1"/>
  <c r="U701" i="1"/>
  <c r="T762" i="1"/>
  <c r="U762" i="1"/>
  <c r="T872" i="1"/>
  <c r="U872" i="1"/>
  <c r="T883" i="1"/>
  <c r="U883" i="1"/>
  <c r="T817" i="1"/>
  <c r="U817" i="1"/>
  <c r="T831" i="1"/>
  <c r="U831" i="1"/>
  <c r="T915" i="1"/>
  <c r="U915" i="1"/>
  <c r="T793" i="1"/>
  <c r="U793" i="1"/>
  <c r="T877" i="1"/>
  <c r="U877" i="1"/>
  <c r="T828" i="1"/>
  <c r="U828" i="1"/>
  <c r="T791" i="1"/>
  <c r="U791" i="1"/>
  <c r="T745" i="1"/>
  <c r="U745" i="1"/>
  <c r="T809" i="1"/>
  <c r="U809" i="1"/>
  <c r="T814" i="1"/>
  <c r="U814" i="1"/>
  <c r="T732" i="1"/>
  <c r="U732" i="1"/>
  <c r="T666" i="1"/>
  <c r="U666" i="1"/>
  <c r="T916" i="1"/>
  <c r="U916" i="1"/>
  <c r="T810" i="1"/>
  <c r="U810" i="1"/>
  <c r="T714" i="1"/>
  <c r="U714" i="1"/>
  <c r="T905" i="1"/>
  <c r="U905" i="1"/>
  <c r="T852" i="1"/>
  <c r="U852" i="1"/>
  <c r="T858" i="1"/>
  <c r="U858" i="1"/>
  <c r="T824" i="1"/>
  <c r="U824" i="1"/>
  <c r="T795" i="1"/>
  <c r="U795" i="1"/>
  <c r="T677" i="1"/>
  <c r="U677" i="1"/>
  <c r="T903" i="1"/>
  <c r="U903" i="1"/>
  <c r="T689" i="1"/>
  <c r="U689" i="1"/>
  <c r="T742" i="1"/>
  <c r="U742" i="1"/>
  <c r="T683" i="1"/>
  <c r="U683" i="1"/>
  <c r="T710" i="1"/>
  <c r="U710" i="1"/>
  <c r="T880" i="1"/>
  <c r="U880" i="1"/>
  <c r="T728" i="1"/>
  <c r="U728" i="1"/>
  <c r="T829" i="1"/>
  <c r="U829" i="1"/>
  <c r="T784" i="1"/>
  <c r="U784" i="1"/>
  <c r="T807" i="1"/>
  <c r="U807" i="1"/>
  <c r="T888" i="1"/>
  <c r="U888" i="1"/>
  <c r="T763" i="1"/>
  <c r="U763" i="1"/>
  <c r="T654" i="1"/>
  <c r="U654" i="1"/>
  <c r="T849" i="1"/>
  <c r="U849" i="1"/>
  <c r="T876" i="1"/>
  <c r="U876" i="1"/>
  <c r="T797" i="1"/>
  <c r="U797" i="1"/>
  <c r="T670" i="1"/>
  <c r="U670" i="1"/>
  <c r="T736" i="1"/>
  <c r="U736" i="1"/>
  <c r="T799" i="1"/>
  <c r="U799" i="1"/>
  <c r="T819" i="1"/>
  <c r="U819" i="1"/>
  <c r="T904" i="1"/>
  <c r="U904" i="1"/>
  <c r="T802" i="1"/>
  <c r="U802" i="1"/>
  <c r="T892" i="1"/>
  <c r="U892" i="1"/>
  <c r="T906" i="1"/>
  <c r="T792" i="1"/>
  <c r="U792" i="1"/>
  <c r="T768" i="1"/>
  <c r="U768" i="1"/>
  <c r="T864" i="1"/>
  <c r="U864" i="1"/>
  <c r="T789" i="1"/>
  <c r="U789" i="1"/>
  <c r="T681" i="1"/>
  <c r="U681" i="1"/>
  <c r="T782" i="1"/>
  <c r="U782" i="1"/>
  <c r="T752" i="1"/>
  <c r="U752" i="1"/>
  <c r="T804" i="1"/>
  <c r="U804" i="1"/>
  <c r="T668" i="1"/>
  <c r="U668" i="1"/>
  <c r="T794" i="1"/>
  <c r="U794" i="1"/>
  <c r="T692" i="1"/>
  <c r="U692" i="1"/>
  <c r="T827" i="1"/>
  <c r="U827" i="1"/>
  <c r="T891" i="1"/>
  <c r="U891" i="1"/>
  <c r="T832" i="1"/>
  <c r="U832" i="1"/>
  <c r="T741" i="1"/>
  <c r="U741" i="1"/>
  <c r="T887" i="1"/>
  <c r="U887" i="1"/>
  <c r="T740" i="1"/>
  <c r="U740" i="1"/>
  <c r="T871" i="1"/>
  <c r="U871" i="1"/>
  <c r="T680" i="1"/>
  <c r="U680" i="1"/>
  <c r="T678" i="1"/>
  <c r="U678" i="1"/>
  <c r="T746" i="1"/>
  <c r="U746" i="1"/>
  <c r="T856" i="1"/>
  <c r="U856" i="1"/>
  <c r="T805" i="1"/>
  <c r="U805" i="1"/>
  <c r="T897" i="1"/>
  <c r="U897" i="1"/>
  <c r="T658" i="1"/>
  <c r="U658" i="1"/>
  <c r="T913" i="1"/>
  <c r="U913" i="1"/>
  <c r="T769" i="1"/>
  <c r="U769" i="1"/>
  <c r="T698" i="1"/>
  <c r="U698" i="1"/>
  <c r="T655" i="1"/>
  <c r="U655" i="1"/>
  <c r="T781" i="1"/>
  <c r="U781" i="1"/>
  <c r="T821" i="1"/>
  <c r="U821" i="1"/>
  <c r="T881" i="1"/>
  <c r="U881" i="1"/>
  <c r="T739" i="1"/>
  <c r="U739" i="1"/>
  <c r="T757" i="1"/>
  <c r="U757" i="1"/>
  <c r="T621" i="1"/>
  <c r="U621" i="1"/>
  <c r="T863" i="1"/>
  <c r="U863" i="1"/>
  <c r="T713" i="1"/>
  <c r="U713" i="1"/>
  <c r="T825" i="1"/>
  <c r="U825" i="1"/>
  <c r="T912" i="1"/>
  <c r="U912" i="1"/>
  <c r="T753" i="1"/>
  <c r="U753" i="1"/>
  <c r="T770" i="1"/>
  <c r="U770" i="1"/>
  <c r="T836" i="1"/>
  <c r="U836" i="1"/>
  <c r="T777" i="1"/>
  <c r="U777" i="1"/>
  <c r="T665" i="1"/>
  <c r="U665" i="1"/>
  <c r="T773" i="1"/>
  <c r="U773" i="1"/>
  <c r="T844" i="1"/>
  <c r="U844" i="1"/>
  <c r="T751" i="1"/>
  <c r="U751" i="1"/>
  <c r="T776" i="1"/>
  <c r="U776" i="1"/>
  <c r="T737" i="1"/>
  <c r="U737" i="1"/>
  <c r="T734" i="1"/>
  <c r="U734" i="1"/>
  <c r="T760" i="1"/>
  <c r="U760" i="1"/>
  <c r="T806" i="1"/>
  <c r="U806" i="1"/>
  <c r="T702" i="1"/>
  <c r="U702" i="1"/>
  <c r="T648" i="1"/>
  <c r="U648" i="1"/>
  <c r="T756" i="1"/>
  <c r="U756" i="1"/>
  <c r="T682" i="1"/>
  <c r="U682" i="1"/>
  <c r="T629" i="1"/>
  <c r="U629" i="1"/>
  <c r="T688" i="1"/>
  <c r="U688" i="1"/>
  <c r="T818" i="1"/>
  <c r="U818" i="1"/>
  <c r="T823" i="1"/>
  <c r="U823" i="1"/>
  <c r="T907" i="1"/>
  <c r="U907" i="1"/>
  <c r="T723" i="1"/>
  <c r="U723" i="1"/>
  <c r="T890" i="1"/>
  <c r="U890" i="1"/>
  <c r="T850" i="1"/>
  <c r="U850" i="1"/>
  <c r="T866" i="1"/>
  <c r="U866" i="1"/>
  <c r="T755" i="1"/>
  <c r="U755" i="1"/>
  <c r="T841" i="1"/>
  <c r="U841" i="1"/>
  <c r="T843" i="1"/>
  <c r="U843" i="1"/>
  <c r="T766" i="1"/>
  <c r="U766" i="1"/>
  <c r="T800" i="1"/>
  <c r="U800" i="1"/>
  <c r="T894" i="1"/>
  <c r="U894" i="1"/>
  <c r="T686" i="1"/>
  <c r="U686" i="1"/>
  <c r="T706" i="1"/>
  <c r="U706" i="1"/>
  <c r="T837" i="1"/>
  <c r="U837" i="1"/>
  <c r="T711" i="1"/>
  <c r="U711" i="1"/>
  <c r="T884" i="1"/>
  <c r="U884" i="1"/>
  <c r="T783" i="1"/>
  <c r="U783" i="1"/>
  <c r="T854" i="1"/>
  <c r="U854" i="1"/>
  <c r="T846" i="1"/>
  <c r="U846" i="1"/>
  <c r="T730" i="1"/>
  <c r="U730" i="1"/>
  <c r="T724" i="1"/>
  <c r="U724" i="1"/>
  <c r="T902" i="1"/>
  <c r="U902" i="1"/>
  <c r="T813" i="1"/>
  <c r="U813" i="1"/>
  <c r="T697" i="1"/>
  <c r="U697" i="1"/>
  <c r="T663" i="1"/>
  <c r="U663" i="1"/>
  <c r="T758" i="1"/>
  <c r="U758" i="1"/>
  <c r="T870" i="1"/>
  <c r="U870" i="1"/>
  <c r="T743" i="1"/>
  <c r="U743" i="1"/>
  <c r="T738" i="1"/>
  <c r="U738" i="1"/>
  <c r="T910" i="1"/>
  <c r="U910" i="1"/>
  <c r="T845" i="1"/>
  <c r="U845" i="1"/>
  <c r="T707" i="1"/>
  <c r="U707" i="1"/>
  <c r="T717" i="1"/>
  <c r="U717" i="1"/>
  <c r="T812" i="1"/>
  <c r="U812" i="1"/>
  <c r="T882" i="1"/>
  <c r="U882" i="1"/>
  <c r="T790" i="1"/>
  <c r="U790" i="1"/>
  <c r="T833" i="1"/>
  <c r="U833" i="1"/>
  <c r="T796" i="1"/>
  <c r="U796" i="1"/>
  <c r="T815" i="1"/>
  <c r="U815" i="1"/>
  <c r="T838" i="1"/>
  <c r="U838" i="1"/>
  <c r="T808" i="1"/>
  <c r="U808" i="1"/>
  <c r="T767" i="1"/>
  <c r="U767" i="1"/>
  <c r="T649" i="1"/>
  <c r="U649" i="1"/>
  <c r="T885" i="1"/>
  <c r="U885" i="1"/>
  <c r="T672" i="1"/>
  <c r="U672" i="1"/>
  <c r="T667" i="1"/>
  <c r="U667" i="1"/>
  <c r="T778" i="1"/>
  <c r="U778" i="1"/>
  <c r="T830" i="1"/>
  <c r="U830" i="1"/>
  <c r="T639" i="1"/>
  <c r="U639" i="1"/>
  <c r="T896" i="1"/>
  <c r="U896" i="1"/>
  <c r="T675" i="1"/>
  <c r="U675" i="1"/>
  <c r="T889" i="1"/>
  <c r="U889" i="1"/>
  <c r="T816" i="1"/>
  <c r="U816" i="1"/>
  <c r="T631" i="1"/>
  <c r="U631" i="1"/>
  <c r="T914" i="1"/>
  <c r="U914" i="1"/>
  <c r="T733" i="1"/>
  <c r="U733" i="1"/>
  <c r="T748" i="1"/>
  <c r="U748" i="1"/>
  <c r="T862" i="1"/>
  <c r="U862" i="1"/>
  <c r="T632" i="1"/>
  <c r="U632" i="1"/>
  <c r="T873" i="1"/>
  <c r="U873" i="1"/>
  <c r="T865" i="1"/>
  <c r="U865" i="1"/>
  <c r="T731" i="1"/>
  <c r="U731" i="1"/>
  <c r="T775" i="1"/>
  <c r="U775" i="1"/>
  <c r="T860" i="1"/>
  <c r="U860" i="1"/>
  <c r="T859" i="1"/>
  <c r="U859" i="1"/>
  <c r="T842" i="1"/>
  <c r="U842" i="1"/>
  <c r="T785" i="1"/>
  <c r="U785" i="1"/>
  <c r="T720" i="1"/>
  <c r="U720" i="1"/>
  <c r="T771" i="1"/>
  <c r="U771" i="1"/>
  <c r="T640" i="1"/>
  <c r="U640" i="1"/>
  <c r="T826" i="1"/>
  <c r="U826" i="1"/>
  <c r="T695" i="1"/>
  <c r="U695" i="1"/>
  <c r="T801" i="1"/>
  <c r="U801" i="1"/>
  <c r="T764" i="1"/>
  <c r="U764" i="1"/>
  <c r="T839" i="1"/>
  <c r="U839" i="1"/>
  <c r="T822" i="1"/>
  <c r="U822" i="1"/>
  <c r="T901" i="1"/>
  <c r="U901" i="1"/>
  <c r="T855" i="1"/>
  <c r="U855" i="1"/>
  <c r="T718" i="1"/>
  <c r="U718" i="1"/>
  <c r="T786" i="1"/>
  <c r="U786" i="1"/>
  <c r="T693" i="1"/>
  <c r="U693" i="1"/>
  <c r="T684" i="1"/>
  <c r="U684" i="1"/>
  <c r="T900" i="1"/>
  <c r="U900" i="1"/>
  <c r="T851" i="1"/>
  <c r="U851" i="1"/>
  <c r="T722" i="1"/>
  <c r="U722" i="1"/>
  <c r="T661" i="1"/>
  <c r="U661" i="1"/>
  <c r="T747" i="1"/>
  <c r="U747" i="1"/>
  <c r="T642" i="1"/>
  <c r="U642" i="1"/>
  <c r="T641" i="1"/>
  <c r="U641" i="1"/>
  <c r="T898" i="1"/>
  <c r="U898" i="1"/>
  <c r="T754" i="1"/>
  <c r="U754" i="1"/>
  <c r="T886" i="1"/>
  <c r="U886" i="1"/>
  <c r="T647" i="1"/>
  <c r="U647" i="1"/>
  <c r="T687" i="1"/>
  <c r="U687" i="1"/>
  <c r="T709" i="1"/>
  <c r="U709" i="1"/>
  <c r="T657" i="1"/>
  <c r="U657" i="1"/>
  <c r="T749" i="1"/>
  <c r="U749" i="1"/>
  <c r="T918" i="1"/>
  <c r="U918" i="1"/>
  <c r="T911" i="1"/>
  <c r="U911" i="1"/>
  <c r="T725" i="1"/>
  <c r="U725" i="1"/>
  <c r="T779" i="1"/>
  <c r="U779" i="1"/>
  <c r="T847" i="1"/>
  <c r="U847" i="1"/>
  <c r="T716" i="1"/>
  <c r="U716" i="1"/>
  <c r="T708" i="1"/>
  <c r="U708" i="1"/>
  <c r="T653" i="1"/>
  <c r="U653" i="1"/>
  <c r="T696" i="1"/>
  <c r="U696" i="1"/>
  <c r="T674" i="1"/>
  <c r="U674" i="1"/>
  <c r="T840" i="1"/>
  <c r="U840" i="1"/>
  <c r="T620" i="1"/>
  <c r="U620" i="1"/>
  <c r="T867" i="1"/>
  <c r="U867" i="1"/>
  <c r="T628" i="1"/>
  <c r="U628" i="1"/>
  <c r="T811" i="1"/>
  <c r="U811" i="1"/>
  <c r="T861" i="1"/>
  <c r="U861" i="1"/>
  <c r="T656" i="1"/>
  <c r="U656" i="1"/>
  <c r="T803" i="1"/>
  <c r="U803" i="1"/>
  <c r="T868" i="1"/>
  <c r="U868" i="1"/>
  <c r="T729" i="1"/>
  <c r="U729" i="1"/>
  <c r="T623" i="1"/>
  <c r="U623" i="1"/>
  <c r="T699" i="1"/>
  <c r="U699" i="1"/>
  <c r="T650" i="1"/>
  <c r="U650" i="1"/>
  <c r="T645" i="1"/>
  <c r="U645" i="1"/>
  <c r="T660" i="1"/>
  <c r="U660" i="1"/>
  <c r="T685" i="1"/>
  <c r="U685" i="1"/>
  <c r="T626" i="1"/>
  <c r="U626" i="1"/>
  <c r="T848" i="1"/>
  <c r="U848" i="1"/>
  <c r="T636" i="1"/>
  <c r="U636" i="1"/>
  <c r="T853" i="1"/>
  <c r="U853" i="1"/>
  <c r="T788" i="1"/>
  <c r="U788" i="1"/>
  <c r="T643" i="1"/>
  <c r="U643" i="1"/>
  <c r="T857" i="1"/>
  <c r="U857" i="1"/>
  <c r="T619" i="1"/>
  <c r="U619" i="1"/>
  <c r="T679" i="1"/>
  <c r="U679" i="1"/>
  <c r="T651" i="1"/>
  <c r="U651" i="1"/>
  <c r="T634" i="1"/>
  <c r="U634" i="1"/>
  <c r="T659" i="1"/>
  <c r="U659" i="1"/>
  <c r="T694" i="1"/>
  <c r="U694" i="1"/>
  <c r="T635" i="1"/>
  <c r="U635" i="1"/>
  <c r="T638" i="1"/>
  <c r="U638" i="1"/>
  <c r="T646" i="1"/>
  <c r="U646" i="1"/>
  <c r="T676" i="1"/>
  <c r="U676" i="1"/>
  <c r="T652" i="1"/>
  <c r="U652" i="1"/>
  <c r="T662" i="1"/>
  <c r="U662" i="1"/>
  <c r="T627" i="1"/>
  <c r="U627" i="1"/>
  <c r="T712" i="1"/>
  <c r="U712" i="1"/>
  <c r="T614" i="1"/>
  <c r="U614" i="1"/>
  <c r="T637" i="1"/>
  <c r="U637" i="1"/>
  <c r="T615" i="1"/>
  <c r="U615" i="1"/>
  <c r="T616" i="1"/>
  <c r="U616" i="1"/>
  <c r="T622" i="1"/>
  <c r="U622" i="1"/>
  <c r="T618" i="1"/>
  <c r="U618" i="1"/>
  <c r="T617" i="1"/>
  <c r="U617" i="1"/>
  <c r="T624" i="1"/>
  <c r="U624" i="1"/>
  <c r="T633" i="1"/>
  <c r="U633" i="1"/>
  <c r="T644" i="1"/>
  <c r="U644" i="1"/>
  <c r="T630" i="1"/>
  <c r="U630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T2035" i="1"/>
  <c r="U2035" i="1"/>
  <c r="T2036" i="1"/>
  <c r="U2036" i="1"/>
  <c r="T2037" i="1"/>
  <c r="U2037" i="1"/>
  <c r="T2038" i="1"/>
  <c r="U2038" i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T2103" i="1"/>
  <c r="U2103" i="1"/>
  <c r="T2104" i="1"/>
  <c r="U2104" i="1"/>
  <c r="T2105" i="1"/>
  <c r="U2105" i="1"/>
  <c r="T2106" i="1"/>
  <c r="U2106" i="1"/>
  <c r="T2107" i="1"/>
  <c r="U2107" i="1"/>
  <c r="T2108" i="1"/>
  <c r="U2108" i="1"/>
  <c r="T2109" i="1"/>
  <c r="U2109" i="1"/>
  <c r="T2110" i="1"/>
  <c r="U2110" i="1"/>
  <c r="T2111" i="1"/>
  <c r="U2111" i="1"/>
  <c r="T2112" i="1"/>
  <c r="U2112" i="1"/>
  <c r="T2113" i="1"/>
  <c r="U2113" i="1"/>
  <c r="T2114" i="1"/>
  <c r="U2114" i="1"/>
  <c r="T2115" i="1"/>
  <c r="U2115" i="1"/>
  <c r="T2116" i="1"/>
  <c r="U2116" i="1"/>
  <c r="T2117" i="1"/>
  <c r="U2117" i="1"/>
  <c r="T2118" i="1"/>
  <c r="U2118" i="1"/>
  <c r="T2119" i="1"/>
  <c r="U2119" i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T2128" i="1"/>
  <c r="U2128" i="1"/>
  <c r="T2129" i="1"/>
  <c r="U2129" i="1"/>
  <c r="T2130" i="1"/>
  <c r="T2131" i="1"/>
  <c r="U2131" i="1"/>
  <c r="T2132" i="1"/>
  <c r="U2132" i="1"/>
  <c r="T2133" i="1"/>
  <c r="U2133" i="1"/>
  <c r="T2134" i="1"/>
  <c r="U2134" i="1"/>
  <c r="T2135" i="1"/>
  <c r="U2135" i="1"/>
  <c r="T2136" i="1"/>
  <c r="U2136" i="1"/>
  <c r="T2137" i="1"/>
  <c r="U2137" i="1"/>
  <c r="T2138" i="1"/>
  <c r="U2138" i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T2184" i="1"/>
  <c r="U2184" i="1"/>
  <c r="T2185" i="1"/>
  <c r="U2185" i="1"/>
  <c r="T2186" i="1"/>
  <c r="U2186" i="1"/>
  <c r="T2187" i="1"/>
  <c r="U2187" i="1"/>
  <c r="T2188" i="1"/>
  <c r="U2188" i="1"/>
  <c r="T2189" i="1"/>
  <c r="U2189" i="1"/>
  <c r="T2190" i="1"/>
  <c r="U2190" i="1"/>
  <c r="T2191" i="1"/>
  <c r="U2191" i="1"/>
  <c r="T2192" i="1"/>
  <c r="U2192" i="1"/>
  <c r="T2193" i="1"/>
  <c r="U2193" i="1"/>
  <c r="T2194" i="1"/>
  <c r="U2194" i="1"/>
  <c r="T2195" i="1"/>
  <c r="U2195" i="1"/>
  <c r="T2196" i="1"/>
  <c r="U2196" i="1"/>
  <c r="T2197" i="1"/>
  <c r="U2197" i="1"/>
  <c r="T2198" i="1"/>
  <c r="U2198" i="1"/>
  <c r="T2199" i="1"/>
  <c r="U2199" i="1"/>
  <c r="T2200" i="1"/>
  <c r="U2200" i="1"/>
  <c r="T2201" i="1"/>
  <c r="U2201" i="1"/>
  <c r="T2202" i="1"/>
  <c r="U2202" i="1"/>
  <c r="T2203" i="1"/>
  <c r="U2203" i="1"/>
  <c r="T2204" i="1"/>
  <c r="U2204" i="1"/>
  <c r="T2205" i="1"/>
  <c r="U2205" i="1"/>
  <c r="T2206" i="1"/>
  <c r="U2206" i="1"/>
  <c r="T2207" i="1"/>
  <c r="U2207" i="1"/>
  <c r="T2208" i="1"/>
  <c r="U2208" i="1"/>
  <c r="T2209" i="1"/>
  <c r="U2209" i="1"/>
  <c r="T2210" i="1"/>
  <c r="U2210" i="1"/>
  <c r="T2211" i="1"/>
  <c r="U2211" i="1"/>
  <c r="T2212" i="1"/>
  <c r="U2212" i="1"/>
  <c r="T2213" i="1"/>
  <c r="U2213" i="1"/>
  <c r="T2214" i="1"/>
  <c r="U2214" i="1"/>
  <c r="T2215" i="1"/>
  <c r="U2215" i="1"/>
  <c r="T2216" i="1"/>
  <c r="U2216" i="1"/>
  <c r="T2217" i="1"/>
  <c r="U2217" i="1"/>
  <c r="T2218" i="1"/>
  <c r="U2218" i="1"/>
  <c r="T2219" i="1"/>
  <c r="U2219" i="1"/>
  <c r="T2220" i="1"/>
  <c r="U2220" i="1"/>
  <c r="T2221" i="1"/>
  <c r="U2221" i="1"/>
  <c r="T2222" i="1"/>
  <c r="U2222" i="1"/>
  <c r="T2223" i="1"/>
  <c r="U2223" i="1"/>
  <c r="T2224" i="1"/>
  <c r="U2224" i="1"/>
  <c r="T2225" i="1"/>
  <c r="U2225" i="1"/>
  <c r="T2226" i="1"/>
  <c r="U2226" i="1"/>
  <c r="T2227" i="1"/>
  <c r="U2227" i="1"/>
  <c r="T2228" i="1"/>
  <c r="U2228" i="1"/>
  <c r="T2229" i="1"/>
  <c r="U2229" i="1"/>
  <c r="T2230" i="1"/>
  <c r="U2230" i="1"/>
  <c r="T2231" i="1"/>
  <c r="U2231" i="1"/>
  <c r="T2232" i="1"/>
  <c r="U2232" i="1"/>
  <c r="T2233" i="1"/>
  <c r="U2233" i="1"/>
  <c r="T2234" i="1"/>
  <c r="U2234" i="1"/>
  <c r="T2235" i="1"/>
  <c r="U2235" i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T2247" i="1"/>
  <c r="U2247" i="1"/>
  <c r="T2248" i="1"/>
  <c r="U2248" i="1"/>
  <c r="T2249" i="1"/>
  <c r="U2249" i="1"/>
  <c r="T2250" i="1"/>
  <c r="U2250" i="1"/>
  <c r="T2251" i="1"/>
  <c r="U2251" i="1"/>
  <c r="T2252" i="1"/>
  <c r="U2252" i="1"/>
  <c r="T2253" i="1"/>
  <c r="U2253" i="1"/>
  <c r="T2254" i="1"/>
  <c r="U2254" i="1"/>
  <c r="T2255" i="1"/>
  <c r="U2255" i="1"/>
  <c r="T2256" i="1"/>
  <c r="U2256" i="1"/>
  <c r="T2257" i="1"/>
  <c r="U2257" i="1"/>
  <c r="T2258" i="1"/>
  <c r="U2258" i="1"/>
  <c r="T2259" i="1"/>
  <c r="U2259" i="1"/>
  <c r="T2260" i="1"/>
  <c r="U2260" i="1"/>
  <c r="T2261" i="1"/>
  <c r="U2261" i="1"/>
  <c r="T2262" i="1"/>
  <c r="U2262" i="1"/>
  <c r="T2263" i="1"/>
  <c r="U2263" i="1"/>
  <c r="T2264" i="1"/>
  <c r="U2264" i="1"/>
  <c r="T2265" i="1"/>
  <c r="U2265" i="1"/>
  <c r="T2266" i="1"/>
  <c r="U2266" i="1"/>
  <c r="T2267" i="1"/>
  <c r="U2267" i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T2282" i="1"/>
  <c r="U2282" i="1"/>
  <c r="T2283" i="1"/>
  <c r="U2283" i="1"/>
  <c r="T2284" i="1"/>
  <c r="U2284" i="1"/>
  <c r="T2285" i="1"/>
  <c r="U2285" i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T2292" i="1"/>
  <c r="U2292" i="1"/>
  <c r="T2293" i="1"/>
  <c r="U2293" i="1"/>
  <c r="T2294" i="1"/>
  <c r="U2294" i="1"/>
  <c r="T2295" i="1"/>
  <c r="U2295" i="1"/>
  <c r="T2296" i="1"/>
  <c r="U2296" i="1"/>
  <c r="T2297" i="1"/>
  <c r="U2297" i="1"/>
  <c r="T2298" i="1"/>
  <c r="U2298" i="1"/>
  <c r="T2299" i="1"/>
  <c r="U2299" i="1"/>
  <c r="T2300" i="1"/>
  <c r="U2300" i="1"/>
  <c r="T2301" i="1"/>
  <c r="U2301" i="1"/>
  <c r="T2302" i="1"/>
  <c r="U2302" i="1"/>
  <c r="T2303" i="1"/>
  <c r="U2303" i="1"/>
  <c r="T2304" i="1"/>
  <c r="U2304" i="1"/>
  <c r="T2305" i="1"/>
  <c r="U2305" i="1"/>
  <c r="T2306" i="1"/>
  <c r="U2306" i="1"/>
  <c r="T2307" i="1"/>
  <c r="U2307" i="1"/>
  <c r="T2308" i="1"/>
  <c r="U2308" i="1"/>
  <c r="T2309" i="1"/>
  <c r="U2309" i="1"/>
  <c r="T2310" i="1"/>
  <c r="U2310" i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T2322" i="1"/>
  <c r="U2322" i="1"/>
  <c r="T2323" i="1"/>
  <c r="U2323" i="1"/>
  <c r="T2324" i="1"/>
  <c r="U2324" i="1"/>
  <c r="T2325" i="1"/>
  <c r="U2325" i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T2334" i="1"/>
  <c r="U2334" i="1"/>
  <c r="T2335" i="1"/>
  <c r="U2335" i="1"/>
  <c r="T2336" i="1"/>
  <c r="U2336" i="1"/>
  <c r="T2337" i="1"/>
  <c r="U2337" i="1"/>
  <c r="T2338" i="1"/>
  <c r="U2338" i="1"/>
  <c r="T2339" i="1"/>
  <c r="U2339" i="1"/>
  <c r="T2340" i="1"/>
  <c r="U2340" i="1"/>
  <c r="T2341" i="1"/>
  <c r="U2341" i="1"/>
  <c r="T2342" i="1"/>
  <c r="U2342" i="1"/>
  <c r="T2343" i="1"/>
  <c r="U2343" i="1"/>
  <c r="T2344" i="1"/>
  <c r="U2344" i="1"/>
  <c r="T2345" i="1"/>
  <c r="U2345" i="1"/>
  <c r="T2346" i="1"/>
  <c r="U2346" i="1"/>
  <c r="T2347" i="1"/>
  <c r="U2347" i="1"/>
  <c r="T2348" i="1"/>
  <c r="U2348" i="1"/>
  <c r="T2349" i="1"/>
  <c r="U2349" i="1"/>
  <c r="T2350" i="1"/>
  <c r="U2350" i="1"/>
  <c r="T2351" i="1"/>
  <c r="U2351" i="1"/>
  <c r="T2352" i="1"/>
  <c r="U2352" i="1"/>
  <c r="T2353" i="1"/>
  <c r="U2353" i="1"/>
  <c r="T2354" i="1"/>
  <c r="U2354" i="1"/>
  <c r="T2355" i="1"/>
  <c r="U2355" i="1"/>
  <c r="T2356" i="1"/>
  <c r="U2356" i="1"/>
  <c r="T2357" i="1"/>
  <c r="U2357" i="1"/>
  <c r="T2358" i="1"/>
  <c r="U2358" i="1"/>
  <c r="T2359" i="1"/>
  <c r="U2359" i="1"/>
  <c r="T2360" i="1"/>
  <c r="U2360" i="1"/>
  <c r="T2361" i="1"/>
  <c r="U2361" i="1"/>
  <c r="T2362" i="1"/>
  <c r="U2362" i="1"/>
  <c r="T2363" i="1"/>
  <c r="U2363" i="1"/>
  <c r="T2364" i="1"/>
  <c r="U2364" i="1"/>
  <c r="T2365" i="1"/>
  <c r="U2365" i="1"/>
  <c r="T2366" i="1"/>
  <c r="U2366" i="1"/>
  <c r="T2367" i="1"/>
  <c r="U2367" i="1"/>
  <c r="T2368" i="1"/>
  <c r="U2368" i="1"/>
  <c r="T2369" i="1"/>
  <c r="U2369" i="1"/>
  <c r="T2370" i="1"/>
  <c r="U2370" i="1"/>
  <c r="T2371" i="1"/>
  <c r="U2371" i="1"/>
  <c r="T2372" i="1"/>
  <c r="U2372" i="1"/>
  <c r="T2373" i="1"/>
  <c r="U2373" i="1"/>
  <c r="T2374" i="1"/>
  <c r="U2374" i="1"/>
  <c r="T2375" i="1"/>
  <c r="U2375" i="1"/>
  <c r="T2376" i="1"/>
  <c r="U2376" i="1"/>
  <c r="T2377" i="1"/>
  <c r="U2377" i="1"/>
  <c r="T2378" i="1"/>
  <c r="U2378" i="1"/>
  <c r="T2379" i="1"/>
  <c r="U2379" i="1"/>
  <c r="T2380" i="1"/>
  <c r="U2380" i="1"/>
  <c r="T2381" i="1"/>
  <c r="U2381" i="1"/>
  <c r="T2382" i="1"/>
  <c r="U2382" i="1"/>
  <c r="T2383" i="1"/>
  <c r="U2383" i="1"/>
  <c r="T2384" i="1"/>
  <c r="U2384" i="1"/>
  <c r="T2385" i="1"/>
  <c r="U2385" i="1"/>
  <c r="T2386" i="1"/>
  <c r="U2386" i="1"/>
  <c r="T2387" i="1"/>
  <c r="U2387" i="1"/>
  <c r="T2388" i="1"/>
  <c r="U2388" i="1"/>
  <c r="T2389" i="1"/>
  <c r="U2389" i="1"/>
  <c r="T2390" i="1"/>
  <c r="U2390" i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T2397" i="1"/>
  <c r="U2397" i="1"/>
  <c r="T2398" i="1"/>
  <c r="U2398" i="1"/>
  <c r="T2399" i="1"/>
  <c r="U2399" i="1"/>
  <c r="T2400" i="1"/>
  <c r="U2400" i="1"/>
  <c r="T2401" i="1"/>
  <c r="U2401" i="1"/>
  <c r="T2402" i="1"/>
  <c r="U2402" i="1"/>
  <c r="T2403" i="1"/>
  <c r="U2403" i="1"/>
  <c r="T2404" i="1"/>
  <c r="U2404" i="1"/>
  <c r="T2405" i="1"/>
  <c r="U2405" i="1"/>
  <c r="T2406" i="1"/>
  <c r="U2406" i="1"/>
  <c r="T2407" i="1"/>
  <c r="U2407" i="1"/>
  <c r="T2408" i="1"/>
  <c r="U2408" i="1"/>
  <c r="T2409" i="1"/>
  <c r="U2409" i="1"/>
  <c r="T2410" i="1"/>
  <c r="U2410" i="1"/>
  <c r="T2411" i="1"/>
  <c r="U2411" i="1"/>
  <c r="T2412" i="1"/>
  <c r="U2412" i="1"/>
  <c r="T2413" i="1"/>
  <c r="U2413" i="1"/>
  <c r="T2414" i="1"/>
  <c r="U2414" i="1"/>
  <c r="T2415" i="1"/>
  <c r="U2415" i="1"/>
  <c r="T2416" i="1"/>
  <c r="U2416" i="1"/>
  <c r="T2417" i="1"/>
  <c r="U2417" i="1"/>
  <c r="T2418" i="1"/>
  <c r="U2418" i="1"/>
  <c r="T2419" i="1"/>
  <c r="U2419" i="1"/>
  <c r="T2420" i="1"/>
  <c r="U2420" i="1"/>
  <c r="T2421" i="1"/>
  <c r="U2421" i="1"/>
  <c r="T2422" i="1"/>
  <c r="U2422" i="1"/>
  <c r="T2423" i="1"/>
  <c r="U2423" i="1"/>
  <c r="T2424" i="1"/>
  <c r="U2424" i="1"/>
  <c r="T2425" i="1"/>
  <c r="U2425" i="1"/>
  <c r="T2426" i="1"/>
  <c r="U2426" i="1"/>
  <c r="T2427" i="1"/>
  <c r="U2427" i="1"/>
  <c r="T2428" i="1"/>
  <c r="U2428" i="1"/>
  <c r="T2429" i="1"/>
  <c r="U2429" i="1"/>
  <c r="T2430" i="1"/>
  <c r="U2430" i="1"/>
  <c r="T2431" i="1"/>
  <c r="U2431" i="1"/>
  <c r="T2432" i="1"/>
  <c r="U2432" i="1"/>
  <c r="T2433" i="1"/>
  <c r="U2433" i="1"/>
  <c r="T2434" i="1"/>
  <c r="U2434" i="1"/>
  <c r="T2435" i="1"/>
  <c r="U2435" i="1"/>
  <c r="T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T2445" i="1"/>
  <c r="U2445" i="1"/>
  <c r="T2446" i="1"/>
  <c r="U2446" i="1"/>
  <c r="T2447" i="1"/>
  <c r="U2447" i="1"/>
  <c r="T2448" i="1"/>
  <c r="U2448" i="1"/>
  <c r="T2449" i="1"/>
  <c r="U2449" i="1"/>
  <c r="T2450" i="1"/>
  <c r="U2450" i="1"/>
  <c r="T2451" i="1"/>
  <c r="U2451" i="1"/>
  <c r="T2452" i="1"/>
  <c r="U2452" i="1"/>
  <c r="T2453" i="1"/>
  <c r="U2453" i="1"/>
  <c r="T2454" i="1"/>
  <c r="U2454" i="1"/>
  <c r="T2455" i="1"/>
  <c r="U2455" i="1"/>
  <c r="T2456" i="1"/>
  <c r="U2456" i="1"/>
  <c r="T2457" i="1"/>
  <c r="U2457" i="1"/>
  <c r="T2458" i="1"/>
  <c r="U2458" i="1"/>
  <c r="T2459" i="1"/>
  <c r="U2459" i="1"/>
  <c r="T2460" i="1"/>
  <c r="U2460" i="1"/>
  <c r="T2461" i="1"/>
  <c r="U2461" i="1"/>
  <c r="T2462" i="1"/>
  <c r="U2462" i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T2506" i="1"/>
  <c r="U2506" i="1"/>
  <c r="T2507" i="1"/>
  <c r="U2507" i="1"/>
  <c r="T2508" i="1"/>
  <c r="U2508" i="1"/>
  <c r="T2509" i="1"/>
  <c r="U2509" i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T2528" i="1"/>
  <c r="U2528" i="1"/>
  <c r="T2529" i="1"/>
  <c r="U2529" i="1"/>
  <c r="T2530" i="1"/>
  <c r="U2530" i="1"/>
  <c r="T2531" i="1"/>
  <c r="U2531" i="1"/>
  <c r="T2532" i="1"/>
  <c r="U2532" i="1"/>
  <c r="T2533" i="1"/>
  <c r="U2533" i="1"/>
  <c r="T2534" i="1"/>
  <c r="U2534" i="1"/>
  <c r="T2535" i="1"/>
  <c r="U2535" i="1"/>
  <c r="T2536" i="1"/>
  <c r="U2536" i="1"/>
  <c r="T2537" i="1"/>
  <c r="U2537" i="1"/>
  <c r="T2538" i="1"/>
  <c r="U2538" i="1"/>
  <c r="T2539" i="1"/>
  <c r="U2539" i="1"/>
  <c r="T2540" i="1"/>
  <c r="U2540" i="1"/>
  <c r="T2541" i="1"/>
  <c r="U2541" i="1"/>
  <c r="T2542" i="1"/>
  <c r="U2542" i="1"/>
  <c r="T2543" i="1"/>
  <c r="U2543" i="1"/>
  <c r="T2544" i="1"/>
  <c r="U2544" i="1"/>
  <c r="T2545" i="1"/>
  <c r="U2545" i="1"/>
  <c r="T2546" i="1"/>
  <c r="U2546" i="1"/>
  <c r="T2547" i="1"/>
  <c r="U2547" i="1"/>
  <c r="T2548" i="1"/>
  <c r="U2548" i="1"/>
  <c r="T2549" i="1"/>
  <c r="U2549" i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T2568" i="1"/>
  <c r="U2568" i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T2576" i="1"/>
  <c r="U2576" i="1"/>
  <c r="T2577" i="1"/>
  <c r="U2577" i="1"/>
  <c r="T2578" i="1"/>
  <c r="U2578" i="1"/>
  <c r="T2579" i="1"/>
  <c r="U2579" i="1"/>
  <c r="T2580" i="1"/>
  <c r="U2580" i="1"/>
  <c r="T2581" i="1"/>
  <c r="U2581" i="1"/>
  <c r="T2582" i="1"/>
  <c r="U2582" i="1"/>
  <c r="T2583" i="1"/>
  <c r="U2583" i="1"/>
  <c r="T2584" i="1"/>
  <c r="U2584" i="1"/>
  <c r="T2585" i="1"/>
  <c r="U2585" i="1"/>
  <c r="T2586" i="1"/>
  <c r="U2586" i="1"/>
  <c r="T2587" i="1"/>
  <c r="U2587" i="1"/>
  <c r="T2588" i="1"/>
  <c r="U2588" i="1"/>
  <c r="T2589" i="1"/>
  <c r="U2589" i="1"/>
  <c r="T2590" i="1"/>
  <c r="U2590" i="1"/>
  <c r="T2591" i="1"/>
  <c r="U2591" i="1"/>
  <c r="T2592" i="1"/>
  <c r="U2592" i="1"/>
  <c r="T2593" i="1"/>
  <c r="U2593" i="1"/>
  <c r="T2594" i="1"/>
  <c r="U2594" i="1"/>
  <c r="T2595" i="1"/>
  <c r="U2595" i="1"/>
  <c r="T2596" i="1"/>
  <c r="U2596" i="1"/>
  <c r="T2597" i="1"/>
  <c r="U2597" i="1"/>
  <c r="T2598" i="1"/>
  <c r="U2598" i="1"/>
  <c r="T2599" i="1"/>
  <c r="U2599" i="1"/>
  <c r="T2600" i="1"/>
  <c r="U2600" i="1"/>
  <c r="T2601" i="1"/>
  <c r="U2601" i="1"/>
  <c r="T2602" i="1"/>
  <c r="U2602" i="1"/>
  <c r="T2603" i="1"/>
  <c r="U2603" i="1"/>
  <c r="T2604" i="1"/>
  <c r="U2604" i="1"/>
  <c r="T2605" i="1"/>
  <c r="U2605" i="1"/>
  <c r="T2606" i="1"/>
  <c r="U2606" i="1"/>
  <c r="T2607" i="1"/>
  <c r="U2607" i="1"/>
  <c r="T2608" i="1"/>
  <c r="U2608" i="1"/>
  <c r="T2609" i="1"/>
  <c r="U2609" i="1"/>
  <c r="T2610" i="1"/>
  <c r="U2610" i="1"/>
  <c r="T2611" i="1"/>
  <c r="U2611" i="1"/>
  <c r="T2612" i="1"/>
  <c r="U2612" i="1"/>
  <c r="T2613" i="1"/>
  <c r="U2613" i="1"/>
  <c r="T2614" i="1"/>
  <c r="U2614" i="1"/>
  <c r="T2615" i="1"/>
  <c r="U2615" i="1"/>
  <c r="T2616" i="1"/>
  <c r="U2616" i="1"/>
  <c r="T2617" i="1"/>
  <c r="U2617" i="1"/>
  <c r="T2618" i="1"/>
  <c r="U2618" i="1"/>
  <c r="T2619" i="1"/>
  <c r="U2619" i="1"/>
  <c r="T2620" i="1"/>
  <c r="U2620" i="1"/>
  <c r="T2621" i="1"/>
  <c r="U2621" i="1"/>
  <c r="T2622" i="1"/>
  <c r="U2622" i="1"/>
  <c r="T2623" i="1"/>
  <c r="U2623" i="1"/>
  <c r="T2624" i="1"/>
  <c r="U2624" i="1"/>
  <c r="T2625" i="1"/>
  <c r="U2625" i="1"/>
  <c r="T2626" i="1"/>
  <c r="U2626" i="1"/>
  <c r="T2627" i="1"/>
  <c r="U2627" i="1"/>
  <c r="T2628" i="1"/>
  <c r="U2628" i="1"/>
  <c r="T2629" i="1"/>
  <c r="U2629" i="1"/>
  <c r="T2630" i="1"/>
  <c r="U2630" i="1"/>
  <c r="T2631" i="1"/>
  <c r="U2631" i="1"/>
  <c r="T2632" i="1"/>
  <c r="U2632" i="1"/>
  <c r="T2633" i="1"/>
  <c r="U2633" i="1"/>
  <c r="T2634" i="1"/>
  <c r="U2634" i="1"/>
  <c r="T2635" i="1"/>
  <c r="U2635" i="1"/>
  <c r="T2636" i="1"/>
  <c r="U2636" i="1"/>
  <c r="T2637" i="1"/>
  <c r="U2637" i="1"/>
  <c r="T2638" i="1"/>
  <c r="U2638" i="1"/>
  <c r="T2639" i="1"/>
  <c r="U2639" i="1"/>
  <c r="T2640" i="1"/>
  <c r="U2640" i="1"/>
  <c r="T2641" i="1"/>
  <c r="U2641" i="1"/>
  <c r="T2642" i="1"/>
  <c r="U2642" i="1"/>
  <c r="T2643" i="1"/>
  <c r="U2643" i="1"/>
  <c r="T2644" i="1"/>
  <c r="U2644" i="1"/>
  <c r="T2645" i="1"/>
  <c r="U2645" i="1"/>
  <c r="T2646" i="1"/>
  <c r="U2646" i="1"/>
  <c r="T2647" i="1"/>
  <c r="U2647" i="1"/>
  <c r="T2648" i="1"/>
  <c r="U2648" i="1"/>
  <c r="T2649" i="1"/>
  <c r="U2649" i="1"/>
  <c r="T2650" i="1"/>
  <c r="U2650" i="1"/>
  <c r="T2651" i="1"/>
  <c r="U2651" i="1"/>
  <c r="T2652" i="1"/>
  <c r="U2652" i="1"/>
  <c r="T2653" i="1"/>
  <c r="U2653" i="1"/>
  <c r="T2654" i="1"/>
  <c r="U2654" i="1"/>
  <c r="T2655" i="1"/>
  <c r="U2655" i="1"/>
  <c r="T2656" i="1"/>
  <c r="U2656" i="1"/>
  <c r="T2657" i="1"/>
  <c r="U2657" i="1"/>
  <c r="T2658" i="1"/>
  <c r="U2658" i="1"/>
  <c r="T2659" i="1"/>
  <c r="U2659" i="1"/>
  <c r="T2660" i="1"/>
  <c r="U2660" i="1"/>
  <c r="T2661" i="1"/>
  <c r="U2661" i="1"/>
  <c r="T2662" i="1"/>
  <c r="U2662" i="1"/>
  <c r="T2663" i="1"/>
  <c r="U2663" i="1"/>
  <c r="T2664" i="1"/>
  <c r="U2664" i="1"/>
  <c r="T2665" i="1"/>
  <c r="U2665" i="1"/>
  <c r="T2666" i="1"/>
  <c r="U2666" i="1"/>
  <c r="T2667" i="1"/>
  <c r="U2667" i="1"/>
  <c r="T2668" i="1"/>
  <c r="U2668" i="1"/>
  <c r="T2669" i="1"/>
  <c r="U2669" i="1"/>
  <c r="T2670" i="1"/>
  <c r="U2670" i="1"/>
  <c r="T2671" i="1"/>
  <c r="U2671" i="1"/>
  <c r="T2672" i="1"/>
  <c r="U2672" i="1"/>
  <c r="T2673" i="1"/>
  <c r="U2673" i="1"/>
  <c r="T2674" i="1"/>
  <c r="U2674" i="1"/>
  <c r="T2675" i="1"/>
  <c r="U2675" i="1"/>
  <c r="T2676" i="1"/>
  <c r="U2676" i="1"/>
  <c r="T2677" i="1"/>
  <c r="U2677" i="1"/>
  <c r="T2678" i="1"/>
  <c r="U2678" i="1"/>
  <c r="T2679" i="1"/>
  <c r="U2679" i="1"/>
  <c r="T2680" i="1"/>
  <c r="U2680" i="1"/>
  <c r="T2681" i="1"/>
  <c r="U2681" i="1"/>
  <c r="T2682" i="1"/>
  <c r="U2682" i="1"/>
  <c r="T2683" i="1"/>
  <c r="U2683" i="1"/>
  <c r="T2684" i="1"/>
  <c r="U2684" i="1"/>
  <c r="T2685" i="1"/>
  <c r="U2685" i="1"/>
  <c r="T2686" i="1"/>
  <c r="U2686" i="1"/>
  <c r="T2687" i="1"/>
  <c r="U2687" i="1"/>
  <c r="T2688" i="1"/>
  <c r="U2688" i="1"/>
  <c r="T2689" i="1"/>
  <c r="U2689" i="1"/>
  <c r="T2690" i="1"/>
  <c r="U2690" i="1"/>
  <c r="T2691" i="1"/>
  <c r="U2691" i="1"/>
  <c r="T2692" i="1"/>
  <c r="U2692" i="1"/>
  <c r="T2693" i="1"/>
  <c r="U2693" i="1"/>
  <c r="T2694" i="1"/>
  <c r="U2694" i="1"/>
  <c r="T2695" i="1"/>
  <c r="U2695" i="1"/>
  <c r="T2696" i="1"/>
  <c r="U2696" i="1"/>
  <c r="T2697" i="1"/>
  <c r="U2697" i="1"/>
  <c r="T2698" i="1"/>
  <c r="U2698" i="1"/>
  <c r="T2699" i="1"/>
  <c r="U2699" i="1"/>
  <c r="T2700" i="1"/>
  <c r="U2700" i="1"/>
  <c r="T2701" i="1"/>
  <c r="U2701" i="1"/>
  <c r="T2702" i="1"/>
  <c r="U2702" i="1"/>
  <c r="T2703" i="1"/>
  <c r="U2703" i="1"/>
  <c r="T2704" i="1"/>
  <c r="U2704" i="1"/>
  <c r="T2705" i="1"/>
  <c r="U2705" i="1"/>
  <c r="T2706" i="1"/>
  <c r="U2706" i="1"/>
  <c r="T2707" i="1"/>
  <c r="U2707" i="1"/>
  <c r="T2708" i="1"/>
  <c r="U2708" i="1"/>
  <c r="T2709" i="1"/>
  <c r="U2709" i="1"/>
  <c r="T2710" i="1"/>
  <c r="U2710" i="1"/>
  <c r="T2711" i="1"/>
  <c r="U2711" i="1"/>
  <c r="T2712" i="1"/>
  <c r="U2712" i="1"/>
  <c r="T2713" i="1"/>
  <c r="U2713" i="1"/>
  <c r="T2714" i="1"/>
  <c r="U2714" i="1"/>
  <c r="T2715" i="1"/>
  <c r="U2715" i="1"/>
  <c r="T2716" i="1"/>
  <c r="U2716" i="1"/>
  <c r="T2717" i="1"/>
  <c r="U2717" i="1"/>
  <c r="T2718" i="1"/>
  <c r="U2718" i="1"/>
  <c r="T2719" i="1"/>
  <c r="U2719" i="1"/>
  <c r="T2720" i="1"/>
  <c r="U2720" i="1"/>
  <c r="T2721" i="1"/>
  <c r="U2721" i="1"/>
  <c r="T2722" i="1"/>
  <c r="U2722" i="1"/>
  <c r="T2723" i="1"/>
  <c r="U2723" i="1"/>
  <c r="T2724" i="1"/>
  <c r="U2724" i="1"/>
  <c r="T2725" i="1"/>
  <c r="U2725" i="1"/>
  <c r="T2726" i="1"/>
  <c r="U2726" i="1"/>
  <c r="T2727" i="1"/>
  <c r="U2727" i="1"/>
  <c r="T2728" i="1"/>
  <c r="U2728" i="1"/>
  <c r="T2729" i="1"/>
  <c r="U2729" i="1"/>
  <c r="T2730" i="1"/>
  <c r="U2730" i="1"/>
  <c r="T2731" i="1"/>
  <c r="U2731" i="1"/>
  <c r="T2732" i="1"/>
  <c r="U2732" i="1"/>
  <c r="T2733" i="1"/>
  <c r="U2733" i="1"/>
  <c r="T2734" i="1"/>
  <c r="U2734" i="1"/>
  <c r="T2735" i="1"/>
  <c r="U2735" i="1"/>
  <c r="T2736" i="1"/>
  <c r="U2736" i="1"/>
  <c r="T2737" i="1"/>
  <c r="U2737" i="1"/>
  <c r="T2738" i="1"/>
  <c r="U2738" i="1"/>
  <c r="T2739" i="1"/>
  <c r="U2739" i="1"/>
  <c r="T2740" i="1"/>
  <c r="U2740" i="1"/>
  <c r="T2741" i="1"/>
  <c r="U2741" i="1"/>
  <c r="T2742" i="1"/>
  <c r="T2743" i="1"/>
  <c r="U2743" i="1"/>
  <c r="T2744" i="1"/>
  <c r="U2744" i="1"/>
  <c r="T2745" i="1"/>
  <c r="U2745" i="1"/>
  <c r="T2746" i="1"/>
  <c r="U2746" i="1"/>
  <c r="T2747" i="1"/>
  <c r="U2747" i="1"/>
  <c r="T2748" i="1"/>
  <c r="U2748" i="1"/>
  <c r="T2749" i="1"/>
  <c r="U2749" i="1"/>
  <c r="T2750" i="1"/>
  <c r="U2750" i="1"/>
  <c r="T2751" i="1"/>
  <c r="U2751" i="1"/>
  <c r="T2752" i="1"/>
  <c r="U2752" i="1"/>
  <c r="T2753" i="1"/>
  <c r="U2753" i="1"/>
  <c r="T2754" i="1"/>
  <c r="U2754" i="1"/>
  <c r="T2755" i="1"/>
  <c r="U2755" i="1"/>
  <c r="T2756" i="1"/>
  <c r="U2756" i="1"/>
  <c r="T2757" i="1"/>
  <c r="U2757" i="1"/>
  <c r="T2758" i="1"/>
  <c r="U2758" i="1"/>
  <c r="T2759" i="1"/>
  <c r="U2759" i="1"/>
  <c r="T2760" i="1"/>
  <c r="U2760" i="1"/>
  <c r="T2761" i="1"/>
  <c r="U2761" i="1"/>
  <c r="T2762" i="1"/>
  <c r="U2762" i="1"/>
  <c r="T2763" i="1"/>
  <c r="U2763" i="1"/>
  <c r="T2764" i="1"/>
  <c r="U2764" i="1"/>
  <c r="T2765" i="1"/>
  <c r="U2765" i="1"/>
  <c r="T2766" i="1"/>
  <c r="U2766" i="1"/>
  <c r="T2767" i="1"/>
  <c r="U2767" i="1"/>
  <c r="T2768" i="1"/>
  <c r="U2768" i="1"/>
  <c r="T2769" i="1"/>
  <c r="U2769" i="1"/>
  <c r="T2770" i="1"/>
  <c r="U2770" i="1"/>
  <c r="T2771" i="1"/>
  <c r="U2771" i="1"/>
  <c r="T2772" i="1"/>
  <c r="U2772" i="1"/>
  <c r="T2773" i="1"/>
  <c r="U2773" i="1"/>
  <c r="T2774" i="1"/>
  <c r="U2774" i="1"/>
  <c r="T2775" i="1"/>
  <c r="U2775" i="1"/>
  <c r="T2776" i="1"/>
  <c r="U2776" i="1"/>
  <c r="T2777" i="1"/>
  <c r="U2777" i="1"/>
  <c r="T2778" i="1"/>
  <c r="U2778" i="1"/>
  <c r="T2779" i="1"/>
  <c r="U2779" i="1"/>
  <c r="T2780" i="1"/>
  <c r="U2780" i="1"/>
  <c r="T2781" i="1"/>
  <c r="U2781" i="1"/>
  <c r="T2782" i="1"/>
  <c r="U2782" i="1"/>
  <c r="T2783" i="1"/>
  <c r="U2783" i="1"/>
  <c r="T2784" i="1"/>
  <c r="U2784" i="1"/>
  <c r="T2785" i="1"/>
  <c r="U2785" i="1"/>
  <c r="T2786" i="1"/>
  <c r="U2786" i="1"/>
  <c r="T2787" i="1"/>
  <c r="U2787" i="1"/>
  <c r="T2788" i="1"/>
  <c r="U2788" i="1"/>
  <c r="T2789" i="1"/>
  <c r="U2789" i="1"/>
  <c r="T2790" i="1"/>
  <c r="U2790" i="1"/>
  <c r="T2791" i="1"/>
  <c r="U2791" i="1"/>
  <c r="T2792" i="1"/>
  <c r="U2792" i="1"/>
  <c r="T2793" i="1"/>
  <c r="U2793" i="1"/>
  <c r="T2794" i="1"/>
  <c r="U2794" i="1"/>
  <c r="T2795" i="1"/>
  <c r="U2795" i="1"/>
  <c r="T2796" i="1"/>
  <c r="U2796" i="1"/>
  <c r="T2797" i="1"/>
  <c r="U2797" i="1"/>
  <c r="T2798" i="1"/>
  <c r="U2798" i="1"/>
  <c r="T2799" i="1"/>
  <c r="U2799" i="1"/>
  <c r="T2800" i="1"/>
  <c r="U2800" i="1"/>
  <c r="T2801" i="1"/>
  <c r="U2801" i="1"/>
  <c r="T2802" i="1"/>
  <c r="U2802" i="1"/>
  <c r="T2803" i="1"/>
  <c r="U2803" i="1"/>
  <c r="T2804" i="1"/>
  <c r="U2804" i="1"/>
  <c r="T2805" i="1"/>
  <c r="U2805" i="1"/>
  <c r="T2806" i="1"/>
  <c r="U2806" i="1"/>
  <c r="T2807" i="1"/>
  <c r="U2807" i="1"/>
  <c r="T2808" i="1"/>
  <c r="U2808" i="1"/>
  <c r="T2809" i="1"/>
  <c r="U2809" i="1"/>
  <c r="T2810" i="1"/>
  <c r="U2810" i="1"/>
  <c r="T2811" i="1"/>
  <c r="U2811" i="1"/>
  <c r="T2812" i="1"/>
  <c r="U2812" i="1"/>
  <c r="T2813" i="1"/>
  <c r="U2813" i="1"/>
  <c r="T2814" i="1"/>
  <c r="U2814" i="1"/>
  <c r="T2815" i="1"/>
  <c r="U2815" i="1"/>
  <c r="T2816" i="1"/>
  <c r="U2816" i="1"/>
  <c r="T2817" i="1"/>
  <c r="U2817" i="1"/>
  <c r="T2818" i="1"/>
  <c r="U28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926" i="1"/>
  <c r="S719" i="1"/>
  <c r="S761" i="1"/>
  <c r="S820" i="1"/>
  <c r="S750" i="1"/>
  <c r="S669" i="1"/>
  <c r="S899" i="1"/>
  <c r="S834" i="1"/>
  <c r="S691" i="1"/>
  <c r="S835" i="1"/>
  <c r="S690" i="1"/>
  <c r="S879" i="1"/>
  <c r="S909" i="1"/>
  <c r="S798" i="1"/>
  <c r="S772" i="1"/>
  <c r="S715" i="1"/>
  <c r="S765" i="1"/>
  <c r="S780" i="1"/>
  <c r="S875" i="1"/>
  <c r="S700" i="1"/>
  <c r="S727" i="1"/>
  <c r="S878" i="1"/>
  <c r="S671" i="1"/>
  <c r="S908" i="1"/>
  <c r="S721" i="1"/>
  <c r="S704" i="1"/>
  <c r="S735" i="1"/>
  <c r="S744" i="1"/>
  <c r="S874" i="1"/>
  <c r="S893" i="1"/>
  <c r="S787" i="1"/>
  <c r="S664" i="1"/>
  <c r="S726" i="1"/>
  <c r="S703" i="1"/>
  <c r="S774" i="1"/>
  <c r="S917" i="1"/>
  <c r="S895" i="1"/>
  <c r="S705" i="1"/>
  <c r="S673" i="1"/>
  <c r="S625" i="1"/>
  <c r="S869" i="1"/>
  <c r="S759" i="1"/>
  <c r="S701" i="1"/>
  <c r="S762" i="1"/>
  <c r="S872" i="1"/>
  <c r="S883" i="1"/>
  <c r="S817" i="1"/>
  <c r="S831" i="1"/>
  <c r="S915" i="1"/>
  <c r="S793" i="1"/>
  <c r="S877" i="1"/>
  <c r="S828" i="1"/>
  <c r="S791" i="1"/>
  <c r="S745" i="1"/>
  <c r="S809" i="1"/>
  <c r="S814" i="1"/>
  <c r="S732" i="1"/>
  <c r="S666" i="1"/>
  <c r="S916" i="1"/>
  <c r="S810" i="1"/>
  <c r="S714" i="1"/>
  <c r="S905" i="1"/>
  <c r="S852" i="1"/>
  <c r="S858" i="1"/>
  <c r="S824" i="1"/>
  <c r="S795" i="1"/>
  <c r="S677" i="1"/>
  <c r="S903" i="1"/>
  <c r="S689" i="1"/>
  <c r="S742" i="1"/>
  <c r="S683" i="1"/>
  <c r="S710" i="1"/>
  <c r="S880" i="1"/>
  <c r="S728" i="1"/>
  <c r="S829" i="1"/>
  <c r="S784" i="1"/>
  <c r="S807" i="1"/>
  <c r="S888" i="1"/>
  <c r="S763" i="1"/>
  <c r="S654" i="1"/>
  <c r="S849" i="1"/>
  <c r="S876" i="1"/>
  <c r="S797" i="1"/>
  <c r="S670" i="1"/>
  <c r="S736" i="1"/>
  <c r="S799" i="1"/>
  <c r="S819" i="1"/>
  <c r="S904" i="1"/>
  <c r="S802" i="1"/>
  <c r="S892" i="1"/>
  <c r="S906" i="1"/>
  <c r="S792" i="1"/>
  <c r="S768" i="1"/>
  <c r="S864" i="1"/>
  <c r="S789" i="1"/>
  <c r="S681" i="1"/>
  <c r="S782" i="1"/>
  <c r="S752" i="1"/>
  <c r="S804" i="1"/>
  <c r="S668" i="1"/>
  <c r="S794" i="1"/>
  <c r="S692" i="1"/>
  <c r="S827" i="1"/>
  <c r="S891" i="1"/>
  <c r="S832" i="1"/>
  <c r="S741" i="1"/>
  <c r="S887" i="1"/>
  <c r="S740" i="1"/>
  <c r="S871" i="1"/>
  <c r="S680" i="1"/>
  <c r="S678" i="1"/>
  <c r="S746" i="1"/>
  <c r="S856" i="1"/>
  <c r="S805" i="1"/>
  <c r="S897" i="1"/>
  <c r="S658" i="1"/>
  <c r="S913" i="1"/>
  <c r="S769" i="1"/>
  <c r="S698" i="1"/>
  <c r="S655" i="1"/>
  <c r="S781" i="1"/>
  <c r="S821" i="1"/>
  <c r="S881" i="1"/>
  <c r="S739" i="1"/>
  <c r="S757" i="1"/>
  <c r="S621" i="1"/>
  <c r="S863" i="1"/>
  <c r="S713" i="1"/>
  <c r="S825" i="1"/>
  <c r="S912" i="1"/>
  <c r="S753" i="1"/>
  <c r="S770" i="1"/>
  <c r="S836" i="1"/>
  <c r="S777" i="1"/>
  <c r="S665" i="1"/>
  <c r="S773" i="1"/>
  <c r="S844" i="1"/>
  <c r="S751" i="1"/>
  <c r="S776" i="1"/>
  <c r="S737" i="1"/>
  <c r="S734" i="1"/>
  <c r="S760" i="1"/>
  <c r="S806" i="1"/>
  <c r="S702" i="1"/>
  <c r="S648" i="1"/>
  <c r="S756" i="1"/>
  <c r="S682" i="1"/>
  <c r="S629" i="1"/>
  <c r="S688" i="1"/>
  <c r="S818" i="1"/>
  <c r="S823" i="1"/>
  <c r="S907" i="1"/>
  <c r="S723" i="1"/>
  <c r="S890" i="1"/>
  <c r="S850" i="1"/>
  <c r="S866" i="1"/>
  <c r="S755" i="1"/>
  <c r="S841" i="1"/>
  <c r="S843" i="1"/>
  <c r="S766" i="1"/>
  <c r="S800" i="1"/>
  <c r="S894" i="1"/>
  <c r="S686" i="1"/>
  <c r="S706" i="1"/>
  <c r="S837" i="1"/>
  <c r="S711" i="1"/>
  <c r="S884" i="1"/>
  <c r="S783" i="1"/>
  <c r="S854" i="1"/>
  <c r="S846" i="1"/>
  <c r="S730" i="1"/>
  <c r="S724" i="1"/>
  <c r="S902" i="1"/>
  <c r="S813" i="1"/>
  <c r="S697" i="1"/>
  <c r="S663" i="1"/>
  <c r="S758" i="1"/>
  <c r="S870" i="1"/>
  <c r="S743" i="1"/>
  <c r="S738" i="1"/>
  <c r="S910" i="1"/>
  <c r="S845" i="1"/>
  <c r="S707" i="1"/>
  <c r="S717" i="1"/>
  <c r="S812" i="1"/>
  <c r="S882" i="1"/>
  <c r="S790" i="1"/>
  <c r="S833" i="1"/>
  <c r="S796" i="1"/>
  <c r="S815" i="1"/>
  <c r="S838" i="1"/>
  <c r="S808" i="1"/>
  <c r="S767" i="1"/>
  <c r="S649" i="1"/>
  <c r="S885" i="1"/>
  <c r="S672" i="1"/>
  <c r="S667" i="1"/>
  <c r="S778" i="1"/>
  <c r="S830" i="1"/>
  <c r="S639" i="1"/>
  <c r="S896" i="1"/>
  <c r="S675" i="1"/>
  <c r="S889" i="1"/>
  <c r="S816" i="1"/>
  <c r="S631" i="1"/>
  <c r="S914" i="1"/>
  <c r="S733" i="1"/>
  <c r="S748" i="1"/>
  <c r="S862" i="1"/>
  <c r="S632" i="1"/>
  <c r="S873" i="1"/>
  <c r="S865" i="1"/>
  <c r="S731" i="1"/>
  <c r="S775" i="1"/>
  <c r="S860" i="1"/>
  <c r="S859" i="1"/>
  <c r="S842" i="1"/>
  <c r="S785" i="1"/>
  <c r="S720" i="1"/>
  <c r="S771" i="1"/>
  <c r="S640" i="1"/>
  <c r="S826" i="1"/>
  <c r="S695" i="1"/>
  <c r="S801" i="1"/>
  <c r="S764" i="1"/>
  <c r="S839" i="1"/>
  <c r="S822" i="1"/>
  <c r="S901" i="1"/>
  <c r="S855" i="1"/>
  <c r="S718" i="1"/>
  <c r="S786" i="1"/>
  <c r="S693" i="1"/>
  <c r="S684" i="1"/>
  <c r="S900" i="1"/>
  <c r="S851" i="1"/>
  <c r="S722" i="1"/>
  <c r="S661" i="1"/>
  <c r="S747" i="1"/>
  <c r="S642" i="1"/>
  <c r="S641" i="1"/>
  <c r="S898" i="1"/>
  <c r="S754" i="1"/>
  <c r="S886" i="1"/>
  <c r="S647" i="1"/>
  <c r="S687" i="1"/>
  <c r="S709" i="1"/>
  <c r="S657" i="1"/>
  <c r="S749" i="1"/>
  <c r="S918" i="1"/>
  <c r="S911" i="1"/>
  <c r="S725" i="1"/>
  <c r="S779" i="1"/>
  <c r="S847" i="1"/>
  <c r="S716" i="1"/>
  <c r="S708" i="1"/>
  <c r="S653" i="1"/>
  <c r="S696" i="1"/>
  <c r="S674" i="1"/>
  <c r="S840" i="1"/>
  <c r="S620" i="1"/>
  <c r="S867" i="1"/>
  <c r="S628" i="1"/>
  <c r="S811" i="1"/>
  <c r="S861" i="1"/>
  <c r="S656" i="1"/>
  <c r="S803" i="1"/>
  <c r="S868" i="1"/>
  <c r="S729" i="1"/>
  <c r="S623" i="1"/>
  <c r="S699" i="1"/>
  <c r="S650" i="1"/>
  <c r="S645" i="1"/>
  <c r="S660" i="1"/>
  <c r="S685" i="1"/>
  <c r="S626" i="1"/>
  <c r="S848" i="1"/>
  <c r="S636" i="1"/>
  <c r="S853" i="1"/>
  <c r="S788" i="1"/>
  <c r="S643" i="1"/>
  <c r="S857" i="1"/>
  <c r="S619" i="1"/>
  <c r="S679" i="1"/>
  <c r="S651" i="1"/>
  <c r="S634" i="1"/>
  <c r="S659" i="1"/>
  <c r="S694" i="1"/>
  <c r="S635" i="1"/>
  <c r="S638" i="1"/>
  <c r="S646" i="1"/>
  <c r="S676" i="1"/>
  <c r="S652" i="1"/>
  <c r="S662" i="1"/>
  <c r="S627" i="1"/>
  <c r="S712" i="1"/>
  <c r="S614" i="1"/>
  <c r="S637" i="1"/>
  <c r="S615" i="1"/>
  <c r="S616" i="1"/>
  <c r="S622" i="1"/>
  <c r="S618" i="1"/>
  <c r="S617" i="1"/>
  <c r="S624" i="1"/>
  <c r="S633" i="1"/>
  <c r="S644" i="1"/>
  <c r="S630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926" i="1"/>
  <c r="R719" i="1"/>
  <c r="R761" i="1"/>
  <c r="R820" i="1"/>
  <c r="R750" i="1"/>
  <c r="R669" i="1"/>
  <c r="R899" i="1"/>
  <c r="R834" i="1"/>
  <c r="R691" i="1"/>
  <c r="R835" i="1"/>
  <c r="R690" i="1"/>
  <c r="R879" i="1"/>
  <c r="R909" i="1"/>
  <c r="R798" i="1"/>
  <c r="R772" i="1"/>
  <c r="R715" i="1"/>
  <c r="R765" i="1"/>
  <c r="R780" i="1"/>
  <c r="R875" i="1"/>
  <c r="R700" i="1"/>
  <c r="R727" i="1"/>
  <c r="R878" i="1"/>
  <c r="R671" i="1"/>
  <c r="R908" i="1"/>
  <c r="R721" i="1"/>
  <c r="R704" i="1"/>
  <c r="R735" i="1"/>
  <c r="R744" i="1"/>
  <c r="R874" i="1"/>
  <c r="R893" i="1"/>
  <c r="R787" i="1"/>
  <c r="R664" i="1"/>
  <c r="R726" i="1"/>
  <c r="R703" i="1"/>
  <c r="R774" i="1"/>
  <c r="R917" i="1"/>
  <c r="R895" i="1"/>
  <c r="R705" i="1"/>
  <c r="R673" i="1"/>
  <c r="R625" i="1"/>
  <c r="R869" i="1"/>
  <c r="R759" i="1"/>
  <c r="R701" i="1"/>
  <c r="R762" i="1"/>
  <c r="R872" i="1"/>
  <c r="R883" i="1"/>
  <c r="R817" i="1"/>
  <c r="R831" i="1"/>
  <c r="R915" i="1"/>
  <c r="R793" i="1"/>
  <c r="R877" i="1"/>
  <c r="R828" i="1"/>
  <c r="R791" i="1"/>
  <c r="R745" i="1"/>
  <c r="R809" i="1"/>
  <c r="R814" i="1"/>
  <c r="R732" i="1"/>
  <c r="R666" i="1"/>
  <c r="R916" i="1"/>
  <c r="R810" i="1"/>
  <c r="R714" i="1"/>
  <c r="R905" i="1"/>
  <c r="R852" i="1"/>
  <c r="R858" i="1"/>
  <c r="R824" i="1"/>
  <c r="R795" i="1"/>
  <c r="R677" i="1"/>
  <c r="R903" i="1"/>
  <c r="R689" i="1"/>
  <c r="R742" i="1"/>
  <c r="R683" i="1"/>
  <c r="R710" i="1"/>
  <c r="R880" i="1"/>
  <c r="R728" i="1"/>
  <c r="R829" i="1"/>
  <c r="R784" i="1"/>
  <c r="R807" i="1"/>
  <c r="R888" i="1"/>
  <c r="R763" i="1"/>
  <c r="R654" i="1"/>
  <c r="R849" i="1"/>
  <c r="R876" i="1"/>
  <c r="R797" i="1"/>
  <c r="R670" i="1"/>
  <c r="R736" i="1"/>
  <c r="R799" i="1"/>
  <c r="R819" i="1"/>
  <c r="R904" i="1"/>
  <c r="R802" i="1"/>
  <c r="R892" i="1"/>
  <c r="R906" i="1"/>
  <c r="R792" i="1"/>
  <c r="R768" i="1"/>
  <c r="R864" i="1"/>
  <c r="R789" i="1"/>
  <c r="R681" i="1"/>
  <c r="R782" i="1"/>
  <c r="R752" i="1"/>
  <c r="R804" i="1"/>
  <c r="R668" i="1"/>
  <c r="R794" i="1"/>
  <c r="R692" i="1"/>
  <c r="R827" i="1"/>
  <c r="R891" i="1"/>
  <c r="R832" i="1"/>
  <c r="R741" i="1"/>
  <c r="R887" i="1"/>
  <c r="R740" i="1"/>
  <c r="R871" i="1"/>
  <c r="R680" i="1"/>
  <c r="R678" i="1"/>
  <c r="R746" i="1"/>
  <c r="R856" i="1"/>
  <c r="R805" i="1"/>
  <c r="R897" i="1"/>
  <c r="R658" i="1"/>
  <c r="R913" i="1"/>
  <c r="R769" i="1"/>
  <c r="R698" i="1"/>
  <c r="R655" i="1"/>
  <c r="R781" i="1"/>
  <c r="R821" i="1"/>
  <c r="R881" i="1"/>
  <c r="R739" i="1"/>
  <c r="R757" i="1"/>
  <c r="R621" i="1"/>
  <c r="R863" i="1"/>
  <c r="R713" i="1"/>
  <c r="R825" i="1"/>
  <c r="R912" i="1"/>
  <c r="R753" i="1"/>
  <c r="R770" i="1"/>
  <c r="R836" i="1"/>
  <c r="R777" i="1"/>
  <c r="R665" i="1"/>
  <c r="R773" i="1"/>
  <c r="R844" i="1"/>
  <c r="R751" i="1"/>
  <c r="R776" i="1"/>
  <c r="R737" i="1"/>
  <c r="R734" i="1"/>
  <c r="R760" i="1"/>
  <c r="R806" i="1"/>
  <c r="R702" i="1"/>
  <c r="R648" i="1"/>
  <c r="R756" i="1"/>
  <c r="R682" i="1"/>
  <c r="R629" i="1"/>
  <c r="R688" i="1"/>
  <c r="R818" i="1"/>
  <c r="R823" i="1"/>
  <c r="R907" i="1"/>
  <c r="R723" i="1"/>
  <c r="R890" i="1"/>
  <c r="R850" i="1"/>
  <c r="R866" i="1"/>
  <c r="R755" i="1"/>
  <c r="R841" i="1"/>
  <c r="R843" i="1"/>
  <c r="R766" i="1"/>
  <c r="R800" i="1"/>
  <c r="R894" i="1"/>
  <c r="R686" i="1"/>
  <c r="R706" i="1"/>
  <c r="R837" i="1"/>
  <c r="R711" i="1"/>
  <c r="R884" i="1"/>
  <c r="R783" i="1"/>
  <c r="R854" i="1"/>
  <c r="R846" i="1"/>
  <c r="R730" i="1"/>
  <c r="R724" i="1"/>
  <c r="R902" i="1"/>
  <c r="R813" i="1"/>
  <c r="R697" i="1"/>
  <c r="R663" i="1"/>
  <c r="R758" i="1"/>
  <c r="R870" i="1"/>
  <c r="R743" i="1"/>
  <c r="R738" i="1"/>
  <c r="R910" i="1"/>
  <c r="R845" i="1"/>
  <c r="R707" i="1"/>
  <c r="R717" i="1"/>
  <c r="R812" i="1"/>
  <c r="R882" i="1"/>
  <c r="R790" i="1"/>
  <c r="R833" i="1"/>
  <c r="R796" i="1"/>
  <c r="R815" i="1"/>
  <c r="R838" i="1"/>
  <c r="R808" i="1"/>
  <c r="R767" i="1"/>
  <c r="R649" i="1"/>
  <c r="R885" i="1"/>
  <c r="R672" i="1"/>
  <c r="R667" i="1"/>
  <c r="R778" i="1"/>
  <c r="R830" i="1"/>
  <c r="R639" i="1"/>
  <c r="R896" i="1"/>
  <c r="R675" i="1"/>
  <c r="R889" i="1"/>
  <c r="R816" i="1"/>
  <c r="R631" i="1"/>
  <c r="R914" i="1"/>
  <c r="R733" i="1"/>
  <c r="R748" i="1"/>
  <c r="R862" i="1"/>
  <c r="R632" i="1"/>
  <c r="R873" i="1"/>
  <c r="R865" i="1"/>
  <c r="R731" i="1"/>
  <c r="R775" i="1"/>
  <c r="R860" i="1"/>
  <c r="R859" i="1"/>
  <c r="R842" i="1"/>
  <c r="R785" i="1"/>
  <c r="R720" i="1"/>
  <c r="R771" i="1"/>
  <c r="R640" i="1"/>
  <c r="R826" i="1"/>
  <c r="R695" i="1"/>
  <c r="R801" i="1"/>
  <c r="R764" i="1"/>
  <c r="R839" i="1"/>
  <c r="R822" i="1"/>
  <c r="R901" i="1"/>
  <c r="R855" i="1"/>
  <c r="R718" i="1"/>
  <c r="R786" i="1"/>
  <c r="R693" i="1"/>
  <c r="R684" i="1"/>
  <c r="R900" i="1"/>
  <c r="R851" i="1"/>
  <c r="R722" i="1"/>
  <c r="R661" i="1"/>
  <c r="R747" i="1"/>
  <c r="R642" i="1"/>
  <c r="R641" i="1"/>
  <c r="R898" i="1"/>
  <c r="R754" i="1"/>
  <c r="R886" i="1"/>
  <c r="R647" i="1"/>
  <c r="R687" i="1"/>
  <c r="R709" i="1"/>
  <c r="R657" i="1"/>
  <c r="R749" i="1"/>
  <c r="R918" i="1"/>
  <c r="R911" i="1"/>
  <c r="R725" i="1"/>
  <c r="R779" i="1"/>
  <c r="R847" i="1"/>
  <c r="R716" i="1"/>
  <c r="R708" i="1"/>
  <c r="R653" i="1"/>
  <c r="R696" i="1"/>
  <c r="R674" i="1"/>
  <c r="R840" i="1"/>
  <c r="R620" i="1"/>
  <c r="R867" i="1"/>
  <c r="R628" i="1"/>
  <c r="R811" i="1"/>
  <c r="R861" i="1"/>
  <c r="R656" i="1"/>
  <c r="R803" i="1"/>
  <c r="R868" i="1"/>
  <c r="R729" i="1"/>
  <c r="R623" i="1"/>
  <c r="R699" i="1"/>
  <c r="R650" i="1"/>
  <c r="R645" i="1"/>
  <c r="R660" i="1"/>
  <c r="R685" i="1"/>
  <c r="R626" i="1"/>
  <c r="R848" i="1"/>
  <c r="R636" i="1"/>
  <c r="R853" i="1"/>
  <c r="R788" i="1"/>
  <c r="R643" i="1"/>
  <c r="R857" i="1"/>
  <c r="R619" i="1"/>
  <c r="R679" i="1"/>
  <c r="R651" i="1"/>
  <c r="R634" i="1"/>
  <c r="R659" i="1"/>
  <c r="R694" i="1"/>
  <c r="R635" i="1"/>
  <c r="R638" i="1"/>
  <c r="R646" i="1"/>
  <c r="R676" i="1"/>
  <c r="R652" i="1"/>
  <c r="R662" i="1"/>
  <c r="R627" i="1"/>
  <c r="R712" i="1"/>
  <c r="R614" i="1"/>
  <c r="R637" i="1"/>
  <c r="R615" i="1"/>
  <c r="R616" i="1"/>
  <c r="R622" i="1"/>
  <c r="R618" i="1"/>
  <c r="R617" i="1"/>
  <c r="R624" i="1"/>
  <c r="R633" i="1"/>
  <c r="R644" i="1"/>
  <c r="R630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U2" i="1"/>
  <c r="T2" i="1"/>
  <c r="S2" i="1"/>
  <c r="R2" i="1"/>
  <c r="P4" i="7" l="1"/>
  <c r="O4" i="7"/>
  <c r="O7" i="7"/>
  <c r="P7" i="7"/>
  <c r="O10" i="7"/>
  <c r="P10" i="7"/>
  <c r="O6" i="7"/>
  <c r="P6" i="7"/>
  <c r="O8" i="7"/>
  <c r="P8" i="7"/>
  <c r="O9" i="7"/>
  <c r="P9" i="7"/>
  <c r="O5" i="7"/>
  <c r="P5" i="7"/>
  <c r="U231" i="1"/>
  <c r="U537" i="1"/>
  <c r="U1212" i="1"/>
  <c r="U1518" i="1"/>
  <c r="U1824" i="1"/>
  <c r="U2130" i="1"/>
  <c r="U2436" i="1"/>
  <c r="U2742" i="1"/>
  <c r="U906" i="1"/>
</calcChain>
</file>

<file path=xl/sharedStrings.xml><?xml version="1.0" encoding="utf-8"?>
<sst xmlns="http://schemas.openxmlformats.org/spreadsheetml/2006/main" count="25597" uniqueCount="620">
  <si>
    <t>Test Centre</t>
  </si>
  <si>
    <t>Male - Conducted</t>
  </si>
  <si>
    <t>Male - Passes</t>
  </si>
  <si>
    <t>Male - Pass rate (%)</t>
  </si>
  <si>
    <t>Female - Conducted</t>
  </si>
  <si>
    <t>Female - Passes</t>
  </si>
  <si>
    <t>Female - Pass rate (%)</t>
  </si>
  <si>
    <t>Gender pass rate diff</t>
  </si>
  <si>
    <t>Total - Conducted</t>
  </si>
  <si>
    <t>Total - Passes</t>
  </si>
  <si>
    <t>Total - Pass rate (%)</t>
  </si>
  <si>
    <t>National - Pass rate (%)</t>
  </si>
  <si>
    <t>Difference</t>
  </si>
  <si>
    <t xml:space="preserve">Path </t>
  </si>
  <si>
    <t>X</t>
  </si>
  <si>
    <t>Y</t>
  </si>
  <si>
    <t>Date</t>
  </si>
  <si>
    <t>Lat</t>
  </si>
  <si>
    <t>Long</t>
  </si>
  <si>
    <t>Type</t>
  </si>
  <si>
    <t>Element</t>
  </si>
  <si>
    <t>Dataset</t>
  </si>
  <si>
    <t>Aberdeen North</t>
  </si>
  <si>
    <t>2020-21</t>
  </si>
  <si>
    <t>All cars</t>
  </si>
  <si>
    <t>Slope</t>
  </si>
  <si>
    <t>Polygon gen</t>
  </si>
  <si>
    <t>Aberdeen South (Cove)</t>
  </si>
  <si>
    <t>Abergavenny</t>
  </si>
  <si>
    <t>Aberystwyth (Park Avenue)</t>
  </si>
  <si>
    <t>Airdrie</t>
  </si>
  <si>
    <t>Alness</t>
  </si>
  <si>
    <t>Alnwick</t>
  </si>
  <si>
    <t>Arbroath</t>
  </si>
  <si>
    <t>Ashfield</t>
  </si>
  <si>
    <t>Ashford (Kent)</t>
  </si>
  <si>
    <t>Ashford (London Middlesex)</t>
  </si>
  <si>
    <t>Atherton (Manchester)</t>
  </si>
  <si>
    <t>Aylesbury</t>
  </si>
  <si>
    <t>Ayr</t>
  </si>
  <si>
    <t>Bala</t>
  </si>
  <si>
    <t>Banbury</t>
  </si>
  <si>
    <t>Banff</t>
  </si>
  <si>
    <t>Bangor</t>
  </si>
  <si>
    <t>Barking (Tanner Street)</t>
  </si>
  <si>
    <t>Barnet (London)</t>
  </si>
  <si>
    <t>Barnsley</t>
  </si>
  <si>
    <t>Barnstaple</t>
  </si>
  <si>
    <t>Barrow In Furness</t>
  </si>
  <si>
    <t>Barry</t>
  </si>
  <si>
    <t>Basildon</t>
  </si>
  <si>
    <t>Basingstoke</t>
  </si>
  <si>
    <t>Belvedere (London)</t>
  </si>
  <si>
    <t>Berwick-On-Tweed</t>
  </si>
  <si>
    <t>Birmingham (Garretts Green)</t>
  </si>
  <si>
    <t>Birmingham (Kings Heath)</t>
  </si>
  <si>
    <t>Birmingham (Kingstanding)</t>
  </si>
  <si>
    <t>Birmingham (Shirley)</t>
  </si>
  <si>
    <t>Birmingham (South Yardley)</t>
  </si>
  <si>
    <t>Birmingham (Sutton Coldfield)</t>
  </si>
  <si>
    <t>Birmingham (Wyndley)</t>
  </si>
  <si>
    <t>Bishopbriggs</t>
  </si>
  <si>
    <t>Bishops Stortford</t>
  </si>
  <si>
    <t>Blackburn with Darwen</t>
  </si>
  <si>
    <t>Blackpool</t>
  </si>
  <si>
    <t>Bletchley</t>
  </si>
  <si>
    <t>Blyth</t>
  </si>
  <si>
    <t>Bodmin</t>
  </si>
  <si>
    <t>Bolton (Manchester)</t>
  </si>
  <si>
    <t>Borehamwood (London)</t>
  </si>
  <si>
    <t>Boston</t>
  </si>
  <si>
    <t>Bradford (Heaton)</t>
  </si>
  <si>
    <t>Bradford (Thornbury)</t>
  </si>
  <si>
    <t>Brecon</t>
  </si>
  <si>
    <t>Bredbury (Manchester)</t>
  </si>
  <si>
    <t>Brentwood (London)</t>
  </si>
  <si>
    <t>Bridgend</t>
  </si>
  <si>
    <t>Bridlington</t>
  </si>
  <si>
    <t>Bristol (Avonmouth)</t>
  </si>
  <si>
    <t>Bristol (Brislington)</t>
  </si>
  <si>
    <t>Bristol (Kingswood)</t>
  </si>
  <si>
    <t>Bromley (London)</t>
  </si>
  <si>
    <t>Buckie</t>
  </si>
  <si>
    <t>Burgess Hill</t>
  </si>
  <si>
    <t>Burton on Trent</t>
  </si>
  <si>
    <t>Bury (Manchester)</t>
  </si>
  <si>
    <t>Bury St Edmunds</t>
  </si>
  <si>
    <t>Buxton</t>
  </si>
  <si>
    <t>Camborne</t>
  </si>
  <si>
    <t>Cambridge (Brookmount Court)</t>
  </si>
  <si>
    <t>Campbeltown</t>
  </si>
  <si>
    <t>Canterbury</t>
  </si>
  <si>
    <t>Cardiff (Llanishen)</t>
  </si>
  <si>
    <t>Cardigan</t>
  </si>
  <si>
    <t>Cardington</t>
  </si>
  <si>
    <t>Carlisle</t>
  </si>
  <si>
    <t>Carmarthen</t>
  </si>
  <si>
    <t>Castle Douglas</t>
  </si>
  <si>
    <t>Chadderton</t>
  </si>
  <si>
    <t>Cheetham Hill (Manchester)</t>
  </si>
  <si>
    <t>Chelmsford (Hanbury Road)</t>
  </si>
  <si>
    <t>Cheltenham</t>
  </si>
  <si>
    <t>Chertsey (London)</t>
  </si>
  <si>
    <t>Chester</t>
  </si>
  <si>
    <t>Chesterfield</t>
  </si>
  <si>
    <t>Chichester</t>
  </si>
  <si>
    <t>Chingford (London)</t>
  </si>
  <si>
    <t>Chippenham</t>
  </si>
  <si>
    <t>Chorley</t>
  </si>
  <si>
    <t>Clacton-on-Sea</t>
  </si>
  <si>
    <t>Colchester</t>
  </si>
  <si>
    <t>Coventry</t>
  </si>
  <si>
    <t>Crawley</t>
  </si>
  <si>
    <t>Crewe</t>
  </si>
  <si>
    <t>Croydon (London)</t>
  </si>
  <si>
    <t>Cumnock</t>
  </si>
  <si>
    <t>Darlington</t>
  </si>
  <si>
    <t>Derby (Alvaston)</t>
  </si>
  <si>
    <t>Doncaster</t>
  </si>
  <si>
    <t>Dorchester</t>
  </si>
  <si>
    <t>Dudley</t>
  </si>
  <si>
    <t>Dumbarton</t>
  </si>
  <si>
    <t>Dumfries</t>
  </si>
  <si>
    <t>Dundee</t>
  </si>
  <si>
    <t>Dunfermline (Vine)</t>
  </si>
  <si>
    <t>Dunoon</t>
  </si>
  <si>
    <t>Duns</t>
  </si>
  <si>
    <t>Durham</t>
  </si>
  <si>
    <t>East Kilbride</t>
  </si>
  <si>
    <t>Eastbourne</t>
  </si>
  <si>
    <t>Edinburgh (Currie)</t>
  </si>
  <si>
    <t>Edinburgh (Musselburgh)</t>
  </si>
  <si>
    <t>Elgin</t>
  </si>
  <si>
    <t>Elswick</t>
  </si>
  <si>
    <t>Enfield (Innova Business Park)</t>
  </si>
  <si>
    <t>Erith (London)</t>
  </si>
  <si>
    <t>Exeter</t>
  </si>
  <si>
    <t>Farnborough</t>
  </si>
  <si>
    <t>Featherstone</t>
  </si>
  <si>
    <t>Folkestone</t>
  </si>
  <si>
    <t>Forfar</t>
  </si>
  <si>
    <t>Fort William</t>
  </si>
  <si>
    <t>Fraserburgh</t>
  </si>
  <si>
    <t>Galashiels</t>
  </si>
  <si>
    <t>Gateshead</t>
  </si>
  <si>
    <t>Gillingham</t>
  </si>
  <si>
    <t>Girvan</t>
  </si>
  <si>
    <t>Glasgow (Anniesland)</t>
  </si>
  <si>
    <t>Glasgow (Baillieston)</t>
  </si>
  <si>
    <t>Glasgow (Shieldhall)</t>
  </si>
  <si>
    <t>Gloucester</t>
  </si>
  <si>
    <t>Golspie</t>
  </si>
  <si>
    <t>Goodmayes (London)</t>
  </si>
  <si>
    <t>Gosforth</t>
  </si>
  <si>
    <t>Grangemouth</t>
  </si>
  <si>
    <t>Grantham (Somerby)</t>
  </si>
  <si>
    <t>Grantown-On-Spey</t>
  </si>
  <si>
    <t>Greenford (Horsenden Lane)</t>
  </si>
  <si>
    <t>Greenock</t>
  </si>
  <si>
    <t>Grimsby Coldwater</t>
  </si>
  <si>
    <t>Guildford</t>
  </si>
  <si>
    <t>Haddington</t>
  </si>
  <si>
    <t>Halifax</t>
  </si>
  <si>
    <t>Hamilton</t>
  </si>
  <si>
    <t>Hartlepool</t>
  </si>
  <si>
    <t>Hastings (Ore)</t>
  </si>
  <si>
    <t>Hawick</t>
  </si>
  <si>
    <t>Heckmondwike</t>
  </si>
  <si>
    <t>Hendon (London)</t>
  </si>
  <si>
    <t>Hereford</t>
  </si>
  <si>
    <t>Herne Bay</t>
  </si>
  <si>
    <t>Hexham</t>
  </si>
  <si>
    <t>Heysham</t>
  </si>
  <si>
    <t>High Wycombe</t>
  </si>
  <si>
    <t>Hinckley</t>
  </si>
  <si>
    <t>Hither Green (London)</t>
  </si>
  <si>
    <t>Hornchurch (London)</t>
  </si>
  <si>
    <t>Horsforth</t>
  </si>
  <si>
    <t>Huddersfield</t>
  </si>
  <si>
    <t>Hull</t>
  </si>
  <si>
    <t>Huntly</t>
  </si>
  <si>
    <t>Hyde (Manchester)</t>
  </si>
  <si>
    <t>Inveraray</t>
  </si>
  <si>
    <t>2019-20</t>
  </si>
  <si>
    <t>Inverness (Seafield Road)</t>
  </si>
  <si>
    <t>Inverurie</t>
  </si>
  <si>
    <t>Ipswich</t>
  </si>
  <si>
    <t>Irvine</t>
  </si>
  <si>
    <t>Isleworth (Fleming Way)</t>
  </si>
  <si>
    <t>Kelso</t>
  </si>
  <si>
    <t>Kendal (Oxenholme Road)</t>
  </si>
  <si>
    <t>Kettering</t>
  </si>
  <si>
    <t>Kings Lynn</t>
  </si>
  <si>
    <t>Kingussie</t>
  </si>
  <si>
    <t>Kirkcaldy</t>
  </si>
  <si>
    <t>Knaresborough</t>
  </si>
  <si>
    <t>Lanark</t>
  </si>
  <si>
    <t>Lancing</t>
  </si>
  <si>
    <t>Launceston</t>
  </si>
  <si>
    <t>Lee On The Solent</t>
  </si>
  <si>
    <t>Leeds</t>
  </si>
  <si>
    <t>Leicester (Cannock Street)</t>
  </si>
  <si>
    <t>Leicester (Wigston)</t>
  </si>
  <si>
    <t>Leighton Buzzard (Stanbridge Road)</t>
  </si>
  <si>
    <t>Lerwick</t>
  </si>
  <si>
    <t>Letchworth</t>
  </si>
  <si>
    <t>Lichfield</t>
  </si>
  <si>
    <t>Lincoln</t>
  </si>
  <si>
    <t>Livingston</t>
  </si>
  <si>
    <t>Llanelli</t>
  </si>
  <si>
    <t>Llantrisant</t>
  </si>
  <si>
    <t>Lochgilphead</t>
  </si>
  <si>
    <t>Loughborough</t>
  </si>
  <si>
    <t>Loughton (London)</t>
  </si>
  <si>
    <t>Louth</t>
  </si>
  <si>
    <t>Lowestoft(Mobbs Way)</t>
  </si>
  <si>
    <t>Ludlow</t>
  </si>
  <si>
    <t>Luton</t>
  </si>
  <si>
    <t>Macclesfield</t>
  </si>
  <si>
    <t>Maidstone</t>
  </si>
  <si>
    <t>Malton</t>
  </si>
  <si>
    <t>Melton Mowbray</t>
  </si>
  <si>
    <t>Merthyr Tydfil</t>
  </si>
  <si>
    <t>Middlesbrough</t>
  </si>
  <si>
    <t>Mill Hill (London)</t>
  </si>
  <si>
    <t>Mitcham (London)</t>
  </si>
  <si>
    <t>Monmouth</t>
  </si>
  <si>
    <t>Morden (London)</t>
  </si>
  <si>
    <t>NATIONAL FIGURES</t>
  </si>
  <si>
    <t>Nelson</t>
  </si>
  <si>
    <t>Newbury (Hambridge Lane)</t>
  </si>
  <si>
    <t>Newport (Gwent)</t>
  </si>
  <si>
    <t>Newport IOW (Innovation Centre)</t>
  </si>
  <si>
    <t>Newton Abbot</t>
  </si>
  <si>
    <t>Newton Stewart</t>
  </si>
  <si>
    <t>Norris Green (Liverpool)</t>
  </si>
  <si>
    <t>Northallerton</t>
  </si>
  <si>
    <t>Northampton</t>
  </si>
  <si>
    <t>Northwich</t>
  </si>
  <si>
    <t>Norwich (Jupiter Road)</t>
  </si>
  <si>
    <t>Norwich (Peachman Way)</t>
  </si>
  <si>
    <t>Nottingham (Chilwell)</t>
  </si>
  <si>
    <t>Nottingham (Colwick)</t>
  </si>
  <si>
    <t>Nuneaton</t>
  </si>
  <si>
    <t>Orkney</t>
  </si>
  <si>
    <t>Oswestry</t>
  </si>
  <si>
    <t>Oxford (Cowley)</t>
  </si>
  <si>
    <t>Paisley</t>
  </si>
  <si>
    <t>Pembroke Dock</t>
  </si>
  <si>
    <t>Perth (Arran Road)</t>
  </si>
  <si>
    <t>Peterborough</t>
  </si>
  <si>
    <t>Peterhead</t>
  </si>
  <si>
    <t>Pinner (London)</t>
  </si>
  <si>
    <t>Plymouth</t>
  </si>
  <si>
    <t>Pontefract</t>
  </si>
  <si>
    <t>Poole</t>
  </si>
  <si>
    <t>Portsmouth</t>
  </si>
  <si>
    <t>Preston</t>
  </si>
  <si>
    <t>Pwllheli</t>
  </si>
  <si>
    <t>Reading</t>
  </si>
  <si>
    <t>Redditch</t>
  </si>
  <si>
    <t>Redhill Aerodrome</t>
  </si>
  <si>
    <t>Rhyl</t>
  </si>
  <si>
    <t>Rochdale (Manchester)</t>
  </si>
  <si>
    <t>Rotherham</t>
  </si>
  <si>
    <t>Rugby</t>
  </si>
  <si>
    <t>Sale (Manchester)</t>
  </si>
  <si>
    <t>Salisbury</t>
  </si>
  <si>
    <t>Scarborough</t>
  </si>
  <si>
    <t>Scunthorpe</t>
  </si>
  <si>
    <t>Sevenoaks</t>
  </si>
  <si>
    <t>Sheffield (Handsworth)</t>
  </si>
  <si>
    <t>Sheffield (Middlewood Road)</t>
  </si>
  <si>
    <t>Shrewsbury</t>
  </si>
  <si>
    <t>Sidcup (London)</t>
  </si>
  <si>
    <t>Skegness</t>
  </si>
  <si>
    <t>Skipton</t>
  </si>
  <si>
    <t>Slough (London)</t>
  </si>
  <si>
    <t>South Shields</t>
  </si>
  <si>
    <t>Southall (London)</t>
  </si>
  <si>
    <t>Southampton (Forest Hills)</t>
  </si>
  <si>
    <t>Southampton (Maybush)</t>
  </si>
  <si>
    <t>Southend-on-Sea</t>
  </si>
  <si>
    <t>Southport (Liverpool)</t>
  </si>
  <si>
    <t>Speke (Liverpool)</t>
  </si>
  <si>
    <t>St Albans</t>
  </si>
  <si>
    <t>St Helens (Liverpool)</t>
  </si>
  <si>
    <t>Stafford</t>
  </si>
  <si>
    <t>Steeton</t>
  </si>
  <si>
    <t>Stevenage</t>
  </si>
  <si>
    <t>Stirling</t>
  </si>
  <si>
    <t>Stoke-On-Trent (Cobridge)</t>
  </si>
  <si>
    <t>Stoke-on-Trent (Newcastle-Under-Lyme)</t>
  </si>
  <si>
    <t>Stornoway</t>
  </si>
  <si>
    <t>Stranraer</t>
  </si>
  <si>
    <t>Sunderland</t>
  </si>
  <si>
    <t>Swansea</t>
  </si>
  <si>
    <t>Swindon</t>
  </si>
  <si>
    <t>Taunton</t>
  </si>
  <si>
    <t>Telford</t>
  </si>
  <si>
    <t>Tilbury</t>
  </si>
  <si>
    <t>Tolworth (London)</t>
  </si>
  <si>
    <t>Tottenham</t>
  </si>
  <si>
    <t>Trowbridge</t>
  </si>
  <si>
    <t>Tunbridge Wells</t>
  </si>
  <si>
    <t>Upton</t>
  </si>
  <si>
    <t>Uxbridge (London)</t>
  </si>
  <si>
    <t>Wakefield</t>
  </si>
  <si>
    <t>Wallasey</t>
  </si>
  <si>
    <t>Wanstead (London)</t>
  </si>
  <si>
    <t>Warrington</t>
  </si>
  <si>
    <t>Warwick (Wedgenock House)</t>
  </si>
  <si>
    <t>Watford</t>
  </si>
  <si>
    <t>Watnall</t>
  </si>
  <si>
    <t>Wednesbury</t>
  </si>
  <si>
    <t>Wellingborough</t>
  </si>
  <si>
    <t>West Didsbury (Manchester)</t>
  </si>
  <si>
    <t>West Wickham (London)</t>
  </si>
  <si>
    <t>Weston-super-Mare</t>
  </si>
  <si>
    <t>Whitby</t>
  </si>
  <si>
    <t>Whitchurch</t>
  </si>
  <si>
    <t>Wick</t>
  </si>
  <si>
    <t>Widnes</t>
  </si>
  <si>
    <t>Winchester</t>
  </si>
  <si>
    <t>Wolverhampton</t>
  </si>
  <si>
    <t>Wood Green (London)</t>
  </si>
  <si>
    <t>Worcester</t>
  </si>
  <si>
    <t>Workington</t>
  </si>
  <si>
    <t>Worksop</t>
  </si>
  <si>
    <t>Wrexham</t>
  </si>
  <si>
    <t>Yeading (London)</t>
  </si>
  <si>
    <t>Yeovil</t>
  </si>
  <si>
    <t>York</t>
  </si>
  <si>
    <t>Complete</t>
  </si>
  <si>
    <t>..</t>
  </si>
  <si>
    <t>Background</t>
  </si>
  <si>
    <t>Lat Adj</t>
  </si>
  <si>
    <t>Long Adj</t>
  </si>
  <si>
    <t>Test Centre (group)</t>
  </si>
  <si>
    <t>Other</t>
  </si>
  <si>
    <t>Glasgow</t>
  </si>
  <si>
    <t>London</t>
  </si>
  <si>
    <t>Manchester</t>
  </si>
  <si>
    <t>Bradford</t>
  </si>
  <si>
    <t>Birmingham</t>
  </si>
  <si>
    <t>Liverpool</t>
  </si>
  <si>
    <t>Row Labels</t>
  </si>
  <si>
    <t>Leeds Area</t>
  </si>
  <si>
    <t>Birmingham Area</t>
  </si>
  <si>
    <t>Glasgow Area</t>
  </si>
  <si>
    <t>Liverpool Area</t>
  </si>
  <si>
    <t>London Area</t>
  </si>
  <si>
    <t>Manchester Area</t>
  </si>
  <si>
    <t>Sunderland Area</t>
  </si>
  <si>
    <t>Aberdeen (Balgownie Road)</t>
  </si>
  <si>
    <t>April 2010 to March 2011</t>
  </si>
  <si>
    <t>Aberdeen MPTC</t>
  </si>
  <si>
    <t>April 2014 to March 2015</t>
  </si>
  <si>
    <t>April 2015 to March 2016</t>
  </si>
  <si>
    <t>April 2016 to March 2017</t>
  </si>
  <si>
    <t>April 2017 to March 2018</t>
  </si>
  <si>
    <t>April 2018 to March 2019</t>
  </si>
  <si>
    <t>April 2019 to March 2020</t>
  </si>
  <si>
    <t>April 2020 to March 2021</t>
  </si>
  <si>
    <t>Aberdeen North (Bridge of Don)</t>
  </si>
  <si>
    <t>April 2007 to March 2008</t>
  </si>
  <si>
    <t>April 2008 to March 2009</t>
  </si>
  <si>
    <t>April 2009 to March 2010</t>
  </si>
  <si>
    <t>April 2011 to March 2012</t>
  </si>
  <si>
    <t>April 2012 to March 2013</t>
  </si>
  <si>
    <t>April 2013 to March 2014</t>
  </si>
  <si>
    <t>Aberfeldy</t>
  </si>
  <si>
    <t>Aberystwyth</t>
  </si>
  <si>
    <t>Ashford (Middlesex)</t>
  </si>
  <si>
    <t>Ashton Under Lyne</t>
  </si>
  <si>
    <t>Ballachulish</t>
  </si>
  <si>
    <t>'</t>
  </si>
  <si>
    <t>Ballater</t>
  </si>
  <si>
    <t>Barking</t>
  </si>
  <si>
    <t>Barking (London)</t>
  </si>
  <si>
    <t>Barking (Town Quay)</t>
  </si>
  <si>
    <t>Barnet</t>
  </si>
  <si>
    <t>Barra</t>
  </si>
  <si>
    <t>Bathgate</t>
  </si>
  <si>
    <t>Bedford</t>
  </si>
  <si>
    <t>Belvedere</t>
  </si>
  <si>
    <t>Benbecula Island</t>
  </si>
  <si>
    <t>Beverley LGV</t>
  </si>
  <si>
    <t>Birmingham (Cocks Moors Woods)</t>
  </si>
  <si>
    <t>Birmingham (The Pavilion)</t>
  </si>
  <si>
    <t>Bournemouth</t>
  </si>
  <si>
    <t>Bradford (Manningham)</t>
  </si>
  <si>
    <t>Bristol (Southmead)</t>
  </si>
  <si>
    <t>Brodick (Isle of Arran)</t>
  </si>
  <si>
    <t>Bromley Court</t>
  </si>
  <si>
    <t>Bromsgrove</t>
  </si>
  <si>
    <t>Callander</t>
  </si>
  <si>
    <t>Cambridge (Chesterton Road)</t>
  </si>
  <si>
    <t>Cambridge (Cowley Road)</t>
  </si>
  <si>
    <t>Cannock</t>
  </si>
  <si>
    <t>Cardiff</t>
  </si>
  <si>
    <t>Cardiff (Fairwater)</t>
  </si>
  <si>
    <t>Carlisle LGV</t>
  </si>
  <si>
    <t>Carshalton (Tolworth)</t>
  </si>
  <si>
    <t>Cheadle(Fire Station)</t>
  </si>
  <si>
    <t>Chelmsford</t>
  </si>
  <si>
    <t>Chelmsford (Hoffmans Way)</t>
  </si>
  <si>
    <t>Crieff</t>
  </si>
  <si>
    <t>Darlington LGV</t>
  </si>
  <si>
    <t>Derby</t>
  </si>
  <si>
    <t>Derby (Sinfin Lane)</t>
  </si>
  <si>
    <t>Enfield</t>
  </si>
  <si>
    <t>Enfield (Brancroft Way)</t>
  </si>
  <si>
    <t>Enfield (London)</t>
  </si>
  <si>
    <t>Failsworth (Manchester)</t>
  </si>
  <si>
    <t>Falkirk</t>
  </si>
  <si>
    <t>Gairloch</t>
  </si>
  <si>
    <t>Garston</t>
  </si>
  <si>
    <t>Garston (Liverpool)</t>
  </si>
  <si>
    <t>Garston (Speke - Crowne Plaza)</t>
  </si>
  <si>
    <t>Gillingham L &amp; LGV</t>
  </si>
  <si>
    <t>Gillingham LGV</t>
  </si>
  <si>
    <t>Glasgow (Knightswood)</t>
  </si>
  <si>
    <t>Glasgow (Springburn Park)</t>
  </si>
  <si>
    <t>Greenford</t>
  </si>
  <si>
    <t>Greenford (London)</t>
  </si>
  <si>
    <t>Greenford (Whitton Ave East)</t>
  </si>
  <si>
    <t>Grimsby</t>
  </si>
  <si>
    <t>Halifax Maltings</t>
  </si>
  <si>
    <t>Hayes (London)</t>
  </si>
  <si>
    <t>Hemel Hempstead (Fire Station)</t>
  </si>
  <si>
    <t>HULL (Craven Park)</t>
  </si>
  <si>
    <t>Inverness</t>
  </si>
  <si>
    <t>Inverness (Cradlehall Business Park)</t>
  </si>
  <si>
    <t>Inverness (Longman Drive)</t>
  </si>
  <si>
    <t>Island of Mull (Salen) (R)</t>
  </si>
  <si>
    <t>Islay Island</t>
  </si>
  <si>
    <t>Isle of Mull</t>
  </si>
  <si>
    <t>Isle of Skye (Broadford)</t>
  </si>
  <si>
    <t>Isle of Skye (Portree)</t>
  </si>
  <si>
    <t>Isle of Tiree</t>
  </si>
  <si>
    <t>Isles of Scilly</t>
  </si>
  <si>
    <t>Kilmarnock</t>
  </si>
  <si>
    <t>Kirkham LGV</t>
  </si>
  <si>
    <t>Kyle of Lochalsh</t>
  </si>
  <si>
    <t>Lairg</t>
  </si>
  <si>
    <t>Lampeter</t>
  </si>
  <si>
    <t>Leicester (Gipsy Lane)</t>
  </si>
  <si>
    <t>Llandrindod Wells</t>
  </si>
  <si>
    <t>Longbenton</t>
  </si>
  <si>
    <t>Loughton</t>
  </si>
  <si>
    <t>Lower Gornal</t>
  </si>
  <si>
    <t>Lowestoft</t>
  </si>
  <si>
    <t>Mallaig</t>
  </si>
  <si>
    <t>Middleton</t>
  </si>
  <si>
    <t>Montrose</t>
  </si>
  <si>
    <t>National Driving Centre (Croydon)</t>
  </si>
  <si>
    <t>Newcastle-Under-Lyme</t>
  </si>
  <si>
    <t>Newtown</t>
  </si>
  <si>
    <t>Norwich</t>
  </si>
  <si>
    <t>Norwich MPTC</t>
  </si>
  <si>
    <t>Nottingham (Beeston)</t>
  </si>
  <si>
    <t>Nottingham (Chalfont Drive)</t>
  </si>
  <si>
    <t>Nottingham (Clarendon Street)</t>
  </si>
  <si>
    <t>Nottingham (Clifton)</t>
  </si>
  <si>
    <t>Oban</t>
  </si>
  <si>
    <t>Oxford (Kassam Stadium)</t>
  </si>
  <si>
    <t>Peebles</t>
  </si>
  <si>
    <t>Penzance</t>
  </si>
  <si>
    <t>Perth</t>
  </si>
  <si>
    <t>Pitlochry</t>
  </si>
  <si>
    <t>Pontypridd</t>
  </si>
  <si>
    <t>Reigate</t>
  </si>
  <si>
    <t>Rothesay</t>
  </si>
  <si>
    <t>Rutherglen</t>
  </si>
  <si>
    <t>Salford (Fire Station)</t>
  </si>
  <si>
    <t>Saltcoats</t>
  </si>
  <si>
    <t>Sheffield (Parkway)</t>
  </si>
  <si>
    <t>South Norwood</t>
  </si>
  <si>
    <t>South Uist</t>
  </si>
  <si>
    <t>Sutton (London)</t>
  </si>
  <si>
    <t>Thurrock LGV (London)</t>
  </si>
  <si>
    <t>Thurso</t>
  </si>
  <si>
    <t>Ullapool</t>
  </si>
  <si>
    <t>Westbury</t>
  </si>
  <si>
    <t>Worthing</t>
  </si>
  <si>
    <t>Z Cambridge (Cowley Road)</t>
  </si>
  <si>
    <t>Z Club Langley(Bromley)</t>
  </si>
  <si>
    <t>Z Ellesmere Port (Closed)</t>
  </si>
  <si>
    <t>Z Enfield L(Closed)</t>
  </si>
  <si>
    <t>Z Exeter (CLOSED)</t>
  </si>
  <si>
    <t>Z Failsworth (Closed)</t>
  </si>
  <si>
    <t>Z Gainsborough (CLOSED)</t>
  </si>
  <si>
    <t>Z Gateshead (Closed)Please use Gateshead MPTC</t>
  </si>
  <si>
    <t>z Gosport(Closed)</t>
  </si>
  <si>
    <t>z Hendon (closed)</t>
  </si>
  <si>
    <t>Z Kettering (Closed)</t>
  </si>
  <si>
    <t>Z Minehead (Closed)</t>
  </si>
  <si>
    <t>z Norwich (Jupiter Rd Midlands and Eastern) closed</t>
  </si>
  <si>
    <t>Z Sheffield (Parkway) Closed</t>
  </si>
  <si>
    <t>z Swindon (closed)</t>
  </si>
  <si>
    <t>Z Trowbridge (Closed)</t>
  </si>
  <si>
    <t>ZAberdeen (Altens) (closed)</t>
  </si>
  <si>
    <t>zAberdeen Bridge of Don (closed)</t>
  </si>
  <si>
    <t>ZAyr (CLOSED)</t>
  </si>
  <si>
    <t>zBangor</t>
  </si>
  <si>
    <t>ZBarking (Town Quay)</t>
  </si>
  <si>
    <t>ZBarry</t>
  </si>
  <si>
    <t>zBathgate (closed)</t>
  </si>
  <si>
    <t>ZBedford (Closed)</t>
  </si>
  <si>
    <t>ZBexleyheath</t>
  </si>
  <si>
    <t>ZBirmingham (The Pavilion)</t>
  </si>
  <si>
    <t>ZBirmingham (Washwood Heath) CLOSED</t>
  </si>
  <si>
    <t>ZBishop Auckland (CLOSED)</t>
  </si>
  <si>
    <t>zBlackburn</t>
  </si>
  <si>
    <t>ZBLAIRGOWRIE (CLOSED)</t>
  </si>
  <si>
    <t>ZBradford (Eccleshill)(CLOSED)</t>
  </si>
  <si>
    <t>ZBrighton</t>
  </si>
  <si>
    <t>zBristol (Southmead)</t>
  </si>
  <si>
    <t>ZBristol (St George)</t>
  </si>
  <si>
    <t>ZBroadstairs (Thanet)</t>
  </si>
  <si>
    <t>ZBurton-On-Trent (CLOSED)</t>
  </si>
  <si>
    <t>ZBury (CLOSED)</t>
  </si>
  <si>
    <t>zCannock</t>
  </si>
  <si>
    <t>ZCannock(Closed)</t>
  </si>
  <si>
    <t>ZCarlisle</t>
  </si>
  <si>
    <t>ZCarshalton (Tolworth)</t>
  </si>
  <si>
    <t>ZChelmsford (closed)</t>
  </si>
  <si>
    <t>ZChelmsford (Hoffmans Way)</t>
  </si>
  <si>
    <t>ZChester</t>
  </si>
  <si>
    <t>ZColwyn Bay</t>
  </si>
  <si>
    <t>ZCongleton(CLOSED)</t>
  </si>
  <si>
    <t>ZCupar (closed)</t>
  </si>
  <si>
    <t>zDerby (closed)</t>
  </si>
  <si>
    <t>ZDorchester</t>
  </si>
  <si>
    <t>ZDundee(CLOSED)</t>
  </si>
  <si>
    <t>zDunfermline</t>
  </si>
  <si>
    <t>ZDurham (CLOSED)</t>
  </si>
  <si>
    <t>ZEdinburgh (Joppa)(Closed) use Edinburgh Musselbur</t>
  </si>
  <si>
    <t>ZFalkirk(Closed)</t>
  </si>
  <si>
    <t>ZFarnborough (Aldershot) (CLOSED)</t>
  </si>
  <si>
    <t>ZGarston (Speke - Crowne Plaza)</t>
  </si>
  <si>
    <t>ZGlasgow (Mosspark) (CLOSED)</t>
  </si>
  <si>
    <t>ZGlasgow Springburn (Closed)</t>
  </si>
  <si>
    <t>ZGrantham(closed)</t>
  </si>
  <si>
    <t>ZGravesend</t>
  </si>
  <si>
    <t>ZGreenford (Ruislip Road) (Closed)</t>
  </si>
  <si>
    <t>ZGreenford (Whitton Ave East) (Closed)</t>
  </si>
  <si>
    <t>ZGrimsby(closed)</t>
  </si>
  <si>
    <t>ZHarrogate (Closed)</t>
  </si>
  <si>
    <t>ZHastings (closed)</t>
  </si>
  <si>
    <t>ZHaverfordwest L + LGV (CLOSED)</t>
  </si>
  <si>
    <t>ZHemel Hempstead (Fire Station)</t>
  </si>
  <si>
    <t>ZHerne Bay</t>
  </si>
  <si>
    <t>ZHessle (Closed)</t>
  </si>
  <si>
    <t>ZHolyhead (Kingsland Road)</t>
  </si>
  <si>
    <t>ZHove</t>
  </si>
  <si>
    <t>ZHULL (Craven Park)</t>
  </si>
  <si>
    <t>ZHull Closed (Please use Hull MPTC)</t>
  </si>
  <si>
    <t>ZInverness (Cradlehall Business Park)</t>
  </si>
  <si>
    <t>ZKeighley (CLOSED)</t>
  </si>
  <si>
    <t>ZKendal(Closed)</t>
  </si>
  <si>
    <t>ZKidderminster (CLOSED)</t>
  </si>
  <si>
    <t>ZKilmarnock</t>
  </si>
  <si>
    <t>ZKings Lynn (Closed)</t>
  </si>
  <si>
    <t>ZKirkcaldy * (closed)</t>
  </si>
  <si>
    <t>ZLeicester (Welford Road) (CLOSED)</t>
  </si>
  <si>
    <t>ZLeicester Gipsy Lane (closed)</t>
  </si>
  <si>
    <t>ZLeighton Buzzard (closed)</t>
  </si>
  <si>
    <t>ZLincoln *</t>
  </si>
  <si>
    <t>ZLongbenton(Closed)</t>
  </si>
  <si>
    <t>ZLouth (closed)</t>
  </si>
  <si>
    <t>zMerthyr Tydfil</t>
  </si>
  <si>
    <t>ZMold(CLOSED)</t>
  </si>
  <si>
    <t>zMontrose (closed)</t>
  </si>
  <si>
    <t>ZNewbury (closed)</t>
  </si>
  <si>
    <t>ZNottingham (Chalfont Drive)</t>
  </si>
  <si>
    <t>ZNottingham (Gedling) *</t>
  </si>
  <si>
    <t>ZNottingham (West Bridgford) *</t>
  </si>
  <si>
    <t>ZPerth (closed)</t>
  </si>
  <si>
    <t>ZPeterborough (closed)</t>
  </si>
  <si>
    <t>ZPlymouth (CLOSED)</t>
  </si>
  <si>
    <t>ZPontypridd</t>
  </si>
  <si>
    <t>ZReddish (NORTHERN)(CLOSED)</t>
  </si>
  <si>
    <t>ZRotherham</t>
  </si>
  <si>
    <t>ZSaltcoats</t>
  </si>
  <si>
    <t>ZScunthorpe(Closed)</t>
  </si>
  <si>
    <t>ZSheffield (Handsworth)(CLOSED)</t>
  </si>
  <si>
    <t>ZSouth Norwood(Closed)</t>
  </si>
  <si>
    <t>ZSouthall(closed)</t>
  </si>
  <si>
    <t>ZSouthend-on-Sea (CLOSED)</t>
  </si>
  <si>
    <t>ZSpalding (CLOSED)</t>
  </si>
  <si>
    <t>ZSt Helens (CLOSED)</t>
  </si>
  <si>
    <t>ZSTONEHAVEN (CLOSED)</t>
  </si>
  <si>
    <t>ZSutton_In_Ashfield (CLOSED)</t>
  </si>
  <si>
    <t>zSwansea</t>
  </si>
  <si>
    <t>ZTaunton</t>
  </si>
  <si>
    <t>ZThornaby (closed)</t>
  </si>
  <si>
    <t>ZWakefield (Closed)</t>
  </si>
  <si>
    <t>ZWallington (Mint House) (CLOSED)</t>
  </si>
  <si>
    <t>ZWarrington</t>
  </si>
  <si>
    <t>ZWellingborough (closed)</t>
  </si>
  <si>
    <t>ZWeybridge(Closed)</t>
  </si>
  <si>
    <t>ZWhalley Range-Manchester(Closed)</t>
  </si>
  <si>
    <t>ZWick (Closed)</t>
  </si>
  <si>
    <t>zWigan</t>
  </si>
  <si>
    <t>ZWinchmore Hill (Closed)</t>
  </si>
  <si>
    <t>ZWisbech</t>
  </si>
  <si>
    <t>ZWolverhampton</t>
  </si>
  <si>
    <t>ZWrexham</t>
  </si>
  <si>
    <t>ZZWellingborough (closed)</t>
  </si>
  <si>
    <t>Group</t>
  </si>
  <si>
    <t>Grand Total</t>
  </si>
  <si>
    <t>Sum of Total - Conducted</t>
  </si>
  <si>
    <t>Sum of Total - Passes</t>
  </si>
  <si>
    <t>Values</t>
  </si>
  <si>
    <t>Sum of Male - Conducted</t>
  </si>
  <si>
    <t>Sum of Male - Passes</t>
  </si>
  <si>
    <t>Sum of Female - Conducted</t>
  </si>
  <si>
    <t>Sum of Female - 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</si>
</sst>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vertical="top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Will Sutton" refreshedDate="44443.617201157409" createdVersion="7" refreshedVersion="7" minRefreshableVersion="3" recordCount="4758" xr:uid="{B6C468E5-4BF2-4D82-AA42-EC1F5B1278A7}">
  <cacheSource type="worksheet">
    <worksheetSource ref="A1:K4759" sheet="Historical Data"/>
  </cacheSource>
  <cacheFields count="12">
    <cacheField name="Test Centre" numFmtId="0">
      <sharedItems/>
    </cacheField>
    <cacheField name="Date" numFmtId="0">
      <sharedItems count="14">
        <s v="April 2010 to March 2011"/>
        <s v="April 2014 to March 2015"/>
        <s v="April 2015 to March 2016"/>
        <s v="April 2016 to March 2017"/>
        <s v="April 2017 to March 2018"/>
        <s v="April 2018 to March 2019"/>
        <s v="April 2019 to March 2020"/>
        <s v="April 2020 to March 2021"/>
        <s v="April 2007 to March 2008"/>
        <s v="April 2008 to March 2009"/>
        <s v="April 2009 to March 2010"/>
        <s v="April 2011 to March 2012"/>
        <s v="April 2012 to March 2013"/>
        <s v="April 2013 to March 2014"/>
      </sharedItems>
    </cacheField>
    <cacheField name="Male - Conducted" numFmtId="0">
      <sharedItems containsMixedTypes="1" containsNumber="1" containsInteger="1" minValue="6" maxValue="865614"/>
    </cacheField>
    <cacheField name="Male - Passes" numFmtId="0">
      <sharedItems containsMixedTypes="1" containsNumber="1" containsInteger="1" minValue="3" maxValue="417879"/>
    </cacheField>
    <cacheField name="Male - Pass rate (%)" numFmtId="0">
      <sharedItems containsBlank="1" containsMixedTypes="1" containsNumber="1" minValue="27.272727272727273" maxValue="100"/>
    </cacheField>
    <cacheField name="Female - Conducted" numFmtId="0">
      <sharedItems containsMixedTypes="1" containsNumber="1" containsInteger="1" minValue="7" maxValue="915051"/>
    </cacheField>
    <cacheField name="Female - Passes" numFmtId="0">
      <sharedItems containsMixedTypes="1" containsNumber="1" containsInteger="1" minValue="2" maxValue="397286"/>
    </cacheField>
    <cacheField name="Female - Pass rate (%)" numFmtId="0">
      <sharedItems containsBlank="1" containsMixedTypes="1" containsNumber="1" minValue="22.222222222222221" maxValue="90"/>
    </cacheField>
    <cacheField name="Total - Conducted" numFmtId="0">
      <sharedItems containsMixedTypes="1" containsNumber="1" containsInteger="1" minValue="7" maxValue="1762363"/>
    </cacheField>
    <cacheField name="Total - Passes" numFmtId="0">
      <sharedItems containsMixedTypes="1" containsNumber="1" containsInteger="1" minValue="6" maxValue="815168"/>
    </cacheField>
    <cacheField name="Total - Pass rate (%)" numFmtId="0">
      <sharedItems containsSemiMixedTypes="0" containsString="0" containsNumber="1" minValue="25" maxValue="88.235294117647101"/>
    </cacheField>
    <cacheField name="Group" numFmtId="0">
      <sharedItems count="9">
        <e v="#N/A"/>
        <s v="Other"/>
        <s v="Birmingham"/>
        <s v="Bradford"/>
        <s v="Glasgow"/>
        <s v="Liverpool"/>
        <s v="London"/>
        <s v="Manchester"/>
        <s v="Sunder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C1900-D2E1-4C96-9398-7687BF7465B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H103" firstHeaderRow="1" firstDataRow="2" firstDataCol="2"/>
  <pivotFields count="12">
    <pivotField compact="0" outline="0" showAll="0"/>
    <pivotField axis="axisRow" compact="0" outline="0" showAll="0">
      <items count="15">
        <item x="8"/>
        <item x="9"/>
        <item x="10"/>
        <item x="0"/>
        <item x="11"/>
        <item x="12"/>
        <item x="13"/>
        <item x="1"/>
        <item x="2"/>
        <item x="3"/>
        <item x="4"/>
        <item x="5"/>
        <item x="6"/>
        <item x="7"/>
        <item t="default"/>
      </items>
    </pivotField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axis="axisRow" compact="0" outline="0" showAll="0" defaultSubtotal="0">
      <items count="9">
        <item x="2"/>
        <item x="3"/>
        <item x="4"/>
        <item x="5"/>
        <item x="6"/>
        <item x="7"/>
        <item h="1" x="1"/>
        <item x="8"/>
        <item h="1" x="0"/>
      </items>
    </pivotField>
  </pivotFields>
  <rowFields count="2">
    <field x="11"/>
    <field x="1"/>
  </rowFields>
  <rowItems count="9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ale - Conducted" fld="2" baseField="1" baseItem="13"/>
    <dataField name="Sum of Male - Passes" fld="3" baseField="1" baseItem="13"/>
    <dataField name="Sum of Female - Conducted" fld="5" baseField="1" baseItem="13"/>
    <dataField name="Sum of Female - Passes" fld="6" baseField="1" baseItem="13"/>
    <dataField name="Sum of Total - Conducted" fld="8" baseField="11" baseItem="0"/>
    <dataField name="Sum of Total - Passes" fld="9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18"/>
  <sheetViews>
    <sheetView workbookViewId="0">
      <selection activeCell="J615" sqref="J615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336</v>
      </c>
      <c r="U1" t="s">
        <v>337</v>
      </c>
      <c r="V1" t="s">
        <v>19</v>
      </c>
      <c r="W1" t="s">
        <v>20</v>
      </c>
      <c r="X1" t="s">
        <v>21</v>
      </c>
    </row>
    <row r="2" spans="1:24" x14ac:dyDescent="0.25">
      <c r="A2" t="s">
        <v>22</v>
      </c>
      <c r="N2">
        <v>0</v>
      </c>
      <c r="O2">
        <v>0</v>
      </c>
      <c r="P2">
        <v>0</v>
      </c>
      <c r="Q2" t="s">
        <v>23</v>
      </c>
      <c r="R2">
        <f>VLOOKUP($A2,Location!$A:$E,2,FALSE)</f>
        <v>57.185055499999997</v>
      </c>
      <c r="S2">
        <f>VLOOKUP($A2,Location!$A:$E,3,FALSE)</f>
        <v>-2.0952510000000002</v>
      </c>
      <c r="T2">
        <f>VLOOKUP($A2,Location!$A:$E,4,FALSE)</f>
        <v>57.2050555</v>
      </c>
      <c r="U2">
        <f>VLOOKUP($A2,Location!$A:$E,5,FALSE)</f>
        <v>-2.0952510000000002</v>
      </c>
      <c r="V2" t="s">
        <v>24</v>
      </c>
      <c r="W2" t="s">
        <v>25</v>
      </c>
      <c r="X2" t="s">
        <v>26</v>
      </c>
    </row>
    <row r="3" spans="1:24" x14ac:dyDescent="0.25">
      <c r="A3" t="s">
        <v>27</v>
      </c>
      <c r="N3">
        <v>0</v>
      </c>
      <c r="O3">
        <v>0</v>
      </c>
      <c r="P3">
        <v>0</v>
      </c>
      <c r="Q3" t="s">
        <v>23</v>
      </c>
      <c r="R3">
        <f>VLOOKUP($A3,Location!$A:$E,2,FALSE)</f>
        <v>57.088588000000001</v>
      </c>
      <c r="S3">
        <f>VLOOKUP($A3,Location!$A:$E,3,FALSE)</f>
        <v>-2.1074760000000001</v>
      </c>
      <c r="T3">
        <f>VLOOKUP($A3,Location!$A:$E,4,FALSE)</f>
        <v>57.068587999999998</v>
      </c>
      <c r="U3">
        <f>VLOOKUP($A3,Location!$A:$E,5,FALSE)</f>
        <v>-2.1074760000000001</v>
      </c>
      <c r="V3" t="s">
        <v>24</v>
      </c>
      <c r="W3" t="s">
        <v>25</v>
      </c>
      <c r="X3" t="s">
        <v>26</v>
      </c>
    </row>
    <row r="4" spans="1:24" x14ac:dyDescent="0.25">
      <c r="A4" t="s">
        <v>28</v>
      </c>
      <c r="N4">
        <v>0</v>
      </c>
      <c r="O4">
        <v>0</v>
      </c>
      <c r="P4">
        <v>0</v>
      </c>
      <c r="Q4" t="s">
        <v>23</v>
      </c>
      <c r="R4">
        <f>VLOOKUP($A4,Location!$A:$E,2,FALSE)</f>
        <v>51.815942800000002</v>
      </c>
      <c r="S4">
        <f>VLOOKUP($A4,Location!$A:$E,3,FALSE)</f>
        <v>-3.0105875000000002</v>
      </c>
      <c r="T4">
        <f>VLOOKUP($A4,Location!$A:$E,4,FALSE)</f>
        <v>51.815942800000002</v>
      </c>
      <c r="U4">
        <f>VLOOKUP($A4,Location!$A:$E,5,FALSE)</f>
        <v>-3.0105875000000002</v>
      </c>
      <c r="V4" t="s">
        <v>24</v>
      </c>
      <c r="W4" t="s">
        <v>25</v>
      </c>
      <c r="X4" t="s">
        <v>26</v>
      </c>
    </row>
    <row r="5" spans="1:24" x14ac:dyDescent="0.25">
      <c r="A5" t="s">
        <v>29</v>
      </c>
      <c r="N5">
        <v>0</v>
      </c>
      <c r="O5">
        <v>0</v>
      </c>
      <c r="P5">
        <v>0</v>
      </c>
      <c r="Q5" t="s">
        <v>23</v>
      </c>
      <c r="R5">
        <f>VLOOKUP($A5,Location!$A:$E,2,FALSE)</f>
        <v>52.411171000000003</v>
      </c>
      <c r="S5">
        <f>VLOOKUP($A5,Location!$A:$E,3,FALSE)</f>
        <v>-4.079847</v>
      </c>
      <c r="T5">
        <f>VLOOKUP($A5,Location!$A:$E,4,FALSE)</f>
        <v>52.411171000000003</v>
      </c>
      <c r="U5">
        <f>VLOOKUP($A5,Location!$A:$E,5,FALSE)</f>
        <v>-4.079847</v>
      </c>
      <c r="V5" t="s">
        <v>24</v>
      </c>
      <c r="W5" t="s">
        <v>25</v>
      </c>
      <c r="X5" t="s">
        <v>26</v>
      </c>
    </row>
    <row r="6" spans="1:24" x14ac:dyDescent="0.25">
      <c r="A6" t="s">
        <v>30</v>
      </c>
      <c r="N6">
        <v>0</v>
      </c>
      <c r="O6">
        <v>0</v>
      </c>
      <c r="P6">
        <v>0</v>
      </c>
      <c r="Q6" t="s">
        <v>23</v>
      </c>
      <c r="R6">
        <f>VLOOKUP($A6,Location!$A:$E,2,FALSE)</f>
        <v>55.866604000000002</v>
      </c>
      <c r="S6">
        <f>VLOOKUP($A6,Location!$A:$E,3,FALSE)</f>
        <v>-3.9888789999999998</v>
      </c>
      <c r="T6">
        <f>VLOOKUP($A6,Location!$A:$E,4,FALSE)</f>
        <v>55.866604000000002</v>
      </c>
      <c r="U6">
        <f>VLOOKUP($A6,Location!$A:$E,5,FALSE)</f>
        <v>-3.9888789999999998</v>
      </c>
      <c r="V6" t="s">
        <v>24</v>
      </c>
      <c r="W6" t="s">
        <v>25</v>
      </c>
      <c r="X6" t="s">
        <v>26</v>
      </c>
    </row>
    <row r="7" spans="1:24" x14ac:dyDescent="0.25">
      <c r="A7" t="s">
        <v>31</v>
      </c>
      <c r="N7">
        <v>0</v>
      </c>
      <c r="O7">
        <v>0</v>
      </c>
      <c r="P7">
        <v>0</v>
      </c>
      <c r="Q7" t="s">
        <v>23</v>
      </c>
      <c r="R7">
        <f>VLOOKUP($A7,Location!$A:$E,2,FALSE)</f>
        <v>57.690631000000003</v>
      </c>
      <c r="S7">
        <f>VLOOKUP($A7,Location!$A:$E,3,FALSE)</f>
        <v>-4.2681290000000001</v>
      </c>
      <c r="T7">
        <f>VLOOKUP($A7,Location!$A:$E,4,FALSE)</f>
        <v>57.690631000000003</v>
      </c>
      <c r="U7">
        <f>VLOOKUP($A7,Location!$A:$E,5,FALSE)</f>
        <v>-4.2681290000000001</v>
      </c>
      <c r="V7" t="s">
        <v>24</v>
      </c>
      <c r="W7" t="s">
        <v>25</v>
      </c>
      <c r="X7" t="s">
        <v>26</v>
      </c>
    </row>
    <row r="8" spans="1:24" x14ac:dyDescent="0.25">
      <c r="A8" t="s">
        <v>32</v>
      </c>
      <c r="N8">
        <v>0</v>
      </c>
      <c r="O8">
        <v>0</v>
      </c>
      <c r="P8">
        <v>0</v>
      </c>
      <c r="Q8" t="s">
        <v>23</v>
      </c>
      <c r="R8">
        <f>VLOOKUP($A8,Location!$A:$E,2,FALSE)</f>
        <v>55.411873399999998</v>
      </c>
      <c r="S8">
        <f>VLOOKUP($A8,Location!$A:$E,3,FALSE)</f>
        <v>-1.7074685000000001</v>
      </c>
      <c r="T8">
        <f>VLOOKUP($A8,Location!$A:$E,4,FALSE)</f>
        <v>55.411873399999998</v>
      </c>
      <c r="U8">
        <f>VLOOKUP($A8,Location!$A:$E,5,FALSE)</f>
        <v>-1.7074685000000001</v>
      </c>
      <c r="V8" t="s">
        <v>24</v>
      </c>
      <c r="W8" t="s">
        <v>25</v>
      </c>
      <c r="X8" t="s">
        <v>26</v>
      </c>
    </row>
    <row r="9" spans="1:24" x14ac:dyDescent="0.25">
      <c r="A9" t="s">
        <v>33</v>
      </c>
      <c r="N9">
        <v>0</v>
      </c>
      <c r="O9">
        <v>0</v>
      </c>
      <c r="P9">
        <v>0</v>
      </c>
      <c r="Q9" t="s">
        <v>23</v>
      </c>
      <c r="R9">
        <f>VLOOKUP($A9,Location!$A:$E,2,FALSE)</f>
        <v>56.550038999999998</v>
      </c>
      <c r="S9">
        <f>VLOOKUP($A9,Location!$A:$E,3,FALSE)</f>
        <v>-2.6127229999999999</v>
      </c>
      <c r="T9">
        <f>VLOOKUP($A9,Location!$A:$E,4,FALSE)</f>
        <v>56.550038999999998</v>
      </c>
      <c r="U9">
        <f>VLOOKUP($A9,Location!$A:$E,5,FALSE)</f>
        <v>-2.6127229999999999</v>
      </c>
      <c r="V9" t="s">
        <v>24</v>
      </c>
      <c r="W9" t="s">
        <v>25</v>
      </c>
      <c r="X9" t="s">
        <v>26</v>
      </c>
    </row>
    <row r="10" spans="1:24" x14ac:dyDescent="0.25">
      <c r="A10" t="s">
        <v>34</v>
      </c>
      <c r="N10">
        <v>0</v>
      </c>
      <c r="O10">
        <v>0</v>
      </c>
      <c r="P10">
        <v>0</v>
      </c>
      <c r="Q10" t="s">
        <v>23</v>
      </c>
      <c r="R10">
        <f>VLOOKUP($A10,Location!$A:$E,2,FALSE)</f>
        <v>53.124247099999998</v>
      </c>
      <c r="S10">
        <f>VLOOKUP($A10,Location!$A:$E,3,FALSE)</f>
        <v>-1.2368128</v>
      </c>
      <c r="T10">
        <f>VLOOKUP($A10,Location!$A:$E,4,FALSE)</f>
        <v>53.084247099999999</v>
      </c>
      <c r="U10">
        <f>VLOOKUP($A10,Location!$A:$E,5,FALSE)</f>
        <v>-1.2368128</v>
      </c>
      <c r="V10" t="s">
        <v>24</v>
      </c>
      <c r="W10" t="s">
        <v>25</v>
      </c>
      <c r="X10" t="s">
        <v>26</v>
      </c>
    </row>
    <row r="11" spans="1:24" x14ac:dyDescent="0.25">
      <c r="A11" t="s">
        <v>35</v>
      </c>
      <c r="N11">
        <v>0</v>
      </c>
      <c r="O11">
        <v>0</v>
      </c>
      <c r="P11">
        <v>0</v>
      </c>
      <c r="Q11" t="s">
        <v>23</v>
      </c>
      <c r="R11">
        <f>VLOOKUP($A11,Location!$A:$E,2,FALSE)</f>
        <v>51.146543000000001</v>
      </c>
      <c r="S11">
        <f>VLOOKUP($A11,Location!$A:$E,3,FALSE)</f>
        <v>0.87834299999999998</v>
      </c>
      <c r="T11">
        <f>VLOOKUP($A11,Location!$A:$E,4,FALSE)</f>
        <v>51.146543000000001</v>
      </c>
      <c r="U11">
        <f>VLOOKUP($A11,Location!$A:$E,5,FALSE)</f>
        <v>0.87834299999999998</v>
      </c>
      <c r="V11" t="s">
        <v>24</v>
      </c>
      <c r="W11" t="s">
        <v>25</v>
      </c>
      <c r="X11" t="s">
        <v>26</v>
      </c>
    </row>
    <row r="12" spans="1:24" x14ac:dyDescent="0.25">
      <c r="A12" t="s">
        <v>36</v>
      </c>
      <c r="N12">
        <v>0</v>
      </c>
      <c r="O12">
        <v>0</v>
      </c>
      <c r="P12">
        <v>0</v>
      </c>
      <c r="Q12" t="s">
        <v>23</v>
      </c>
      <c r="R12">
        <f>VLOOKUP($A12,Location!$A:$E,2,FALSE)</f>
        <v>51.432547999999997</v>
      </c>
      <c r="S12">
        <f>VLOOKUP($A12,Location!$A:$E,3,FALSE)</f>
        <v>-0.46192899999999998</v>
      </c>
      <c r="T12">
        <f>VLOOKUP($A12,Location!$A:$E,4,FALSE)</f>
        <v>51.432547999999997</v>
      </c>
      <c r="U12">
        <f>VLOOKUP($A12,Location!$A:$E,5,FALSE)</f>
        <v>-0.46192899999999998</v>
      </c>
      <c r="V12" t="s">
        <v>24</v>
      </c>
      <c r="W12" t="s">
        <v>25</v>
      </c>
      <c r="X12" t="s">
        <v>26</v>
      </c>
    </row>
    <row r="13" spans="1:24" x14ac:dyDescent="0.25">
      <c r="A13" t="s">
        <v>37</v>
      </c>
      <c r="N13">
        <v>0</v>
      </c>
      <c r="O13">
        <v>0</v>
      </c>
      <c r="P13">
        <v>0</v>
      </c>
      <c r="Q13" t="s">
        <v>23</v>
      </c>
      <c r="R13">
        <f>VLOOKUP($A13,Location!$A:$E,2,FALSE)</f>
        <v>53.530124200000003</v>
      </c>
      <c r="S13">
        <f>VLOOKUP($A13,Location!$A:$E,3,FALSE)</f>
        <v>-2.5046593000000001</v>
      </c>
      <c r="T13">
        <f>VLOOKUP($A13,Location!$A:$E,4,FALSE)</f>
        <v>53.530124200000003</v>
      </c>
      <c r="U13">
        <f>VLOOKUP($A13,Location!$A:$E,5,FALSE)</f>
        <v>-2.5046593000000001</v>
      </c>
      <c r="V13" t="s">
        <v>24</v>
      </c>
      <c r="W13" t="s">
        <v>25</v>
      </c>
      <c r="X13" t="s">
        <v>26</v>
      </c>
    </row>
    <row r="14" spans="1:24" x14ac:dyDescent="0.25">
      <c r="A14" t="s">
        <v>38</v>
      </c>
      <c r="N14">
        <v>0</v>
      </c>
      <c r="O14">
        <v>0</v>
      </c>
      <c r="P14">
        <v>0</v>
      </c>
      <c r="Q14" t="s">
        <v>23</v>
      </c>
      <c r="R14">
        <f>VLOOKUP($A14,Location!$A:$E,2,FALSE)</f>
        <v>51.821838100000001</v>
      </c>
      <c r="S14">
        <f>VLOOKUP($A14,Location!$A:$E,3,FALSE)</f>
        <v>-0.84219849999999996</v>
      </c>
      <c r="T14">
        <f>VLOOKUP($A14,Location!$A:$E,4,FALSE)</f>
        <v>51.781838100000002</v>
      </c>
      <c r="U14">
        <f>VLOOKUP($A14,Location!$A:$E,5,FALSE)</f>
        <v>-0.81219849999999993</v>
      </c>
      <c r="V14" t="s">
        <v>24</v>
      </c>
      <c r="W14" t="s">
        <v>25</v>
      </c>
      <c r="X14" t="s">
        <v>26</v>
      </c>
    </row>
    <row r="15" spans="1:24" x14ac:dyDescent="0.25">
      <c r="A15" t="s">
        <v>39</v>
      </c>
      <c r="N15">
        <v>0</v>
      </c>
      <c r="O15">
        <v>0</v>
      </c>
      <c r="P15">
        <v>0</v>
      </c>
      <c r="Q15" t="s">
        <v>23</v>
      </c>
      <c r="R15">
        <f>VLOOKUP($A15,Location!$A:$E,2,FALSE)</f>
        <v>55.480890000000002</v>
      </c>
      <c r="S15">
        <f>VLOOKUP($A15,Location!$A:$E,3,FALSE)</f>
        <v>-4.6030300000000004</v>
      </c>
      <c r="T15">
        <f>VLOOKUP($A15,Location!$A:$E,4,FALSE)</f>
        <v>55.470890000000004</v>
      </c>
      <c r="U15">
        <f>VLOOKUP($A15,Location!$A:$E,5,FALSE)</f>
        <v>-4.6030300000000004</v>
      </c>
      <c r="V15" t="s">
        <v>24</v>
      </c>
      <c r="W15" t="s">
        <v>25</v>
      </c>
      <c r="X15" t="s">
        <v>26</v>
      </c>
    </row>
    <row r="16" spans="1:24" x14ac:dyDescent="0.25">
      <c r="A16" t="s">
        <v>40</v>
      </c>
      <c r="N16">
        <v>0</v>
      </c>
      <c r="O16">
        <v>0</v>
      </c>
      <c r="P16">
        <v>0</v>
      </c>
      <c r="Q16" t="s">
        <v>23</v>
      </c>
      <c r="R16">
        <f>VLOOKUP($A16,Location!$A:$E,2,FALSE)</f>
        <v>52.9088542</v>
      </c>
      <c r="S16">
        <f>VLOOKUP($A16,Location!$A:$E,3,FALSE)</f>
        <v>-3.6002711999999999</v>
      </c>
      <c r="T16">
        <f>VLOOKUP($A16,Location!$A:$E,4,FALSE)</f>
        <v>52.9088542</v>
      </c>
      <c r="U16">
        <f>VLOOKUP($A16,Location!$A:$E,5,FALSE)</f>
        <v>-3.6002711999999999</v>
      </c>
      <c r="V16" t="s">
        <v>24</v>
      </c>
      <c r="W16" t="s">
        <v>25</v>
      </c>
      <c r="X16" t="s">
        <v>26</v>
      </c>
    </row>
    <row r="17" spans="1:24" x14ac:dyDescent="0.25">
      <c r="A17" t="s">
        <v>41</v>
      </c>
      <c r="N17">
        <v>0</v>
      </c>
      <c r="O17">
        <v>0</v>
      </c>
      <c r="P17">
        <v>0</v>
      </c>
      <c r="Q17" t="s">
        <v>23</v>
      </c>
      <c r="R17">
        <f>VLOOKUP($A17,Location!$A:$E,2,FALSE)</f>
        <v>52.059309300000002</v>
      </c>
      <c r="S17">
        <f>VLOOKUP($A17,Location!$A:$E,3,FALSE)</f>
        <v>-1.3426165999999999</v>
      </c>
      <c r="T17">
        <f>VLOOKUP($A17,Location!$A:$E,4,FALSE)</f>
        <v>52.059309300000002</v>
      </c>
      <c r="U17">
        <f>VLOOKUP($A17,Location!$A:$E,5,FALSE)</f>
        <v>-1.3426165999999999</v>
      </c>
      <c r="V17" t="s">
        <v>24</v>
      </c>
      <c r="W17" t="s">
        <v>25</v>
      </c>
      <c r="X17" t="s">
        <v>26</v>
      </c>
    </row>
    <row r="18" spans="1:24" x14ac:dyDescent="0.25">
      <c r="A18" t="s">
        <v>42</v>
      </c>
      <c r="N18">
        <v>0</v>
      </c>
      <c r="O18">
        <v>0</v>
      </c>
      <c r="P18">
        <v>0</v>
      </c>
      <c r="Q18" t="s">
        <v>23</v>
      </c>
      <c r="R18">
        <f>VLOOKUP($A18,Location!$A:$E,2,FALSE)</f>
        <v>57.666245000000004</v>
      </c>
      <c r="S18">
        <f>VLOOKUP($A18,Location!$A:$E,3,FALSE)</f>
        <v>-2.5239419999999999</v>
      </c>
      <c r="T18">
        <f>VLOOKUP($A18,Location!$A:$E,4,FALSE)</f>
        <v>57.666245000000004</v>
      </c>
      <c r="U18">
        <f>VLOOKUP($A18,Location!$A:$E,5,FALSE)</f>
        <v>-2.5239419999999999</v>
      </c>
      <c r="V18" t="s">
        <v>24</v>
      </c>
      <c r="W18" t="s">
        <v>25</v>
      </c>
      <c r="X18" t="s">
        <v>26</v>
      </c>
    </row>
    <row r="19" spans="1:24" x14ac:dyDescent="0.25">
      <c r="A19" t="s">
        <v>43</v>
      </c>
      <c r="N19">
        <v>0</v>
      </c>
      <c r="O19">
        <v>0</v>
      </c>
      <c r="P19">
        <v>0</v>
      </c>
      <c r="Q19" t="s">
        <v>23</v>
      </c>
      <c r="R19">
        <f>VLOOKUP($A19,Location!$A:$E,2,FALSE)</f>
        <v>53.217319000000003</v>
      </c>
      <c r="S19">
        <f>VLOOKUP($A19,Location!$A:$E,3,FALSE)</f>
        <v>-4.1124000000000001</v>
      </c>
      <c r="T19">
        <f>VLOOKUP($A19,Location!$A:$E,4,FALSE)</f>
        <v>53.217319000000003</v>
      </c>
      <c r="U19">
        <f>VLOOKUP($A19,Location!$A:$E,5,FALSE)</f>
        <v>-4.1124000000000001</v>
      </c>
      <c r="V19" t="s">
        <v>24</v>
      </c>
      <c r="W19" t="s">
        <v>25</v>
      </c>
      <c r="X19" t="s">
        <v>26</v>
      </c>
    </row>
    <row r="20" spans="1:24" x14ac:dyDescent="0.25">
      <c r="A20" t="s">
        <v>44</v>
      </c>
      <c r="N20">
        <v>0</v>
      </c>
      <c r="O20">
        <v>0</v>
      </c>
      <c r="P20">
        <v>0</v>
      </c>
      <c r="Q20" t="s">
        <v>23</v>
      </c>
      <c r="R20">
        <f>VLOOKUP($A20,Location!$A:$E,2,FALSE)</f>
        <v>51.543131099999997</v>
      </c>
      <c r="S20">
        <f>VLOOKUP($A20,Location!$A:$E,3,FALSE)</f>
        <v>7.8083100000000003E-2</v>
      </c>
      <c r="T20">
        <f>VLOOKUP($A20,Location!$A:$E,4,FALSE)</f>
        <v>51.535131099999994</v>
      </c>
      <c r="U20">
        <f>VLOOKUP($A20,Location!$A:$E,5,FALSE)</f>
        <v>3.8083100000000002E-2</v>
      </c>
      <c r="V20" t="s">
        <v>24</v>
      </c>
      <c r="W20" t="s">
        <v>25</v>
      </c>
      <c r="X20" t="s">
        <v>26</v>
      </c>
    </row>
    <row r="21" spans="1:24" x14ac:dyDescent="0.25">
      <c r="A21" t="s">
        <v>45</v>
      </c>
      <c r="N21">
        <v>0</v>
      </c>
      <c r="O21">
        <v>0</v>
      </c>
      <c r="P21">
        <v>0</v>
      </c>
      <c r="Q21" t="s">
        <v>23</v>
      </c>
      <c r="R21">
        <f>VLOOKUP($A21,Location!$A:$E,2,FALSE)</f>
        <v>51.646038599999997</v>
      </c>
      <c r="S21">
        <f>VLOOKUP($A21,Location!$A:$E,3,FALSE)</f>
        <v>-0.1870182</v>
      </c>
      <c r="T21">
        <f>VLOOKUP($A21,Location!$A:$E,4,FALSE)</f>
        <v>51.649038599999997</v>
      </c>
      <c r="U21">
        <f>VLOOKUP($A21,Location!$A:$E,5,FALSE)</f>
        <v>-0.1640182</v>
      </c>
      <c r="V21" t="s">
        <v>24</v>
      </c>
      <c r="W21" t="s">
        <v>25</v>
      </c>
      <c r="X21" t="s">
        <v>26</v>
      </c>
    </row>
    <row r="22" spans="1:24" x14ac:dyDescent="0.25">
      <c r="A22" t="s">
        <v>46</v>
      </c>
      <c r="N22">
        <v>0</v>
      </c>
      <c r="O22">
        <v>0</v>
      </c>
      <c r="P22">
        <v>0</v>
      </c>
      <c r="Q22" t="s">
        <v>23</v>
      </c>
      <c r="R22">
        <f>VLOOKUP($A22,Location!$A:$E,2,FALSE)</f>
        <v>53.5544327</v>
      </c>
      <c r="S22">
        <f>VLOOKUP($A22,Location!$A:$E,3,FALSE)</f>
        <v>-1.5021597</v>
      </c>
      <c r="T22">
        <f>VLOOKUP($A22,Location!$A:$E,4,FALSE)</f>
        <v>53.5544327</v>
      </c>
      <c r="U22">
        <f>VLOOKUP($A22,Location!$A:$E,5,FALSE)</f>
        <v>-1.5021597</v>
      </c>
      <c r="V22" t="s">
        <v>24</v>
      </c>
      <c r="W22" t="s">
        <v>25</v>
      </c>
      <c r="X22" t="s">
        <v>26</v>
      </c>
    </row>
    <row r="23" spans="1:24" x14ac:dyDescent="0.25">
      <c r="A23" t="s">
        <v>47</v>
      </c>
      <c r="N23">
        <v>0</v>
      </c>
      <c r="O23">
        <v>0</v>
      </c>
      <c r="P23">
        <v>0</v>
      </c>
      <c r="Q23" t="s">
        <v>23</v>
      </c>
      <c r="R23">
        <f>VLOOKUP($A23,Location!$A:$E,2,FALSE)</f>
        <v>51.084954000000003</v>
      </c>
      <c r="S23">
        <f>VLOOKUP($A23,Location!$A:$E,3,FALSE)</f>
        <v>-4.0825680000000002</v>
      </c>
      <c r="T23">
        <f>VLOOKUP($A23,Location!$A:$E,4,FALSE)</f>
        <v>51.084954000000003</v>
      </c>
      <c r="U23">
        <f>VLOOKUP($A23,Location!$A:$E,5,FALSE)</f>
        <v>-4.0825680000000002</v>
      </c>
      <c r="V23" t="s">
        <v>24</v>
      </c>
      <c r="W23" t="s">
        <v>25</v>
      </c>
      <c r="X23" t="s">
        <v>26</v>
      </c>
    </row>
    <row r="24" spans="1:24" x14ac:dyDescent="0.25">
      <c r="A24" t="s">
        <v>48</v>
      </c>
      <c r="N24">
        <v>0</v>
      </c>
      <c r="O24">
        <v>0</v>
      </c>
      <c r="P24">
        <v>0</v>
      </c>
      <c r="Q24" t="s">
        <v>23</v>
      </c>
      <c r="R24">
        <f>VLOOKUP($A24,Location!$A:$E,2,FALSE)</f>
        <v>54.118174000000003</v>
      </c>
      <c r="S24">
        <f>VLOOKUP($A24,Location!$A:$E,3,FALSE)</f>
        <v>-3.2416708999999999</v>
      </c>
      <c r="T24">
        <f>VLOOKUP($A24,Location!$A:$E,4,FALSE)</f>
        <v>54.118174000000003</v>
      </c>
      <c r="U24">
        <f>VLOOKUP($A24,Location!$A:$E,5,FALSE)</f>
        <v>-3.2416708999999999</v>
      </c>
      <c r="V24" t="s">
        <v>24</v>
      </c>
      <c r="W24" t="s">
        <v>25</v>
      </c>
      <c r="X24" t="s">
        <v>26</v>
      </c>
    </row>
    <row r="25" spans="1:24" x14ac:dyDescent="0.25">
      <c r="A25" t="s">
        <v>49</v>
      </c>
      <c r="N25">
        <v>0</v>
      </c>
      <c r="O25">
        <v>0</v>
      </c>
      <c r="P25">
        <v>0</v>
      </c>
      <c r="Q25" t="s">
        <v>23</v>
      </c>
      <c r="R25">
        <f>VLOOKUP($A25,Location!$A:$E,2,FALSE)</f>
        <v>51.399693999999997</v>
      </c>
      <c r="S25">
        <f>VLOOKUP($A25,Location!$A:$E,3,FALSE)</f>
        <v>-3.2792439999999998</v>
      </c>
      <c r="T25">
        <f>VLOOKUP($A25,Location!$A:$E,4,FALSE)</f>
        <v>51.399693999999997</v>
      </c>
      <c r="U25">
        <f>VLOOKUP($A25,Location!$A:$E,5,FALSE)</f>
        <v>-3.2792439999999998</v>
      </c>
      <c r="V25" t="s">
        <v>24</v>
      </c>
      <c r="W25" t="s">
        <v>25</v>
      </c>
      <c r="X25" t="s">
        <v>26</v>
      </c>
    </row>
    <row r="26" spans="1:24" x14ac:dyDescent="0.25">
      <c r="A26" t="s">
        <v>50</v>
      </c>
      <c r="N26">
        <v>0</v>
      </c>
      <c r="O26">
        <v>0</v>
      </c>
      <c r="P26">
        <v>0</v>
      </c>
      <c r="Q26" t="s">
        <v>23</v>
      </c>
      <c r="R26">
        <f>VLOOKUP($A26,Location!$A:$E,2,FALSE)</f>
        <v>51.578545300000002</v>
      </c>
      <c r="S26">
        <f>VLOOKUP($A26,Location!$A:$E,3,FALSE)</f>
        <v>0.47025359999999999</v>
      </c>
      <c r="T26">
        <f>VLOOKUP($A26,Location!$A:$E,4,FALSE)</f>
        <v>51.598545300000005</v>
      </c>
      <c r="U26">
        <f>VLOOKUP($A26,Location!$A:$E,5,FALSE)</f>
        <v>0.47025359999999999</v>
      </c>
      <c r="V26" t="s">
        <v>24</v>
      </c>
      <c r="W26" t="s">
        <v>25</v>
      </c>
      <c r="X26" t="s">
        <v>26</v>
      </c>
    </row>
    <row r="27" spans="1:24" x14ac:dyDescent="0.25">
      <c r="A27" t="s">
        <v>51</v>
      </c>
      <c r="N27">
        <v>0</v>
      </c>
      <c r="O27">
        <v>0</v>
      </c>
      <c r="P27">
        <v>0</v>
      </c>
      <c r="Q27" t="s">
        <v>23</v>
      </c>
      <c r="R27">
        <f>VLOOKUP($A27,Location!$A:$E,2,FALSE)</f>
        <v>51.2452507</v>
      </c>
      <c r="S27">
        <f>VLOOKUP($A27,Location!$A:$E,3,FALSE)</f>
        <v>-1.112492</v>
      </c>
      <c r="T27">
        <f>VLOOKUP($A27,Location!$A:$E,4,FALSE)</f>
        <v>51.2452507</v>
      </c>
      <c r="U27">
        <f>VLOOKUP($A27,Location!$A:$E,5,FALSE)</f>
        <v>-1.112492</v>
      </c>
      <c r="V27" t="s">
        <v>24</v>
      </c>
      <c r="W27" t="s">
        <v>25</v>
      </c>
      <c r="X27" t="s">
        <v>26</v>
      </c>
    </row>
    <row r="28" spans="1:24" x14ac:dyDescent="0.25">
      <c r="A28" t="s">
        <v>52</v>
      </c>
      <c r="N28">
        <v>0</v>
      </c>
      <c r="O28">
        <v>0</v>
      </c>
      <c r="P28">
        <v>0</v>
      </c>
      <c r="Q28" t="s">
        <v>23</v>
      </c>
      <c r="R28">
        <f>VLOOKUP($A28,Location!$A:$E,2,FALSE)</f>
        <v>51.483606299999998</v>
      </c>
      <c r="S28">
        <f>VLOOKUP($A28,Location!$A:$E,3,FALSE)</f>
        <v>0.14213439999999999</v>
      </c>
      <c r="T28">
        <f>VLOOKUP($A28,Location!$A:$E,4,FALSE)</f>
        <v>51.463606299999995</v>
      </c>
      <c r="U28">
        <f>VLOOKUP($A28,Location!$A:$E,5,FALSE)</f>
        <v>0.14213439999999999</v>
      </c>
      <c r="V28" t="s">
        <v>24</v>
      </c>
      <c r="W28" t="s">
        <v>25</v>
      </c>
      <c r="X28" t="s">
        <v>26</v>
      </c>
    </row>
    <row r="29" spans="1:24" x14ac:dyDescent="0.25">
      <c r="A29" t="s">
        <v>53</v>
      </c>
      <c r="N29">
        <v>0</v>
      </c>
      <c r="O29">
        <v>0</v>
      </c>
      <c r="P29">
        <v>0</v>
      </c>
      <c r="Q29" t="s">
        <v>23</v>
      </c>
      <c r="R29">
        <f>VLOOKUP($A29,Location!$A:$E,2,FALSE)</f>
        <v>55.763158300000001</v>
      </c>
      <c r="S29">
        <f>VLOOKUP($A29,Location!$A:$E,3,FALSE)</f>
        <v>-2.0161174000000002</v>
      </c>
      <c r="T29">
        <f>VLOOKUP($A29,Location!$A:$E,4,FALSE)</f>
        <v>55.763158300000001</v>
      </c>
      <c r="U29">
        <f>VLOOKUP($A29,Location!$A:$E,5,FALSE)</f>
        <v>-2.0161174000000002</v>
      </c>
      <c r="V29" t="s">
        <v>24</v>
      </c>
      <c r="W29" t="s">
        <v>25</v>
      </c>
      <c r="X29" t="s">
        <v>26</v>
      </c>
    </row>
    <row r="30" spans="1:24" x14ac:dyDescent="0.25">
      <c r="A30" t="s">
        <v>54</v>
      </c>
      <c r="N30">
        <v>0</v>
      </c>
      <c r="O30">
        <v>0</v>
      </c>
      <c r="P30">
        <v>0</v>
      </c>
      <c r="Q30" t="s">
        <v>23</v>
      </c>
      <c r="R30">
        <f>VLOOKUP($A30,Location!$A:$E,2,FALSE)</f>
        <v>52.473162799999997</v>
      </c>
      <c r="S30">
        <f>VLOOKUP($A30,Location!$A:$E,3,FALSE)</f>
        <v>-1.7721947</v>
      </c>
      <c r="T30">
        <f>VLOOKUP($A30,Location!$A:$E,4,FALSE)</f>
        <v>52.483162799999995</v>
      </c>
      <c r="U30">
        <f>VLOOKUP($A30,Location!$A:$E,5,FALSE)</f>
        <v>-1.7721947</v>
      </c>
      <c r="V30" t="s">
        <v>24</v>
      </c>
      <c r="W30" t="s">
        <v>25</v>
      </c>
      <c r="X30" t="s">
        <v>26</v>
      </c>
    </row>
    <row r="31" spans="1:24" x14ac:dyDescent="0.25">
      <c r="A31" t="s">
        <v>55</v>
      </c>
      <c r="N31">
        <v>0</v>
      </c>
      <c r="O31">
        <v>0</v>
      </c>
      <c r="P31">
        <v>0</v>
      </c>
      <c r="Q31" t="s">
        <v>23</v>
      </c>
      <c r="R31">
        <f>VLOOKUP($A31,Location!$A:$E,2,FALSE)</f>
        <v>52.406568100000001</v>
      </c>
      <c r="S31">
        <f>VLOOKUP($A31,Location!$A:$E,3,FALSE)</f>
        <v>-1.8871214000000001</v>
      </c>
      <c r="T31">
        <f>VLOOKUP($A31,Location!$A:$E,4,FALSE)</f>
        <v>52.406568100000001</v>
      </c>
      <c r="U31">
        <f>VLOOKUP($A31,Location!$A:$E,5,FALSE)</f>
        <v>-1.8946214000000001</v>
      </c>
      <c r="V31" t="s">
        <v>24</v>
      </c>
      <c r="W31" t="s">
        <v>25</v>
      </c>
      <c r="X31" t="s">
        <v>26</v>
      </c>
    </row>
    <row r="32" spans="1:24" x14ac:dyDescent="0.25">
      <c r="A32" t="s">
        <v>56</v>
      </c>
      <c r="N32">
        <v>0</v>
      </c>
      <c r="O32">
        <v>0</v>
      </c>
      <c r="P32">
        <v>0</v>
      </c>
      <c r="Q32" t="s">
        <v>23</v>
      </c>
      <c r="R32">
        <f>VLOOKUP($A32,Location!$A:$E,2,FALSE)</f>
        <v>52.543866000000001</v>
      </c>
      <c r="S32">
        <f>VLOOKUP($A32,Location!$A:$E,3,FALSE)</f>
        <v>-1.8904862</v>
      </c>
      <c r="T32">
        <f>VLOOKUP($A32,Location!$A:$E,4,FALSE)</f>
        <v>52.543866000000001</v>
      </c>
      <c r="U32">
        <f>VLOOKUP($A32,Location!$A:$E,5,FALSE)</f>
        <v>-1.9004862</v>
      </c>
      <c r="V32" t="s">
        <v>24</v>
      </c>
      <c r="W32" t="s">
        <v>25</v>
      </c>
      <c r="X32" t="s">
        <v>26</v>
      </c>
    </row>
    <row r="33" spans="1:24" x14ac:dyDescent="0.25">
      <c r="A33" t="s">
        <v>57</v>
      </c>
      <c r="N33">
        <v>0</v>
      </c>
      <c r="O33">
        <v>0</v>
      </c>
      <c r="P33">
        <v>0</v>
      </c>
      <c r="Q33" t="s">
        <v>23</v>
      </c>
      <c r="R33">
        <f>VLOOKUP($A33,Location!$A:$E,2,FALSE)</f>
        <v>52.404753499999998</v>
      </c>
      <c r="S33">
        <f>VLOOKUP($A33,Location!$A:$E,3,FALSE)</f>
        <v>-1.8222885</v>
      </c>
      <c r="T33">
        <f>VLOOKUP($A33,Location!$A:$E,4,FALSE)</f>
        <v>52.395753499999998</v>
      </c>
      <c r="U33">
        <f>VLOOKUP($A33,Location!$A:$E,5,FALSE)</f>
        <v>-1.8122885</v>
      </c>
      <c r="V33" t="s">
        <v>24</v>
      </c>
      <c r="W33" t="s">
        <v>25</v>
      </c>
      <c r="X33" t="s">
        <v>26</v>
      </c>
    </row>
    <row r="34" spans="1:24" x14ac:dyDescent="0.25">
      <c r="A34" t="s">
        <v>58</v>
      </c>
      <c r="N34">
        <v>0</v>
      </c>
      <c r="O34">
        <v>0</v>
      </c>
      <c r="P34">
        <v>0</v>
      </c>
      <c r="Q34" t="s">
        <v>23</v>
      </c>
      <c r="R34">
        <f>VLOOKUP($A34,Location!$A:$E,2,FALSE)</f>
        <v>52.453963999999999</v>
      </c>
      <c r="S34">
        <f>VLOOKUP($A34,Location!$A:$E,3,FALSE)</f>
        <v>-1.8100977</v>
      </c>
      <c r="T34">
        <f>VLOOKUP($A34,Location!$A:$E,4,FALSE)</f>
        <v>52.438963999999999</v>
      </c>
      <c r="U34">
        <f>VLOOKUP($A34,Location!$A:$E,5,FALSE)</f>
        <v>-1.8100977</v>
      </c>
      <c r="V34" t="s">
        <v>24</v>
      </c>
      <c r="W34" t="s">
        <v>25</v>
      </c>
      <c r="X34" t="s">
        <v>26</v>
      </c>
    </row>
    <row r="35" spans="1:24" x14ac:dyDescent="0.25">
      <c r="A35" t="s">
        <v>59</v>
      </c>
      <c r="N35">
        <v>0</v>
      </c>
      <c r="O35">
        <v>0</v>
      </c>
      <c r="P35">
        <v>0</v>
      </c>
      <c r="Q35" t="s">
        <v>23</v>
      </c>
      <c r="R35">
        <f>VLOOKUP($A35,Location!$A:$E,2,FALSE)</f>
        <v>52.547550100000002</v>
      </c>
      <c r="S35">
        <f>VLOOKUP($A35,Location!$A:$E,3,FALSE)</f>
        <v>-1.8412378</v>
      </c>
      <c r="T35">
        <f>VLOOKUP($A35,Location!$A:$E,4,FALSE)</f>
        <v>52.532550100000002</v>
      </c>
      <c r="U35">
        <f>VLOOKUP($A35,Location!$A:$E,5,FALSE)</f>
        <v>-1.8162378000000001</v>
      </c>
      <c r="V35" t="s">
        <v>24</v>
      </c>
      <c r="W35" t="s">
        <v>25</v>
      </c>
      <c r="X35" t="s">
        <v>26</v>
      </c>
    </row>
    <row r="36" spans="1:24" x14ac:dyDescent="0.25">
      <c r="A36" t="s">
        <v>60</v>
      </c>
      <c r="N36">
        <v>0</v>
      </c>
      <c r="O36">
        <v>0</v>
      </c>
      <c r="P36">
        <v>0</v>
      </c>
      <c r="Q36" t="s">
        <v>23</v>
      </c>
      <c r="R36">
        <f>VLOOKUP($A36,Location!$A:$E,2,FALSE)</f>
        <v>52.561497600000003</v>
      </c>
      <c r="S36">
        <f>VLOOKUP($A36,Location!$A:$E,3,FALSE)</f>
        <v>-1.8329146999999999</v>
      </c>
      <c r="T36">
        <f>VLOOKUP($A36,Location!$A:$E,4,FALSE)</f>
        <v>52.576497600000003</v>
      </c>
      <c r="U36">
        <f>VLOOKUP($A36,Location!$A:$E,5,FALSE)</f>
        <v>-1.8179147</v>
      </c>
      <c r="V36" t="s">
        <v>24</v>
      </c>
      <c r="W36" t="s">
        <v>25</v>
      </c>
      <c r="X36" t="s">
        <v>26</v>
      </c>
    </row>
    <row r="37" spans="1:24" x14ac:dyDescent="0.25">
      <c r="A37" t="s">
        <v>61</v>
      </c>
      <c r="N37">
        <v>0</v>
      </c>
      <c r="O37">
        <v>0</v>
      </c>
      <c r="P37">
        <v>0</v>
      </c>
      <c r="Q37" t="s">
        <v>23</v>
      </c>
      <c r="R37">
        <f>VLOOKUP($A37,Location!$A:$E,2,FALSE)</f>
        <v>55.923259999999999</v>
      </c>
      <c r="S37">
        <f>VLOOKUP($A37,Location!$A:$E,3,FALSE)</f>
        <v>-4.1990069999999999</v>
      </c>
      <c r="T37">
        <f>VLOOKUP($A37,Location!$A:$E,4,FALSE)</f>
        <v>55.923259999999999</v>
      </c>
      <c r="U37">
        <f>VLOOKUP($A37,Location!$A:$E,5,FALSE)</f>
        <v>-4.1990069999999999</v>
      </c>
      <c r="V37" t="s">
        <v>24</v>
      </c>
      <c r="W37" t="s">
        <v>25</v>
      </c>
      <c r="X37" t="s">
        <v>26</v>
      </c>
    </row>
    <row r="38" spans="1:24" x14ac:dyDescent="0.25">
      <c r="A38" t="s">
        <v>62</v>
      </c>
      <c r="N38">
        <v>0</v>
      </c>
      <c r="O38">
        <v>0</v>
      </c>
      <c r="P38">
        <v>0</v>
      </c>
      <c r="Q38" t="s">
        <v>23</v>
      </c>
      <c r="R38">
        <f>VLOOKUP($A38,Location!$A:$E,2,FALSE)</f>
        <v>51.861484599999997</v>
      </c>
      <c r="S38">
        <f>VLOOKUP($A38,Location!$A:$E,3,FALSE)</f>
        <v>0.16432469999999999</v>
      </c>
      <c r="T38">
        <f>VLOOKUP($A38,Location!$A:$E,4,FALSE)</f>
        <v>51.861484599999997</v>
      </c>
      <c r="U38">
        <f>VLOOKUP($A38,Location!$A:$E,5,FALSE)</f>
        <v>0.16432469999999999</v>
      </c>
      <c r="V38" t="s">
        <v>24</v>
      </c>
      <c r="W38" t="s">
        <v>25</v>
      </c>
      <c r="X38" t="s">
        <v>26</v>
      </c>
    </row>
    <row r="39" spans="1:24" x14ac:dyDescent="0.25">
      <c r="A39" t="s">
        <v>63</v>
      </c>
      <c r="N39">
        <v>0</v>
      </c>
      <c r="O39">
        <v>0</v>
      </c>
      <c r="P39">
        <v>0</v>
      </c>
      <c r="Q39" t="s">
        <v>23</v>
      </c>
      <c r="R39">
        <f>VLOOKUP($A39,Location!$A:$E,2,FALSE)</f>
        <v>53.7140506</v>
      </c>
      <c r="S39">
        <f>VLOOKUP($A39,Location!$A:$E,3,FALSE)</f>
        <v>-2.4765407000000002</v>
      </c>
      <c r="T39">
        <f>VLOOKUP($A39,Location!$A:$E,4,FALSE)</f>
        <v>53.7140506</v>
      </c>
      <c r="U39">
        <f>VLOOKUP($A39,Location!$A:$E,5,FALSE)</f>
        <v>-2.4765407000000002</v>
      </c>
      <c r="V39" t="s">
        <v>24</v>
      </c>
      <c r="W39" t="s">
        <v>25</v>
      </c>
      <c r="X39" t="s">
        <v>26</v>
      </c>
    </row>
    <row r="40" spans="1:24" x14ac:dyDescent="0.25">
      <c r="A40" t="s">
        <v>64</v>
      </c>
      <c r="N40">
        <v>0</v>
      </c>
      <c r="O40">
        <v>0</v>
      </c>
      <c r="P40">
        <v>0</v>
      </c>
      <c r="Q40" t="s">
        <v>23</v>
      </c>
      <c r="R40">
        <f>VLOOKUP($A40,Location!$A:$E,2,FALSE)</f>
        <v>53.839982999999997</v>
      </c>
      <c r="S40">
        <f>VLOOKUP($A40,Location!$A:$E,3,FALSE)</f>
        <v>-3.0344223000000001</v>
      </c>
      <c r="T40">
        <f>VLOOKUP($A40,Location!$A:$E,4,FALSE)</f>
        <v>53.839982999999997</v>
      </c>
      <c r="U40">
        <f>VLOOKUP($A40,Location!$A:$E,5,FALSE)</f>
        <v>-3.0344223000000001</v>
      </c>
      <c r="V40" t="s">
        <v>24</v>
      </c>
      <c r="W40" t="s">
        <v>25</v>
      </c>
      <c r="X40" t="s">
        <v>26</v>
      </c>
    </row>
    <row r="41" spans="1:24" x14ac:dyDescent="0.25">
      <c r="A41" t="s">
        <v>65</v>
      </c>
      <c r="N41">
        <v>0</v>
      </c>
      <c r="O41">
        <v>0</v>
      </c>
      <c r="P41">
        <v>0</v>
      </c>
      <c r="Q41" t="s">
        <v>23</v>
      </c>
      <c r="R41">
        <f>VLOOKUP($A41,Location!$A:$E,2,FALSE)</f>
        <v>51.993923500000001</v>
      </c>
      <c r="S41">
        <f>VLOOKUP($A41,Location!$A:$E,3,FALSE)</f>
        <v>-0.7424191</v>
      </c>
      <c r="T41">
        <f>VLOOKUP($A41,Location!$A:$E,4,FALSE)</f>
        <v>52.043923499999998</v>
      </c>
      <c r="U41">
        <f>VLOOKUP($A41,Location!$A:$E,5,FALSE)</f>
        <v>-0.7424191</v>
      </c>
      <c r="V41" t="s">
        <v>24</v>
      </c>
      <c r="W41" t="s">
        <v>25</v>
      </c>
      <c r="X41" t="s">
        <v>26</v>
      </c>
    </row>
    <row r="42" spans="1:24" x14ac:dyDescent="0.25">
      <c r="A42" t="s">
        <v>66</v>
      </c>
      <c r="N42">
        <v>0</v>
      </c>
      <c r="O42">
        <v>0</v>
      </c>
      <c r="P42">
        <v>0</v>
      </c>
      <c r="Q42" t="s">
        <v>23</v>
      </c>
      <c r="R42">
        <f>VLOOKUP($A42,Location!$A:$E,2,FALSE)</f>
        <v>55.124605099999997</v>
      </c>
      <c r="S42">
        <f>VLOOKUP($A42,Location!$A:$E,3,FALSE)</f>
        <v>-1.5023363000000001</v>
      </c>
      <c r="T42">
        <f>VLOOKUP($A42,Location!$A:$E,4,FALSE)</f>
        <v>55.124605099999997</v>
      </c>
      <c r="U42">
        <f>VLOOKUP($A42,Location!$A:$E,5,FALSE)</f>
        <v>-1.5023363000000001</v>
      </c>
      <c r="V42" t="s">
        <v>24</v>
      </c>
      <c r="W42" t="s">
        <v>25</v>
      </c>
      <c r="X42" t="s">
        <v>26</v>
      </c>
    </row>
    <row r="43" spans="1:24" x14ac:dyDescent="0.25">
      <c r="A43" t="s">
        <v>67</v>
      </c>
      <c r="N43">
        <v>0</v>
      </c>
      <c r="O43">
        <v>0</v>
      </c>
      <c r="P43">
        <v>0</v>
      </c>
      <c r="Q43" t="s">
        <v>23</v>
      </c>
      <c r="R43">
        <f>VLOOKUP($A43,Location!$A:$E,2,FALSE)</f>
        <v>50.459685100000002</v>
      </c>
      <c r="S43">
        <f>VLOOKUP($A43,Location!$A:$E,3,FALSE)</f>
        <v>-4.7085118000000001</v>
      </c>
      <c r="T43">
        <f>VLOOKUP($A43,Location!$A:$E,4,FALSE)</f>
        <v>50.459685100000002</v>
      </c>
      <c r="U43">
        <f>VLOOKUP($A43,Location!$A:$E,5,FALSE)</f>
        <v>-4.7085118000000001</v>
      </c>
      <c r="V43" t="s">
        <v>24</v>
      </c>
      <c r="W43" t="s">
        <v>25</v>
      </c>
      <c r="X43" t="s">
        <v>26</v>
      </c>
    </row>
    <row r="44" spans="1:24" x14ac:dyDescent="0.25">
      <c r="A44" t="s">
        <v>68</v>
      </c>
      <c r="N44">
        <v>0</v>
      </c>
      <c r="O44">
        <v>0</v>
      </c>
      <c r="P44">
        <v>0</v>
      </c>
      <c r="Q44" t="s">
        <v>23</v>
      </c>
      <c r="R44">
        <f>VLOOKUP($A44,Location!$A:$E,2,FALSE)</f>
        <v>53.565206600000003</v>
      </c>
      <c r="S44">
        <f>VLOOKUP($A44,Location!$A:$E,3,FALSE)</f>
        <v>-2.42347</v>
      </c>
      <c r="T44">
        <f>VLOOKUP($A44,Location!$A:$E,4,FALSE)</f>
        <v>53.565206600000003</v>
      </c>
      <c r="U44">
        <f>VLOOKUP($A44,Location!$A:$E,5,FALSE)</f>
        <v>-2.42347</v>
      </c>
      <c r="V44" t="s">
        <v>24</v>
      </c>
      <c r="W44" t="s">
        <v>25</v>
      </c>
      <c r="X44" t="s">
        <v>26</v>
      </c>
    </row>
    <row r="45" spans="1:24" x14ac:dyDescent="0.25">
      <c r="A45" t="s">
        <v>69</v>
      </c>
      <c r="N45">
        <v>0</v>
      </c>
      <c r="O45">
        <v>0</v>
      </c>
      <c r="P45">
        <v>0</v>
      </c>
      <c r="Q45" t="s">
        <v>23</v>
      </c>
      <c r="R45">
        <f>VLOOKUP($A45,Location!$A:$E,2,FALSE)</f>
        <v>51.644114100000003</v>
      </c>
      <c r="S45">
        <f>VLOOKUP($A45,Location!$A:$E,3,FALSE)</f>
        <v>-0.2567217</v>
      </c>
      <c r="T45">
        <f>VLOOKUP($A45,Location!$A:$E,4,FALSE)</f>
        <v>51.660114100000001</v>
      </c>
      <c r="U45">
        <f>VLOOKUP($A45,Location!$A:$E,5,FALSE)</f>
        <v>-0.2567217</v>
      </c>
      <c r="V45" t="s">
        <v>24</v>
      </c>
      <c r="W45" t="s">
        <v>25</v>
      </c>
      <c r="X45" t="s">
        <v>26</v>
      </c>
    </row>
    <row r="46" spans="1:24" x14ac:dyDescent="0.25">
      <c r="A46" t="s">
        <v>70</v>
      </c>
      <c r="N46">
        <v>0</v>
      </c>
      <c r="O46">
        <v>0</v>
      </c>
      <c r="P46">
        <v>0</v>
      </c>
      <c r="Q46" t="s">
        <v>23</v>
      </c>
      <c r="R46">
        <f>VLOOKUP($A46,Location!$A:$E,2,FALSE)</f>
        <v>52.9697107</v>
      </c>
      <c r="S46">
        <f>VLOOKUP($A46,Location!$A:$E,3,FALSE)</f>
        <v>-3.0564899999999999E-2</v>
      </c>
      <c r="T46">
        <f>VLOOKUP($A46,Location!$A:$E,4,FALSE)</f>
        <v>52.9697107</v>
      </c>
      <c r="U46">
        <f>VLOOKUP($A46,Location!$A:$E,5,FALSE)</f>
        <v>-3.0564899999999999E-2</v>
      </c>
      <c r="V46" t="s">
        <v>24</v>
      </c>
      <c r="W46" t="s">
        <v>25</v>
      </c>
      <c r="X46" t="s">
        <v>26</v>
      </c>
    </row>
    <row r="47" spans="1:24" x14ac:dyDescent="0.25">
      <c r="A47" t="s">
        <v>71</v>
      </c>
      <c r="N47">
        <v>0</v>
      </c>
      <c r="O47">
        <v>0</v>
      </c>
      <c r="P47">
        <v>0</v>
      </c>
      <c r="Q47" t="s">
        <v>23</v>
      </c>
      <c r="R47">
        <f>VLOOKUP($A47,Location!$A:$E,2,FALSE)</f>
        <v>53.808917999999998</v>
      </c>
      <c r="S47">
        <f>VLOOKUP($A47,Location!$A:$E,3,FALSE)</f>
        <v>-1.7838700000000001</v>
      </c>
      <c r="T47">
        <f>VLOOKUP($A47,Location!$A:$E,4,FALSE)</f>
        <v>53.808917999999998</v>
      </c>
      <c r="U47">
        <f>VLOOKUP($A47,Location!$A:$E,5,FALSE)</f>
        <v>-1.8313700000000002</v>
      </c>
      <c r="V47" t="s">
        <v>24</v>
      </c>
      <c r="W47" t="s">
        <v>25</v>
      </c>
      <c r="X47" t="s">
        <v>26</v>
      </c>
    </row>
    <row r="48" spans="1:24" x14ac:dyDescent="0.25">
      <c r="A48" t="s">
        <v>72</v>
      </c>
      <c r="N48">
        <v>0</v>
      </c>
      <c r="O48">
        <v>0</v>
      </c>
      <c r="P48">
        <v>0</v>
      </c>
      <c r="Q48" t="s">
        <v>23</v>
      </c>
      <c r="R48">
        <f>VLOOKUP($A48,Location!$A:$E,2,FALSE)</f>
        <v>53.798010499999997</v>
      </c>
      <c r="S48">
        <f>VLOOKUP($A48,Location!$A:$E,3,FALSE)</f>
        <v>-1.7052385999999999</v>
      </c>
      <c r="T48">
        <f>VLOOKUP($A48,Location!$A:$E,4,FALSE)</f>
        <v>53.798010499999997</v>
      </c>
      <c r="U48">
        <f>VLOOKUP($A48,Location!$A:$E,5,FALSE)</f>
        <v>-1.7052385999999999</v>
      </c>
      <c r="V48" t="s">
        <v>24</v>
      </c>
      <c r="W48" t="s">
        <v>25</v>
      </c>
      <c r="X48" t="s">
        <v>26</v>
      </c>
    </row>
    <row r="49" spans="1:24" x14ac:dyDescent="0.25">
      <c r="A49" t="s">
        <v>73</v>
      </c>
      <c r="N49">
        <v>0</v>
      </c>
      <c r="O49">
        <v>0</v>
      </c>
      <c r="P49">
        <v>0</v>
      </c>
      <c r="Q49" t="s">
        <v>23</v>
      </c>
      <c r="R49">
        <f>VLOOKUP($A49,Location!$A:$E,2,FALSE)</f>
        <v>51.930228999999997</v>
      </c>
      <c r="S49">
        <f>VLOOKUP($A49,Location!$A:$E,3,FALSE)</f>
        <v>-3.3988070000000001</v>
      </c>
      <c r="T49">
        <f>VLOOKUP($A49,Location!$A:$E,4,FALSE)</f>
        <v>51.930228999999997</v>
      </c>
      <c r="U49">
        <f>VLOOKUP($A49,Location!$A:$E,5,FALSE)</f>
        <v>-3.3988070000000001</v>
      </c>
      <c r="V49" t="s">
        <v>24</v>
      </c>
      <c r="W49" t="s">
        <v>25</v>
      </c>
      <c r="X49" t="s">
        <v>26</v>
      </c>
    </row>
    <row r="50" spans="1:24" x14ac:dyDescent="0.25">
      <c r="A50" t="s">
        <v>74</v>
      </c>
      <c r="N50">
        <v>0</v>
      </c>
      <c r="O50">
        <v>0</v>
      </c>
      <c r="P50">
        <v>0</v>
      </c>
      <c r="Q50" t="s">
        <v>23</v>
      </c>
      <c r="R50">
        <f>VLOOKUP($A50,Location!$A:$E,2,FALSE)</f>
        <v>53.429313399999998</v>
      </c>
      <c r="S50">
        <f>VLOOKUP($A50,Location!$A:$E,3,FALSE)</f>
        <v>-2.1240792000000002</v>
      </c>
      <c r="T50">
        <f>VLOOKUP($A50,Location!$A:$E,4,FALSE)</f>
        <v>53.429313399999998</v>
      </c>
      <c r="U50">
        <f>VLOOKUP($A50,Location!$A:$E,5,FALSE)</f>
        <v>-2.1590792000000003</v>
      </c>
      <c r="V50" t="s">
        <v>24</v>
      </c>
      <c r="W50" t="s">
        <v>25</v>
      </c>
      <c r="X50" t="s">
        <v>26</v>
      </c>
    </row>
    <row r="51" spans="1:24" x14ac:dyDescent="0.25">
      <c r="A51" t="s">
        <v>75</v>
      </c>
      <c r="N51">
        <v>0</v>
      </c>
      <c r="O51">
        <v>0</v>
      </c>
      <c r="P51">
        <v>0</v>
      </c>
      <c r="Q51" t="s">
        <v>23</v>
      </c>
      <c r="R51">
        <f>VLOOKUP($A51,Location!$A:$E,2,FALSE)</f>
        <v>51.610535499999997</v>
      </c>
      <c r="S51">
        <f>VLOOKUP($A51,Location!$A:$E,3,FALSE)</f>
        <v>0.29690309999999998</v>
      </c>
      <c r="T51">
        <f>VLOOKUP($A51,Location!$A:$E,4,FALSE)</f>
        <v>51.610535499999997</v>
      </c>
      <c r="U51">
        <f>VLOOKUP($A51,Location!$A:$E,5,FALSE)</f>
        <v>0.29690309999999998</v>
      </c>
      <c r="V51" t="s">
        <v>24</v>
      </c>
      <c r="W51" t="s">
        <v>25</v>
      </c>
      <c r="X51" t="s">
        <v>26</v>
      </c>
    </row>
    <row r="52" spans="1:24" x14ac:dyDescent="0.25">
      <c r="A52" t="s">
        <v>76</v>
      </c>
      <c r="N52">
        <v>0</v>
      </c>
      <c r="O52">
        <v>0</v>
      </c>
      <c r="P52">
        <v>0</v>
      </c>
      <c r="Q52" t="s">
        <v>23</v>
      </c>
      <c r="R52">
        <f>VLOOKUP($A52,Location!$A:$E,2,FALSE)</f>
        <v>51.505272400000003</v>
      </c>
      <c r="S52">
        <f>VLOOKUP($A52,Location!$A:$E,3,FALSE)</f>
        <v>-3.5799430999999999</v>
      </c>
      <c r="T52">
        <f>VLOOKUP($A52,Location!$A:$E,4,FALSE)</f>
        <v>51.435272400000002</v>
      </c>
      <c r="U52">
        <f>VLOOKUP($A52,Location!$A:$E,5,FALSE)</f>
        <v>-3.5599430999999999</v>
      </c>
      <c r="V52" t="s">
        <v>24</v>
      </c>
      <c r="W52" t="s">
        <v>25</v>
      </c>
      <c r="X52" t="s">
        <v>26</v>
      </c>
    </row>
    <row r="53" spans="1:24" x14ac:dyDescent="0.25">
      <c r="A53" t="s">
        <v>77</v>
      </c>
      <c r="N53">
        <v>0</v>
      </c>
      <c r="O53">
        <v>0</v>
      </c>
      <c r="P53">
        <v>0</v>
      </c>
      <c r="Q53" t="s">
        <v>23</v>
      </c>
      <c r="R53">
        <f>VLOOKUP($A53,Location!$A:$E,2,FALSE)</f>
        <v>54.085600700000001</v>
      </c>
      <c r="S53">
        <f>VLOOKUP($A53,Location!$A:$E,3,FALSE)</f>
        <v>-0.20030780000000001</v>
      </c>
      <c r="T53">
        <f>VLOOKUP($A53,Location!$A:$E,4,FALSE)</f>
        <v>54.085600700000001</v>
      </c>
      <c r="U53">
        <f>VLOOKUP($A53,Location!$A:$E,5,FALSE)</f>
        <v>-0.20030780000000001</v>
      </c>
      <c r="V53" t="s">
        <v>24</v>
      </c>
      <c r="W53" t="s">
        <v>25</v>
      </c>
      <c r="X53" t="s">
        <v>26</v>
      </c>
    </row>
    <row r="54" spans="1:24" x14ac:dyDescent="0.25">
      <c r="A54" t="s">
        <v>78</v>
      </c>
      <c r="N54">
        <v>0</v>
      </c>
      <c r="O54">
        <v>0</v>
      </c>
      <c r="P54">
        <v>0</v>
      </c>
      <c r="Q54" t="s">
        <v>23</v>
      </c>
      <c r="R54">
        <f>VLOOKUP($A54,Location!$A:$E,2,FALSE)</f>
        <v>51.515856399999997</v>
      </c>
      <c r="S54">
        <f>VLOOKUP($A54,Location!$A:$E,3,FALSE)</f>
        <v>-2.6850771</v>
      </c>
      <c r="T54">
        <f>VLOOKUP($A54,Location!$A:$E,4,FALSE)</f>
        <v>51.515856399999997</v>
      </c>
      <c r="U54">
        <f>VLOOKUP($A54,Location!$A:$E,5,FALSE)</f>
        <v>-2.7150770999999998</v>
      </c>
      <c r="V54" t="s">
        <v>24</v>
      </c>
      <c r="W54" t="s">
        <v>25</v>
      </c>
      <c r="X54" t="s">
        <v>26</v>
      </c>
    </row>
    <row r="55" spans="1:24" x14ac:dyDescent="0.25">
      <c r="A55" t="s">
        <v>79</v>
      </c>
      <c r="N55">
        <v>0</v>
      </c>
      <c r="O55">
        <v>0</v>
      </c>
      <c r="P55">
        <v>0</v>
      </c>
      <c r="Q55" t="s">
        <v>23</v>
      </c>
      <c r="R55">
        <f>VLOOKUP($A55,Location!$A:$E,2,FALSE)</f>
        <v>51.428808199999999</v>
      </c>
      <c r="S55">
        <f>VLOOKUP($A55,Location!$A:$E,3,FALSE)</f>
        <v>-2.5427526</v>
      </c>
      <c r="T55">
        <f>VLOOKUP($A55,Location!$A:$E,4,FALSE)</f>
        <v>51.378808200000002</v>
      </c>
      <c r="U55">
        <f>VLOOKUP($A55,Location!$A:$E,5,FALSE)</f>
        <v>-2.5427526</v>
      </c>
      <c r="V55" t="s">
        <v>24</v>
      </c>
      <c r="W55" t="s">
        <v>25</v>
      </c>
      <c r="X55" t="s">
        <v>26</v>
      </c>
    </row>
    <row r="56" spans="1:24" x14ac:dyDescent="0.25">
      <c r="A56" t="s">
        <v>80</v>
      </c>
      <c r="N56">
        <v>0</v>
      </c>
      <c r="O56">
        <v>0</v>
      </c>
      <c r="P56">
        <v>0</v>
      </c>
      <c r="Q56" t="s">
        <v>23</v>
      </c>
      <c r="R56">
        <f>VLOOKUP($A56,Location!$A:$E,2,FALSE)</f>
        <v>51.472428700000002</v>
      </c>
      <c r="S56">
        <f>VLOOKUP($A56,Location!$A:$E,3,FALSE)</f>
        <v>-2.4891641999999998</v>
      </c>
      <c r="T56">
        <f>VLOOKUP($A56,Location!$A:$E,4,FALSE)</f>
        <v>51.502428700000003</v>
      </c>
      <c r="U56">
        <f>VLOOKUP($A56,Location!$A:$E,5,FALSE)</f>
        <v>-2.4591642</v>
      </c>
      <c r="V56" t="s">
        <v>24</v>
      </c>
      <c r="W56" t="s">
        <v>25</v>
      </c>
      <c r="X56" t="s">
        <v>26</v>
      </c>
    </row>
    <row r="57" spans="1:24" x14ac:dyDescent="0.25">
      <c r="A57" t="s">
        <v>81</v>
      </c>
      <c r="N57">
        <v>0</v>
      </c>
      <c r="O57">
        <v>0</v>
      </c>
      <c r="P57">
        <v>0</v>
      </c>
      <c r="Q57" t="s">
        <v>23</v>
      </c>
      <c r="R57">
        <f>VLOOKUP($A57,Location!$A:$E,2,FALSE)</f>
        <v>51.420360000000002</v>
      </c>
      <c r="S57">
        <f>VLOOKUP($A57,Location!$A:$E,3,FALSE)</f>
        <v>2.0109999999999999E-2</v>
      </c>
      <c r="T57">
        <f>VLOOKUP($A57,Location!$A:$E,4,FALSE)</f>
        <v>51.420360000000002</v>
      </c>
      <c r="U57">
        <f>VLOOKUP($A57,Location!$A:$E,5,FALSE)</f>
        <v>2.0109999999999999E-2</v>
      </c>
      <c r="V57" t="s">
        <v>24</v>
      </c>
      <c r="W57" t="s">
        <v>25</v>
      </c>
      <c r="X57" t="s">
        <v>26</v>
      </c>
    </row>
    <row r="58" spans="1:24" x14ac:dyDescent="0.25">
      <c r="A58" t="s">
        <v>82</v>
      </c>
      <c r="N58">
        <v>0</v>
      </c>
      <c r="O58">
        <v>0</v>
      </c>
      <c r="P58">
        <v>0</v>
      </c>
      <c r="Q58" t="s">
        <v>23</v>
      </c>
      <c r="R58">
        <f>VLOOKUP($A58,Location!$A:$E,2,FALSE)</f>
        <v>57.673194799999997</v>
      </c>
      <c r="S58">
        <f>VLOOKUP($A58,Location!$A:$E,3,FALSE)</f>
        <v>-2.9725196999999999</v>
      </c>
      <c r="T58">
        <f>VLOOKUP($A58,Location!$A:$E,4,FALSE)</f>
        <v>57.673194799999997</v>
      </c>
      <c r="U58">
        <f>VLOOKUP($A58,Location!$A:$E,5,FALSE)</f>
        <v>-2.9725196999999999</v>
      </c>
      <c r="V58" t="s">
        <v>24</v>
      </c>
      <c r="W58" t="s">
        <v>25</v>
      </c>
      <c r="X58" t="s">
        <v>26</v>
      </c>
    </row>
    <row r="59" spans="1:24" x14ac:dyDescent="0.25">
      <c r="A59" t="s">
        <v>83</v>
      </c>
      <c r="N59">
        <v>0</v>
      </c>
      <c r="O59">
        <v>0</v>
      </c>
      <c r="P59">
        <v>0</v>
      </c>
      <c r="Q59" t="s">
        <v>23</v>
      </c>
      <c r="R59">
        <f>VLOOKUP($A59,Location!$A:$E,2,FALSE)</f>
        <v>50.957619399999999</v>
      </c>
      <c r="S59">
        <f>VLOOKUP($A59,Location!$A:$E,3,FALSE)</f>
        <v>-0.127525</v>
      </c>
      <c r="T59">
        <f>VLOOKUP($A59,Location!$A:$E,4,FALSE)</f>
        <v>50.957619399999999</v>
      </c>
      <c r="U59">
        <f>VLOOKUP($A59,Location!$A:$E,5,FALSE)</f>
        <v>-0.127525</v>
      </c>
      <c r="V59" t="s">
        <v>24</v>
      </c>
      <c r="W59" t="s">
        <v>25</v>
      </c>
      <c r="X59" t="s">
        <v>26</v>
      </c>
    </row>
    <row r="60" spans="1:24" x14ac:dyDescent="0.25">
      <c r="A60" t="s">
        <v>84</v>
      </c>
      <c r="N60">
        <v>0</v>
      </c>
      <c r="O60">
        <v>0</v>
      </c>
      <c r="P60">
        <v>0</v>
      </c>
      <c r="Q60" t="s">
        <v>23</v>
      </c>
      <c r="R60">
        <f>VLOOKUP($A60,Location!$A:$E,2,FALSE)</f>
        <v>52.795272099999998</v>
      </c>
      <c r="S60">
        <f>VLOOKUP($A60,Location!$A:$E,3,FALSE)</f>
        <v>-1.6587409</v>
      </c>
      <c r="T60">
        <f>VLOOKUP($A60,Location!$A:$E,4,FALSE)</f>
        <v>52.765272099999997</v>
      </c>
      <c r="U60">
        <f>VLOOKUP($A60,Location!$A:$E,5,FALSE)</f>
        <v>-1.6587409</v>
      </c>
      <c r="V60" t="s">
        <v>24</v>
      </c>
      <c r="W60" t="s">
        <v>25</v>
      </c>
      <c r="X60" t="s">
        <v>26</v>
      </c>
    </row>
    <row r="61" spans="1:24" x14ac:dyDescent="0.25">
      <c r="A61" t="s">
        <v>85</v>
      </c>
      <c r="N61">
        <v>0</v>
      </c>
      <c r="O61">
        <v>0</v>
      </c>
      <c r="P61">
        <v>0</v>
      </c>
      <c r="Q61" t="s">
        <v>23</v>
      </c>
      <c r="R61">
        <f>VLOOKUP($A61,Location!$A:$E,2,FALSE)</f>
        <v>53.599623000000001</v>
      </c>
      <c r="S61">
        <f>VLOOKUP($A61,Location!$A:$E,3,FALSE)</f>
        <v>-2.2866369999999998</v>
      </c>
      <c r="T61">
        <f>VLOOKUP($A61,Location!$A:$E,4,FALSE)</f>
        <v>53.599623000000001</v>
      </c>
      <c r="U61">
        <f>VLOOKUP($A61,Location!$A:$E,5,FALSE)</f>
        <v>-2.2866369999999998</v>
      </c>
      <c r="V61" t="s">
        <v>24</v>
      </c>
      <c r="W61" t="s">
        <v>25</v>
      </c>
      <c r="X61" t="s">
        <v>26</v>
      </c>
    </row>
    <row r="62" spans="1:24" x14ac:dyDescent="0.25">
      <c r="A62" t="s">
        <v>86</v>
      </c>
      <c r="N62">
        <v>0</v>
      </c>
      <c r="O62">
        <v>0</v>
      </c>
      <c r="P62">
        <v>0</v>
      </c>
      <c r="Q62" t="s">
        <v>23</v>
      </c>
      <c r="R62">
        <f>VLOOKUP($A62,Location!$A:$E,2,FALSE)</f>
        <v>52.248284900000002</v>
      </c>
      <c r="S62">
        <f>VLOOKUP($A62,Location!$A:$E,3,FALSE)</f>
        <v>0.71096519999999996</v>
      </c>
      <c r="T62">
        <f>VLOOKUP($A62,Location!$A:$E,4,FALSE)</f>
        <v>52.248284900000002</v>
      </c>
      <c r="U62">
        <f>VLOOKUP($A62,Location!$A:$E,5,FALSE)</f>
        <v>0.71096519999999996</v>
      </c>
      <c r="V62" t="s">
        <v>24</v>
      </c>
      <c r="W62" t="s">
        <v>25</v>
      </c>
      <c r="X62" t="s">
        <v>26</v>
      </c>
    </row>
    <row r="63" spans="1:24" x14ac:dyDescent="0.25">
      <c r="A63" t="s">
        <v>87</v>
      </c>
      <c r="N63">
        <v>0</v>
      </c>
      <c r="O63">
        <v>0</v>
      </c>
      <c r="P63">
        <v>0</v>
      </c>
      <c r="Q63" t="s">
        <v>23</v>
      </c>
      <c r="R63">
        <f>VLOOKUP($A63,Location!$A:$E,2,FALSE)</f>
        <v>53.252900799999999</v>
      </c>
      <c r="S63">
        <f>VLOOKUP($A63,Location!$A:$E,3,FALSE)</f>
        <v>-1.9148575999999999</v>
      </c>
      <c r="T63">
        <f>VLOOKUP($A63,Location!$A:$E,4,FALSE)</f>
        <v>53.252900799999999</v>
      </c>
      <c r="U63">
        <f>VLOOKUP($A63,Location!$A:$E,5,FALSE)</f>
        <v>-1.9048575999999999</v>
      </c>
      <c r="V63" t="s">
        <v>24</v>
      </c>
      <c r="W63" t="s">
        <v>25</v>
      </c>
      <c r="X63" t="s">
        <v>26</v>
      </c>
    </row>
    <row r="64" spans="1:24" x14ac:dyDescent="0.25">
      <c r="A64" t="s">
        <v>88</v>
      </c>
      <c r="N64">
        <v>0</v>
      </c>
      <c r="O64">
        <v>0</v>
      </c>
      <c r="P64">
        <v>0</v>
      </c>
      <c r="Q64" t="s">
        <v>23</v>
      </c>
      <c r="R64">
        <f>VLOOKUP($A64,Location!$A:$E,2,FALSE)</f>
        <v>50.226975299999999</v>
      </c>
      <c r="S64">
        <f>VLOOKUP($A64,Location!$A:$E,3,FALSE)</f>
        <v>-5.2660182999999998</v>
      </c>
      <c r="T64">
        <f>VLOOKUP($A64,Location!$A:$E,4,FALSE)</f>
        <v>50.226975299999999</v>
      </c>
      <c r="U64">
        <f>VLOOKUP($A64,Location!$A:$E,5,FALSE)</f>
        <v>-5.2660182999999998</v>
      </c>
      <c r="V64" t="s">
        <v>24</v>
      </c>
      <c r="W64" t="s">
        <v>25</v>
      </c>
      <c r="X64" t="s">
        <v>26</v>
      </c>
    </row>
    <row r="65" spans="1:24" x14ac:dyDescent="0.25">
      <c r="A65" t="s">
        <v>89</v>
      </c>
      <c r="N65">
        <v>0</v>
      </c>
      <c r="O65">
        <v>0</v>
      </c>
      <c r="P65">
        <v>0</v>
      </c>
      <c r="Q65" t="s">
        <v>23</v>
      </c>
      <c r="R65">
        <f>VLOOKUP($A65,Location!$A:$E,2,FALSE)</f>
        <v>52.232819999999997</v>
      </c>
      <c r="S65">
        <f>VLOOKUP($A65,Location!$A:$E,3,FALSE)</f>
        <v>0.13578999999999999</v>
      </c>
      <c r="T65">
        <f>VLOOKUP($A65,Location!$A:$E,4,FALSE)</f>
        <v>52.232819999999997</v>
      </c>
      <c r="U65">
        <f>VLOOKUP($A65,Location!$A:$E,5,FALSE)</f>
        <v>0.13578999999999999</v>
      </c>
      <c r="V65" t="s">
        <v>24</v>
      </c>
      <c r="W65" t="s">
        <v>25</v>
      </c>
      <c r="X65" t="s">
        <v>26</v>
      </c>
    </row>
    <row r="66" spans="1:24" x14ac:dyDescent="0.25">
      <c r="A66" t="s">
        <v>90</v>
      </c>
      <c r="N66">
        <v>0</v>
      </c>
      <c r="O66">
        <v>0</v>
      </c>
      <c r="P66">
        <v>0</v>
      </c>
      <c r="Q66" t="s">
        <v>23</v>
      </c>
      <c r="R66">
        <f>VLOOKUP($A66,Location!$A:$E,2,FALSE)</f>
        <v>55.423007599999998</v>
      </c>
      <c r="S66">
        <f>VLOOKUP($A66,Location!$A:$E,3,FALSE)</f>
        <v>-5.6014568999999996</v>
      </c>
      <c r="T66">
        <f>VLOOKUP($A66,Location!$A:$E,4,FALSE)</f>
        <v>55.423007599999998</v>
      </c>
      <c r="U66">
        <f>VLOOKUP($A66,Location!$A:$E,5,FALSE)</f>
        <v>-5.6014568999999996</v>
      </c>
      <c r="V66" t="s">
        <v>24</v>
      </c>
      <c r="W66" t="s">
        <v>25</v>
      </c>
      <c r="X66" t="s">
        <v>26</v>
      </c>
    </row>
    <row r="67" spans="1:24" x14ac:dyDescent="0.25">
      <c r="A67" t="s">
        <v>91</v>
      </c>
      <c r="N67">
        <v>0</v>
      </c>
      <c r="O67">
        <v>0</v>
      </c>
      <c r="P67">
        <v>0</v>
      </c>
      <c r="Q67" t="s">
        <v>23</v>
      </c>
      <c r="R67">
        <f>VLOOKUP($A67,Location!$A:$E,2,FALSE)</f>
        <v>51.274792099999999</v>
      </c>
      <c r="S67">
        <f>VLOOKUP($A67,Location!$A:$E,3,FALSE)</f>
        <v>1.0884365</v>
      </c>
      <c r="T67">
        <f>VLOOKUP($A67,Location!$A:$E,4,FALSE)</f>
        <v>51.2347921</v>
      </c>
      <c r="U67">
        <f>VLOOKUP($A67,Location!$A:$E,5,FALSE)</f>
        <v>1.1334365</v>
      </c>
      <c r="V67" t="s">
        <v>24</v>
      </c>
      <c r="W67" t="s">
        <v>25</v>
      </c>
      <c r="X67" t="s">
        <v>26</v>
      </c>
    </row>
    <row r="68" spans="1:24" x14ac:dyDescent="0.25">
      <c r="A68" t="s">
        <v>92</v>
      </c>
      <c r="N68">
        <v>0</v>
      </c>
      <c r="O68">
        <v>0</v>
      </c>
      <c r="P68">
        <v>0</v>
      </c>
      <c r="Q68" t="s">
        <v>23</v>
      </c>
      <c r="R68">
        <f>VLOOKUP($A68,Location!$A:$E,2,FALSE)</f>
        <v>51.522466999999999</v>
      </c>
      <c r="S68">
        <f>VLOOKUP($A68,Location!$A:$E,3,FALSE)</f>
        <v>-3.1902680000000001</v>
      </c>
      <c r="T68">
        <f>VLOOKUP($A68,Location!$A:$E,4,FALSE)</f>
        <v>51.522466999999999</v>
      </c>
      <c r="U68">
        <f>VLOOKUP($A68,Location!$A:$E,5,FALSE)</f>
        <v>-3.2202679999999999</v>
      </c>
      <c r="V68" t="s">
        <v>24</v>
      </c>
      <c r="W68" t="s">
        <v>25</v>
      </c>
      <c r="X68" t="s">
        <v>26</v>
      </c>
    </row>
    <row r="69" spans="1:24" x14ac:dyDescent="0.25">
      <c r="A69" t="s">
        <v>93</v>
      </c>
      <c r="N69">
        <v>0</v>
      </c>
      <c r="O69">
        <v>0</v>
      </c>
      <c r="P69">
        <v>0</v>
      </c>
      <c r="Q69" t="s">
        <v>23</v>
      </c>
      <c r="R69">
        <f>VLOOKUP($A69,Location!$A:$E,2,FALSE)</f>
        <v>52.085118600000001</v>
      </c>
      <c r="S69">
        <f>VLOOKUP($A69,Location!$A:$E,3,FALSE)</f>
        <v>-4.6578919000000001</v>
      </c>
      <c r="T69">
        <f>VLOOKUP($A69,Location!$A:$E,4,FALSE)</f>
        <v>52.085118600000001</v>
      </c>
      <c r="U69">
        <f>VLOOKUP($A69,Location!$A:$E,5,FALSE)</f>
        <v>-4.6578919000000001</v>
      </c>
      <c r="V69" t="s">
        <v>24</v>
      </c>
      <c r="W69" t="s">
        <v>25</v>
      </c>
      <c r="X69" t="s">
        <v>26</v>
      </c>
    </row>
    <row r="70" spans="1:24" x14ac:dyDescent="0.25">
      <c r="A70" t="s">
        <v>94</v>
      </c>
      <c r="N70">
        <v>0</v>
      </c>
      <c r="O70">
        <v>0</v>
      </c>
      <c r="P70">
        <v>0</v>
      </c>
      <c r="Q70" t="s">
        <v>23</v>
      </c>
      <c r="R70">
        <f>VLOOKUP($A70,Location!$A:$E,2,FALSE)</f>
        <v>52.119056999999998</v>
      </c>
      <c r="S70">
        <f>VLOOKUP($A70,Location!$A:$E,3,FALSE)</f>
        <v>-0.421518</v>
      </c>
      <c r="T70">
        <f>VLOOKUP($A70,Location!$A:$E,4,FALSE)</f>
        <v>52.134056999999999</v>
      </c>
      <c r="U70">
        <f>VLOOKUP($A70,Location!$A:$E,5,FALSE)</f>
        <v>-0.421518</v>
      </c>
      <c r="V70" t="s">
        <v>24</v>
      </c>
      <c r="W70" t="s">
        <v>25</v>
      </c>
      <c r="X70" t="s">
        <v>26</v>
      </c>
    </row>
    <row r="71" spans="1:24" x14ac:dyDescent="0.25">
      <c r="A71" t="s">
        <v>95</v>
      </c>
      <c r="N71">
        <v>0</v>
      </c>
      <c r="O71">
        <v>0</v>
      </c>
      <c r="P71">
        <v>0</v>
      </c>
      <c r="Q71" t="s">
        <v>23</v>
      </c>
      <c r="R71">
        <f>VLOOKUP($A71,Location!$A:$E,2,FALSE)</f>
        <v>54.896782600000002</v>
      </c>
      <c r="S71">
        <f>VLOOKUP($A71,Location!$A:$E,3,FALSE)</f>
        <v>-2.9524503000000002</v>
      </c>
      <c r="T71">
        <f>VLOOKUP($A71,Location!$A:$E,4,FALSE)</f>
        <v>54.896782600000002</v>
      </c>
      <c r="U71">
        <f>VLOOKUP($A71,Location!$A:$E,5,FALSE)</f>
        <v>-2.9524503000000002</v>
      </c>
      <c r="V71" t="s">
        <v>24</v>
      </c>
      <c r="W71" t="s">
        <v>25</v>
      </c>
      <c r="X71" t="s">
        <v>26</v>
      </c>
    </row>
    <row r="72" spans="1:24" x14ac:dyDescent="0.25">
      <c r="A72" t="s">
        <v>96</v>
      </c>
      <c r="N72">
        <v>0</v>
      </c>
      <c r="O72">
        <v>0</v>
      </c>
      <c r="P72">
        <v>0</v>
      </c>
      <c r="Q72" t="s">
        <v>23</v>
      </c>
      <c r="R72">
        <f>VLOOKUP($A72,Location!$A:$E,2,FALSE)</f>
        <v>51.855899899999997</v>
      </c>
      <c r="S72">
        <f>VLOOKUP($A72,Location!$A:$E,3,FALSE)</f>
        <v>-4.3029979000000003</v>
      </c>
      <c r="T72">
        <f>VLOOKUP($A72,Location!$A:$E,4,FALSE)</f>
        <v>51.855899899999997</v>
      </c>
      <c r="U72">
        <f>VLOOKUP($A72,Location!$A:$E,5,FALSE)</f>
        <v>-4.3029979000000003</v>
      </c>
      <c r="V72" t="s">
        <v>24</v>
      </c>
      <c r="W72" t="s">
        <v>25</v>
      </c>
      <c r="X72" t="s">
        <v>26</v>
      </c>
    </row>
    <row r="73" spans="1:24" x14ac:dyDescent="0.25">
      <c r="A73" t="s">
        <v>97</v>
      </c>
      <c r="N73">
        <v>0</v>
      </c>
      <c r="O73">
        <v>0</v>
      </c>
      <c r="P73">
        <v>0</v>
      </c>
      <c r="Q73" t="s">
        <v>23</v>
      </c>
      <c r="R73">
        <f>VLOOKUP($A73,Location!$A:$E,2,FALSE)</f>
        <v>54.931502199999997</v>
      </c>
      <c r="S73">
        <f>VLOOKUP($A73,Location!$A:$E,3,FALSE)</f>
        <v>-3.9359592999999999</v>
      </c>
      <c r="T73">
        <f>VLOOKUP($A73,Location!$A:$E,4,FALSE)</f>
        <v>54.931502199999997</v>
      </c>
      <c r="U73">
        <f>VLOOKUP($A73,Location!$A:$E,5,FALSE)</f>
        <v>-3.9359592999999999</v>
      </c>
      <c r="V73" t="s">
        <v>24</v>
      </c>
      <c r="W73" t="s">
        <v>25</v>
      </c>
      <c r="X73" t="s">
        <v>26</v>
      </c>
    </row>
    <row r="74" spans="1:24" x14ac:dyDescent="0.25">
      <c r="A74" t="s">
        <v>98</v>
      </c>
      <c r="N74">
        <v>0</v>
      </c>
      <c r="O74">
        <v>0</v>
      </c>
      <c r="P74">
        <v>0</v>
      </c>
      <c r="Q74" t="s">
        <v>23</v>
      </c>
      <c r="R74">
        <f>VLOOKUP($A74,Location!$A:$E,2,FALSE)</f>
        <v>53.532071299999998</v>
      </c>
      <c r="S74">
        <f>VLOOKUP($A74,Location!$A:$E,3,FALSE)</f>
        <v>-2.1712096999999999</v>
      </c>
      <c r="T74">
        <f>VLOOKUP($A74,Location!$A:$E,4,FALSE)</f>
        <v>53.532071299999998</v>
      </c>
      <c r="U74">
        <f>VLOOKUP($A74,Location!$A:$E,5,FALSE)</f>
        <v>-2.1712096999999999</v>
      </c>
      <c r="V74" t="s">
        <v>24</v>
      </c>
      <c r="W74" t="s">
        <v>25</v>
      </c>
      <c r="X74" t="s">
        <v>26</v>
      </c>
    </row>
    <row r="75" spans="1:24" x14ac:dyDescent="0.25">
      <c r="A75" t="s">
        <v>99</v>
      </c>
      <c r="N75">
        <v>0</v>
      </c>
      <c r="O75">
        <v>0</v>
      </c>
      <c r="P75">
        <v>0</v>
      </c>
      <c r="Q75" t="s">
        <v>23</v>
      </c>
      <c r="R75">
        <f>VLOOKUP($A75,Location!$A:$E,2,FALSE)</f>
        <v>53.500746399999997</v>
      </c>
      <c r="S75">
        <f>VLOOKUP($A75,Location!$A:$E,3,FALSE)</f>
        <v>-2.2406853</v>
      </c>
      <c r="T75">
        <f>VLOOKUP($A75,Location!$A:$E,4,FALSE)</f>
        <v>53.500746399999997</v>
      </c>
      <c r="U75">
        <f>VLOOKUP($A75,Location!$A:$E,5,FALSE)</f>
        <v>-2.2491853000000002</v>
      </c>
      <c r="V75" t="s">
        <v>24</v>
      </c>
      <c r="W75" t="s">
        <v>25</v>
      </c>
      <c r="X75" t="s">
        <v>26</v>
      </c>
    </row>
    <row r="76" spans="1:24" x14ac:dyDescent="0.25">
      <c r="A76" t="s">
        <v>100</v>
      </c>
      <c r="N76">
        <v>0</v>
      </c>
      <c r="O76">
        <v>0</v>
      </c>
      <c r="P76">
        <v>0</v>
      </c>
      <c r="Q76" t="s">
        <v>23</v>
      </c>
      <c r="R76">
        <f>VLOOKUP($A76,Location!$A:$E,2,FALSE)</f>
        <v>51.7248977</v>
      </c>
      <c r="S76">
        <f>VLOOKUP($A76,Location!$A:$E,3,FALSE)</f>
        <v>0.44655909999999999</v>
      </c>
      <c r="T76">
        <f>VLOOKUP($A76,Location!$A:$E,4,FALSE)</f>
        <v>51.7248977</v>
      </c>
      <c r="U76">
        <f>VLOOKUP($A76,Location!$A:$E,5,FALSE)</f>
        <v>0.44655909999999999</v>
      </c>
      <c r="V76" t="s">
        <v>24</v>
      </c>
      <c r="W76" t="s">
        <v>25</v>
      </c>
      <c r="X76" t="s">
        <v>26</v>
      </c>
    </row>
    <row r="77" spans="1:24" x14ac:dyDescent="0.25">
      <c r="A77" t="s">
        <v>101</v>
      </c>
      <c r="N77">
        <v>0</v>
      </c>
      <c r="O77">
        <v>0</v>
      </c>
      <c r="P77">
        <v>0</v>
      </c>
      <c r="Q77" t="s">
        <v>23</v>
      </c>
      <c r="R77">
        <f>VLOOKUP($A77,Location!$A:$E,2,FALSE)</f>
        <v>51.903452700000003</v>
      </c>
      <c r="S77">
        <f>VLOOKUP($A77,Location!$A:$E,3,FALSE)</f>
        <v>-2.0650259000000002</v>
      </c>
      <c r="T77">
        <f>VLOOKUP($A77,Location!$A:$E,4,FALSE)</f>
        <v>51.903452700000003</v>
      </c>
      <c r="U77">
        <f>VLOOKUP($A77,Location!$A:$E,5,FALSE)</f>
        <v>-2.0250259000000002</v>
      </c>
      <c r="V77" t="s">
        <v>24</v>
      </c>
      <c r="W77" t="s">
        <v>25</v>
      </c>
      <c r="X77" t="s">
        <v>26</v>
      </c>
    </row>
    <row r="78" spans="1:24" x14ac:dyDescent="0.25">
      <c r="A78" t="s">
        <v>102</v>
      </c>
      <c r="N78">
        <v>0</v>
      </c>
      <c r="O78">
        <v>0</v>
      </c>
      <c r="P78">
        <v>0</v>
      </c>
      <c r="Q78" t="s">
        <v>23</v>
      </c>
      <c r="R78">
        <f>VLOOKUP($A78,Location!$A:$E,2,FALSE)</f>
        <v>51.384331099999997</v>
      </c>
      <c r="S78">
        <f>VLOOKUP($A78,Location!$A:$E,3,FALSE)</f>
        <v>-0.50983659999999997</v>
      </c>
      <c r="T78">
        <f>VLOOKUP($A78,Location!$A:$E,4,FALSE)</f>
        <v>51.384331099999997</v>
      </c>
      <c r="U78">
        <f>VLOOKUP($A78,Location!$A:$E,5,FALSE)</f>
        <v>-0.50983659999999997</v>
      </c>
      <c r="V78" t="s">
        <v>24</v>
      </c>
      <c r="W78" t="s">
        <v>25</v>
      </c>
      <c r="X78" t="s">
        <v>26</v>
      </c>
    </row>
    <row r="79" spans="1:24" x14ac:dyDescent="0.25">
      <c r="A79" t="s">
        <v>103</v>
      </c>
      <c r="N79">
        <v>0</v>
      </c>
      <c r="O79">
        <v>0</v>
      </c>
      <c r="P79">
        <v>0</v>
      </c>
      <c r="Q79" t="s">
        <v>23</v>
      </c>
      <c r="R79">
        <f>VLOOKUP($A79,Location!$A:$E,2,FALSE)</f>
        <v>53.161984699999998</v>
      </c>
      <c r="S79">
        <f>VLOOKUP($A79,Location!$A:$E,3,FALSE)</f>
        <v>-2.8475787000000001</v>
      </c>
      <c r="T79">
        <f>VLOOKUP($A79,Location!$A:$E,4,FALSE)</f>
        <v>53.181984700000001</v>
      </c>
      <c r="U79">
        <f>VLOOKUP($A79,Location!$A:$E,5,FALSE)</f>
        <v>-2.8475787000000001</v>
      </c>
      <c r="V79" t="s">
        <v>24</v>
      </c>
      <c r="W79" t="s">
        <v>25</v>
      </c>
      <c r="X79" t="s">
        <v>26</v>
      </c>
    </row>
    <row r="80" spans="1:24" x14ac:dyDescent="0.25">
      <c r="A80" t="s">
        <v>104</v>
      </c>
      <c r="N80">
        <v>0</v>
      </c>
      <c r="O80">
        <v>0</v>
      </c>
      <c r="P80">
        <v>0</v>
      </c>
      <c r="Q80" t="s">
        <v>23</v>
      </c>
      <c r="R80">
        <f>VLOOKUP($A80,Location!$A:$E,2,FALSE)</f>
        <v>53.243543000000003</v>
      </c>
      <c r="S80">
        <f>VLOOKUP($A80,Location!$A:$E,3,FALSE)</f>
        <v>-1.426382</v>
      </c>
      <c r="T80">
        <f>VLOOKUP($A80,Location!$A:$E,4,FALSE)</f>
        <v>53.213543000000001</v>
      </c>
      <c r="U80">
        <f>VLOOKUP($A80,Location!$A:$E,5,FALSE)</f>
        <v>-1.416382</v>
      </c>
      <c r="V80" t="s">
        <v>24</v>
      </c>
      <c r="W80" t="s">
        <v>25</v>
      </c>
      <c r="X80" t="s">
        <v>26</v>
      </c>
    </row>
    <row r="81" spans="1:24" x14ac:dyDescent="0.25">
      <c r="A81" t="s">
        <v>105</v>
      </c>
      <c r="N81">
        <v>0</v>
      </c>
      <c r="O81">
        <v>0</v>
      </c>
      <c r="P81">
        <v>0</v>
      </c>
      <c r="Q81" t="s">
        <v>23</v>
      </c>
      <c r="R81">
        <f>VLOOKUP($A81,Location!$A:$E,2,FALSE)</f>
        <v>50.85333</v>
      </c>
      <c r="S81">
        <f>VLOOKUP($A81,Location!$A:$E,3,FALSE)</f>
        <v>-0.71013000000000004</v>
      </c>
      <c r="T81">
        <f>VLOOKUP($A81,Location!$A:$E,4,FALSE)</f>
        <v>50.85333</v>
      </c>
      <c r="U81">
        <f>VLOOKUP($A81,Location!$A:$E,5,FALSE)</f>
        <v>-0.71013000000000004</v>
      </c>
      <c r="V81" t="s">
        <v>24</v>
      </c>
      <c r="W81" t="s">
        <v>25</v>
      </c>
      <c r="X81" t="s">
        <v>26</v>
      </c>
    </row>
    <row r="82" spans="1:24" x14ac:dyDescent="0.25">
      <c r="A82" t="s">
        <v>106</v>
      </c>
      <c r="N82">
        <v>0</v>
      </c>
      <c r="O82">
        <v>0</v>
      </c>
      <c r="P82">
        <v>0</v>
      </c>
      <c r="Q82" t="s">
        <v>23</v>
      </c>
      <c r="R82">
        <f>VLOOKUP($A82,Location!$A:$E,2,FALSE)</f>
        <v>51.633513100000002</v>
      </c>
      <c r="S82">
        <f>VLOOKUP($A82,Location!$A:$E,3,FALSE)</f>
        <v>9.0489999999999998E-3</v>
      </c>
      <c r="T82">
        <f>VLOOKUP($A82,Location!$A:$E,4,FALSE)</f>
        <v>51.633513100000002</v>
      </c>
      <c r="U82">
        <f>VLOOKUP($A82,Location!$A:$E,5,FALSE)</f>
        <v>1.7049000000000002E-2</v>
      </c>
      <c r="V82" t="s">
        <v>24</v>
      </c>
      <c r="W82" t="s">
        <v>25</v>
      </c>
      <c r="X82" t="s">
        <v>26</v>
      </c>
    </row>
    <row r="83" spans="1:24" x14ac:dyDescent="0.25">
      <c r="A83" t="s">
        <v>107</v>
      </c>
      <c r="N83">
        <v>0</v>
      </c>
      <c r="O83">
        <v>0</v>
      </c>
      <c r="P83">
        <v>0</v>
      </c>
      <c r="Q83" t="s">
        <v>23</v>
      </c>
      <c r="R83">
        <f>VLOOKUP($A83,Location!$A:$E,2,FALSE)</f>
        <v>51.465494</v>
      </c>
      <c r="S83">
        <f>VLOOKUP($A83,Location!$A:$E,3,FALSE)</f>
        <v>-2.1437599999999999</v>
      </c>
      <c r="T83">
        <f>VLOOKUP($A83,Location!$A:$E,4,FALSE)</f>
        <v>51.465494</v>
      </c>
      <c r="U83">
        <f>VLOOKUP($A83,Location!$A:$E,5,FALSE)</f>
        <v>-2.1437599999999999</v>
      </c>
      <c r="V83" t="s">
        <v>24</v>
      </c>
      <c r="W83" t="s">
        <v>25</v>
      </c>
      <c r="X83" t="s">
        <v>26</v>
      </c>
    </row>
    <row r="84" spans="1:24" x14ac:dyDescent="0.25">
      <c r="A84" t="s">
        <v>108</v>
      </c>
      <c r="N84">
        <v>0</v>
      </c>
      <c r="O84">
        <v>0</v>
      </c>
      <c r="P84">
        <v>0</v>
      </c>
      <c r="Q84" t="s">
        <v>23</v>
      </c>
      <c r="R84">
        <f>VLOOKUP($A84,Location!$A:$E,2,FALSE)</f>
        <v>53.657494200000002</v>
      </c>
      <c r="S84">
        <f>VLOOKUP($A84,Location!$A:$E,3,FALSE)</f>
        <v>-2.6185464999999999</v>
      </c>
      <c r="T84">
        <f>VLOOKUP($A84,Location!$A:$E,4,FALSE)</f>
        <v>53.627494200000001</v>
      </c>
      <c r="U84">
        <f>VLOOKUP($A84,Location!$A:$E,5,FALSE)</f>
        <v>-2.7285464999999998</v>
      </c>
      <c r="V84" t="s">
        <v>24</v>
      </c>
      <c r="W84" t="s">
        <v>25</v>
      </c>
      <c r="X84" t="s">
        <v>26</v>
      </c>
    </row>
    <row r="85" spans="1:24" x14ac:dyDescent="0.25">
      <c r="A85" t="s">
        <v>109</v>
      </c>
      <c r="N85">
        <v>0</v>
      </c>
      <c r="O85">
        <v>0</v>
      </c>
      <c r="P85">
        <v>0</v>
      </c>
      <c r="Q85" t="s">
        <v>23</v>
      </c>
      <c r="R85">
        <f>VLOOKUP($A85,Location!$A:$E,2,FALSE)</f>
        <v>51.798403800000003</v>
      </c>
      <c r="S85">
        <f>VLOOKUP($A85,Location!$A:$E,3,FALSE)</f>
        <v>1.1546676</v>
      </c>
      <c r="T85">
        <f>VLOOKUP($A85,Location!$A:$E,4,FALSE)</f>
        <v>51.798403800000003</v>
      </c>
      <c r="U85">
        <f>VLOOKUP($A85,Location!$A:$E,5,FALSE)</f>
        <v>1.1546676</v>
      </c>
      <c r="V85" t="s">
        <v>24</v>
      </c>
      <c r="W85" t="s">
        <v>25</v>
      </c>
      <c r="X85" t="s">
        <v>26</v>
      </c>
    </row>
    <row r="86" spans="1:24" x14ac:dyDescent="0.25">
      <c r="A86" t="s">
        <v>110</v>
      </c>
      <c r="N86">
        <v>0</v>
      </c>
      <c r="O86">
        <v>0</v>
      </c>
      <c r="P86">
        <v>0</v>
      </c>
      <c r="Q86" t="s">
        <v>23</v>
      </c>
      <c r="R86">
        <f>VLOOKUP($A86,Location!$A:$E,2,FALSE)</f>
        <v>51.872078700000003</v>
      </c>
      <c r="S86">
        <f>VLOOKUP($A86,Location!$A:$E,3,FALSE)</f>
        <v>0.92811390000000005</v>
      </c>
      <c r="T86">
        <f>VLOOKUP($A86,Location!$A:$E,4,FALSE)</f>
        <v>51.872078700000003</v>
      </c>
      <c r="U86">
        <f>VLOOKUP($A86,Location!$A:$E,5,FALSE)</f>
        <v>0.89811390000000002</v>
      </c>
      <c r="V86" t="s">
        <v>24</v>
      </c>
      <c r="W86" t="s">
        <v>25</v>
      </c>
      <c r="X86" t="s">
        <v>26</v>
      </c>
    </row>
    <row r="87" spans="1:24" x14ac:dyDescent="0.25">
      <c r="A87" t="s">
        <v>111</v>
      </c>
      <c r="N87">
        <v>0</v>
      </c>
      <c r="O87">
        <v>0</v>
      </c>
      <c r="P87">
        <v>0</v>
      </c>
      <c r="Q87" t="s">
        <v>23</v>
      </c>
      <c r="R87">
        <f>VLOOKUP($A87,Location!$A:$E,2,FALSE)</f>
        <v>52.463636200000003</v>
      </c>
      <c r="S87">
        <f>VLOOKUP($A87,Location!$A:$E,3,FALSE)</f>
        <v>-1.4758529</v>
      </c>
      <c r="T87">
        <f>VLOOKUP($A87,Location!$A:$E,4,FALSE)</f>
        <v>52.433636200000002</v>
      </c>
      <c r="U87">
        <f>VLOOKUP($A87,Location!$A:$E,5,FALSE)</f>
        <v>-1.5358529000000001</v>
      </c>
      <c r="V87" t="s">
        <v>24</v>
      </c>
      <c r="W87" t="s">
        <v>25</v>
      </c>
      <c r="X87" t="s">
        <v>26</v>
      </c>
    </row>
    <row r="88" spans="1:24" x14ac:dyDescent="0.25">
      <c r="A88" t="s">
        <v>112</v>
      </c>
      <c r="N88">
        <v>0</v>
      </c>
      <c r="O88">
        <v>0</v>
      </c>
      <c r="P88">
        <v>0</v>
      </c>
      <c r="Q88" t="s">
        <v>23</v>
      </c>
      <c r="R88">
        <f>VLOOKUP($A88,Location!$A:$E,2,FALSE)</f>
        <v>51.081005699999999</v>
      </c>
      <c r="S88">
        <f>VLOOKUP($A88,Location!$A:$E,3,FALSE)</f>
        <v>-0.2017707</v>
      </c>
      <c r="T88">
        <f>VLOOKUP($A88,Location!$A:$E,4,FALSE)</f>
        <v>51.081005699999999</v>
      </c>
      <c r="U88">
        <f>VLOOKUP($A88,Location!$A:$E,5,FALSE)</f>
        <v>-0.2017707</v>
      </c>
      <c r="V88" t="s">
        <v>24</v>
      </c>
      <c r="W88" t="s">
        <v>25</v>
      </c>
      <c r="X88" t="s">
        <v>26</v>
      </c>
    </row>
    <row r="89" spans="1:24" x14ac:dyDescent="0.25">
      <c r="A89" t="s">
        <v>113</v>
      </c>
      <c r="N89">
        <v>0</v>
      </c>
      <c r="O89">
        <v>0</v>
      </c>
      <c r="P89">
        <v>0</v>
      </c>
      <c r="Q89" t="s">
        <v>23</v>
      </c>
      <c r="R89">
        <f>VLOOKUP($A89,Location!$A:$E,2,FALSE)</f>
        <v>53.089860799999997</v>
      </c>
      <c r="S89">
        <f>VLOOKUP($A89,Location!$A:$E,3,FALSE)</f>
        <v>-2.4441250000000001</v>
      </c>
      <c r="T89">
        <f>VLOOKUP($A89,Location!$A:$E,4,FALSE)</f>
        <v>53.089860799999997</v>
      </c>
      <c r="U89">
        <f>VLOOKUP($A89,Location!$A:$E,5,FALSE)</f>
        <v>-2.4441250000000001</v>
      </c>
      <c r="V89" t="s">
        <v>24</v>
      </c>
      <c r="W89" t="s">
        <v>25</v>
      </c>
      <c r="X89" t="s">
        <v>26</v>
      </c>
    </row>
    <row r="90" spans="1:24" x14ac:dyDescent="0.25">
      <c r="A90" t="s">
        <v>114</v>
      </c>
      <c r="N90">
        <v>0</v>
      </c>
      <c r="O90">
        <v>0</v>
      </c>
      <c r="P90">
        <v>0</v>
      </c>
      <c r="Q90" t="s">
        <v>23</v>
      </c>
      <c r="R90">
        <f>VLOOKUP($A90,Location!$A:$E,2,FALSE)</f>
        <v>51.385290500000004</v>
      </c>
      <c r="S90">
        <f>VLOOKUP($A90,Location!$A:$E,3,FALSE)</f>
        <v>-0.1178232</v>
      </c>
      <c r="T90">
        <f>VLOOKUP($A90,Location!$A:$E,4,FALSE)</f>
        <v>51.360290500000005</v>
      </c>
      <c r="U90">
        <f>VLOOKUP($A90,Location!$A:$E,5,FALSE)</f>
        <v>-0.1178232</v>
      </c>
      <c r="V90" t="s">
        <v>24</v>
      </c>
      <c r="W90" t="s">
        <v>25</v>
      </c>
      <c r="X90" t="s">
        <v>26</v>
      </c>
    </row>
    <row r="91" spans="1:24" x14ac:dyDescent="0.25">
      <c r="A91" t="s">
        <v>115</v>
      </c>
      <c r="N91">
        <v>0</v>
      </c>
      <c r="O91">
        <v>0</v>
      </c>
      <c r="P91">
        <v>0</v>
      </c>
      <c r="Q91" t="s">
        <v>23</v>
      </c>
      <c r="R91">
        <f>VLOOKUP($A91,Location!$A:$E,2,FALSE)</f>
        <v>55.451709999999999</v>
      </c>
      <c r="S91">
        <f>VLOOKUP($A91,Location!$A:$E,3,FALSE)</f>
        <v>-4.2643599999999999</v>
      </c>
      <c r="T91">
        <f>VLOOKUP($A91,Location!$A:$E,4,FALSE)</f>
        <v>55.451709999999999</v>
      </c>
      <c r="U91">
        <f>VLOOKUP($A91,Location!$A:$E,5,FALSE)</f>
        <v>-4.2643599999999999</v>
      </c>
      <c r="V91" t="s">
        <v>24</v>
      </c>
      <c r="W91" t="s">
        <v>25</v>
      </c>
      <c r="X91" t="s">
        <v>26</v>
      </c>
    </row>
    <row r="92" spans="1:24" x14ac:dyDescent="0.25">
      <c r="A92" t="s">
        <v>116</v>
      </c>
      <c r="N92">
        <v>0</v>
      </c>
      <c r="O92">
        <v>0</v>
      </c>
      <c r="P92">
        <v>0</v>
      </c>
      <c r="Q92" t="s">
        <v>23</v>
      </c>
      <c r="R92">
        <f>VLOOKUP($A92,Location!$A:$E,2,FALSE)</f>
        <v>54.519602200000001</v>
      </c>
      <c r="S92">
        <f>VLOOKUP($A92,Location!$A:$E,3,FALSE)</f>
        <v>-1.5083413999999999</v>
      </c>
      <c r="T92">
        <f>VLOOKUP($A92,Location!$A:$E,4,FALSE)</f>
        <v>54.519602200000001</v>
      </c>
      <c r="U92">
        <f>VLOOKUP($A92,Location!$A:$E,5,FALSE)</f>
        <v>-1.5083413999999999</v>
      </c>
      <c r="V92" t="s">
        <v>24</v>
      </c>
      <c r="W92" t="s">
        <v>25</v>
      </c>
      <c r="X92" t="s">
        <v>26</v>
      </c>
    </row>
    <row r="93" spans="1:24" x14ac:dyDescent="0.25">
      <c r="A93" t="s">
        <v>117</v>
      </c>
      <c r="N93">
        <v>0</v>
      </c>
      <c r="O93">
        <v>0</v>
      </c>
      <c r="P93">
        <v>0</v>
      </c>
      <c r="Q93" t="s">
        <v>23</v>
      </c>
      <c r="R93">
        <f>VLOOKUP($A93,Location!$A:$E,2,FALSE)</f>
        <v>52.901769999999999</v>
      </c>
      <c r="S93">
        <f>VLOOKUP($A93,Location!$A:$E,3,FALSE)</f>
        <v>-1.4310529999999999</v>
      </c>
      <c r="T93">
        <f>VLOOKUP($A93,Location!$A:$E,4,FALSE)</f>
        <v>52.901769999999999</v>
      </c>
      <c r="U93">
        <f>VLOOKUP($A93,Location!$A:$E,5,FALSE)</f>
        <v>-1.4710529999999999</v>
      </c>
      <c r="V93" t="s">
        <v>24</v>
      </c>
      <c r="W93" t="s">
        <v>25</v>
      </c>
      <c r="X93" t="s">
        <v>26</v>
      </c>
    </row>
    <row r="94" spans="1:24" x14ac:dyDescent="0.25">
      <c r="A94" t="s">
        <v>118</v>
      </c>
      <c r="N94">
        <v>0</v>
      </c>
      <c r="O94">
        <v>0</v>
      </c>
      <c r="P94">
        <v>0</v>
      </c>
      <c r="Q94" t="s">
        <v>23</v>
      </c>
      <c r="R94">
        <f>VLOOKUP($A94,Location!$A:$E,2,FALSE)</f>
        <v>53.542399000000003</v>
      </c>
      <c r="S94">
        <f>VLOOKUP($A94,Location!$A:$E,3,FALSE)</f>
        <v>-1.0859939999999999</v>
      </c>
      <c r="T94">
        <f>VLOOKUP($A94,Location!$A:$E,4,FALSE)</f>
        <v>53.542399000000003</v>
      </c>
      <c r="U94">
        <f>VLOOKUP($A94,Location!$A:$E,5,FALSE)</f>
        <v>-1.0859939999999999</v>
      </c>
      <c r="V94" t="s">
        <v>24</v>
      </c>
      <c r="W94" t="s">
        <v>25</v>
      </c>
      <c r="X94" t="s">
        <v>26</v>
      </c>
    </row>
    <row r="95" spans="1:24" x14ac:dyDescent="0.25">
      <c r="A95" t="s">
        <v>119</v>
      </c>
      <c r="N95">
        <v>0</v>
      </c>
      <c r="O95">
        <v>0</v>
      </c>
      <c r="P95">
        <v>0</v>
      </c>
      <c r="Q95" t="s">
        <v>23</v>
      </c>
      <c r="R95">
        <f>VLOOKUP($A95,Location!$A:$E,2,FALSE)</f>
        <v>50.714248900000001</v>
      </c>
      <c r="S95">
        <f>VLOOKUP($A95,Location!$A:$E,3,FALSE)</f>
        <v>-2.4686621</v>
      </c>
      <c r="T95">
        <f>VLOOKUP($A95,Location!$A:$E,4,FALSE)</f>
        <v>50.714248900000001</v>
      </c>
      <c r="U95">
        <f>VLOOKUP($A95,Location!$A:$E,5,FALSE)</f>
        <v>-2.4686621</v>
      </c>
      <c r="V95" t="s">
        <v>24</v>
      </c>
      <c r="W95" t="s">
        <v>25</v>
      </c>
      <c r="X95" t="s">
        <v>26</v>
      </c>
    </row>
    <row r="96" spans="1:24" x14ac:dyDescent="0.25">
      <c r="A96" t="s">
        <v>120</v>
      </c>
      <c r="N96">
        <v>0</v>
      </c>
      <c r="O96">
        <v>0</v>
      </c>
      <c r="P96">
        <v>0</v>
      </c>
      <c r="Q96" t="s">
        <v>23</v>
      </c>
      <c r="R96">
        <f>VLOOKUP($A96,Location!$A:$E,2,FALSE)</f>
        <v>52.50311</v>
      </c>
      <c r="S96">
        <f>VLOOKUP($A96,Location!$A:$E,3,FALSE)</f>
        <v>-2.1487500000000002</v>
      </c>
      <c r="T96">
        <f>VLOOKUP($A96,Location!$A:$E,4,FALSE)</f>
        <v>52.50311</v>
      </c>
      <c r="U96">
        <f>VLOOKUP($A96,Location!$A:$E,5,FALSE)</f>
        <v>-2.1487500000000002</v>
      </c>
      <c r="V96" t="s">
        <v>24</v>
      </c>
      <c r="W96" t="s">
        <v>25</v>
      </c>
      <c r="X96" t="s">
        <v>26</v>
      </c>
    </row>
    <row r="97" spans="1:24" x14ac:dyDescent="0.25">
      <c r="A97" t="s">
        <v>121</v>
      </c>
      <c r="N97">
        <v>0</v>
      </c>
      <c r="O97">
        <v>0</v>
      </c>
      <c r="P97">
        <v>0</v>
      </c>
      <c r="Q97" t="s">
        <v>23</v>
      </c>
      <c r="R97">
        <f>VLOOKUP($A97,Location!$A:$E,2,FALSE)</f>
        <v>55.968623000000001</v>
      </c>
      <c r="S97">
        <f>VLOOKUP($A97,Location!$A:$E,3,FALSE)</f>
        <v>-4.5745940000000003</v>
      </c>
      <c r="T97">
        <f>VLOOKUP($A97,Location!$A:$E,4,FALSE)</f>
        <v>55.968623000000001</v>
      </c>
      <c r="U97">
        <f>VLOOKUP($A97,Location!$A:$E,5,FALSE)</f>
        <v>-4.5745940000000003</v>
      </c>
      <c r="V97" t="s">
        <v>24</v>
      </c>
      <c r="W97" t="s">
        <v>25</v>
      </c>
      <c r="X97" t="s">
        <v>26</v>
      </c>
    </row>
    <row r="98" spans="1:24" x14ac:dyDescent="0.25">
      <c r="A98" t="s">
        <v>122</v>
      </c>
      <c r="N98">
        <v>0</v>
      </c>
      <c r="O98">
        <v>0</v>
      </c>
      <c r="P98">
        <v>0</v>
      </c>
      <c r="Q98" t="s">
        <v>23</v>
      </c>
      <c r="R98">
        <f>VLOOKUP($A98,Location!$A:$E,2,FALSE)</f>
        <v>55.069248299999998</v>
      </c>
      <c r="S98">
        <f>VLOOKUP($A98,Location!$A:$E,3,FALSE)</f>
        <v>-3.5967161000000001</v>
      </c>
      <c r="T98">
        <f>VLOOKUP($A98,Location!$A:$E,4,FALSE)</f>
        <v>55.069248299999998</v>
      </c>
      <c r="U98">
        <f>VLOOKUP($A98,Location!$A:$E,5,FALSE)</f>
        <v>-3.5967161000000001</v>
      </c>
      <c r="V98" t="s">
        <v>24</v>
      </c>
      <c r="W98" t="s">
        <v>25</v>
      </c>
      <c r="X98" t="s">
        <v>26</v>
      </c>
    </row>
    <row r="99" spans="1:24" x14ac:dyDescent="0.25">
      <c r="A99" t="s">
        <v>123</v>
      </c>
      <c r="N99">
        <v>0</v>
      </c>
      <c r="O99">
        <v>0</v>
      </c>
      <c r="P99">
        <v>0</v>
      </c>
      <c r="Q99" t="s">
        <v>23</v>
      </c>
      <c r="R99">
        <f>VLOOKUP($A99,Location!$A:$E,2,FALSE)</f>
        <v>56.477769500000001</v>
      </c>
      <c r="S99">
        <f>VLOOKUP($A99,Location!$A:$E,3,FALSE)</f>
        <v>-3.0050628000000001</v>
      </c>
      <c r="T99">
        <f>VLOOKUP($A99,Location!$A:$E,4,FALSE)</f>
        <v>56.477769500000001</v>
      </c>
      <c r="U99">
        <f>VLOOKUP($A99,Location!$A:$E,5,FALSE)</f>
        <v>-3.0050628000000001</v>
      </c>
      <c r="V99" t="s">
        <v>24</v>
      </c>
      <c r="W99" t="s">
        <v>25</v>
      </c>
      <c r="X99" t="s">
        <v>26</v>
      </c>
    </row>
    <row r="100" spans="1:24" x14ac:dyDescent="0.25">
      <c r="A100" t="s">
        <v>124</v>
      </c>
      <c r="N100">
        <v>0</v>
      </c>
      <c r="O100">
        <v>0</v>
      </c>
      <c r="P100">
        <v>0</v>
      </c>
      <c r="Q100" t="s">
        <v>23</v>
      </c>
      <c r="R100">
        <f>VLOOKUP($A100,Location!$A:$E,2,FALSE)</f>
        <v>56.074010000000001</v>
      </c>
      <c r="S100">
        <f>VLOOKUP($A100,Location!$A:$E,3,FALSE)</f>
        <v>-3.4352800000000001</v>
      </c>
      <c r="T100">
        <f>VLOOKUP($A100,Location!$A:$E,4,FALSE)</f>
        <v>56.074010000000001</v>
      </c>
      <c r="U100">
        <f>VLOOKUP($A100,Location!$A:$E,5,FALSE)</f>
        <v>-3.4352800000000001</v>
      </c>
      <c r="V100" t="s">
        <v>24</v>
      </c>
      <c r="W100" t="s">
        <v>25</v>
      </c>
      <c r="X100" t="s">
        <v>26</v>
      </c>
    </row>
    <row r="101" spans="1:24" x14ac:dyDescent="0.25">
      <c r="A101" t="s">
        <v>125</v>
      </c>
      <c r="N101">
        <v>0</v>
      </c>
      <c r="O101">
        <v>0</v>
      </c>
      <c r="P101">
        <v>0</v>
      </c>
      <c r="Q101" t="s">
        <v>23</v>
      </c>
      <c r="R101">
        <f>VLOOKUP($A101,Location!$A:$E,2,FALSE)</f>
        <v>55.967545800000003</v>
      </c>
      <c r="S101">
        <f>VLOOKUP($A101,Location!$A:$E,3,FALSE)</f>
        <v>-4.9115197000000004</v>
      </c>
      <c r="T101">
        <f>VLOOKUP($A101,Location!$A:$E,4,FALSE)</f>
        <v>55.967545800000003</v>
      </c>
      <c r="U101">
        <f>VLOOKUP($A101,Location!$A:$E,5,FALSE)</f>
        <v>-4.9815197000000007</v>
      </c>
      <c r="V101" t="s">
        <v>24</v>
      </c>
      <c r="W101" t="s">
        <v>25</v>
      </c>
      <c r="X101" t="s">
        <v>26</v>
      </c>
    </row>
    <row r="102" spans="1:24" x14ac:dyDescent="0.25">
      <c r="A102" t="s">
        <v>126</v>
      </c>
      <c r="N102">
        <v>0</v>
      </c>
      <c r="O102">
        <v>0</v>
      </c>
      <c r="P102">
        <v>0</v>
      </c>
      <c r="Q102" t="s">
        <v>23</v>
      </c>
      <c r="R102">
        <f>VLOOKUP($A102,Location!$A:$E,2,FALSE)</f>
        <v>55.777823300000001</v>
      </c>
      <c r="S102">
        <f>VLOOKUP($A102,Location!$A:$E,3,FALSE)</f>
        <v>-2.3481822999999999</v>
      </c>
      <c r="T102">
        <f>VLOOKUP($A102,Location!$A:$E,4,FALSE)</f>
        <v>55.777823300000001</v>
      </c>
      <c r="U102">
        <f>VLOOKUP($A102,Location!$A:$E,5,FALSE)</f>
        <v>-2.3481822999999999</v>
      </c>
      <c r="V102" t="s">
        <v>24</v>
      </c>
      <c r="W102" t="s">
        <v>25</v>
      </c>
      <c r="X102" t="s">
        <v>26</v>
      </c>
    </row>
    <row r="103" spans="1:24" x14ac:dyDescent="0.25">
      <c r="A103" t="s">
        <v>127</v>
      </c>
      <c r="N103">
        <v>0</v>
      </c>
      <c r="O103">
        <v>0</v>
      </c>
      <c r="P103">
        <v>0</v>
      </c>
      <c r="Q103" t="s">
        <v>23</v>
      </c>
      <c r="R103">
        <f>VLOOKUP($A103,Location!$A:$E,2,FALSE)</f>
        <v>54.747139300000001</v>
      </c>
      <c r="S103">
        <f>VLOOKUP($A103,Location!$A:$E,3,FALSE)</f>
        <v>-1.6097671</v>
      </c>
      <c r="T103">
        <f>VLOOKUP($A103,Location!$A:$E,4,FALSE)</f>
        <v>54.747139300000001</v>
      </c>
      <c r="U103">
        <f>VLOOKUP($A103,Location!$A:$E,5,FALSE)</f>
        <v>-1.6097671</v>
      </c>
      <c r="V103" t="s">
        <v>24</v>
      </c>
      <c r="W103" t="s">
        <v>25</v>
      </c>
      <c r="X103" t="s">
        <v>26</v>
      </c>
    </row>
    <row r="104" spans="1:24" x14ac:dyDescent="0.25">
      <c r="A104" t="s">
        <v>128</v>
      </c>
      <c r="N104">
        <v>0</v>
      </c>
      <c r="O104">
        <v>0</v>
      </c>
      <c r="P104">
        <v>0</v>
      </c>
      <c r="Q104" t="s">
        <v>23</v>
      </c>
      <c r="R104">
        <f>VLOOKUP($A104,Location!$A:$E,2,FALSE)</f>
        <v>55.770840999999997</v>
      </c>
      <c r="S104">
        <f>VLOOKUP($A104,Location!$A:$E,3,FALSE)</f>
        <v>-4.1754534000000003</v>
      </c>
      <c r="T104">
        <f>VLOOKUP($A104,Location!$A:$E,4,FALSE)</f>
        <v>55.770840999999997</v>
      </c>
      <c r="U104">
        <f>VLOOKUP($A104,Location!$A:$E,5,FALSE)</f>
        <v>-4.1754534000000003</v>
      </c>
      <c r="V104" t="s">
        <v>24</v>
      </c>
      <c r="W104" t="s">
        <v>25</v>
      </c>
      <c r="X104" t="s">
        <v>26</v>
      </c>
    </row>
    <row r="105" spans="1:24" x14ac:dyDescent="0.25">
      <c r="A105" t="s">
        <v>129</v>
      </c>
      <c r="N105">
        <v>0</v>
      </c>
      <c r="O105">
        <v>0</v>
      </c>
      <c r="P105">
        <v>0</v>
      </c>
      <c r="Q105" t="s">
        <v>23</v>
      </c>
      <c r="R105">
        <f>VLOOKUP($A105,Location!$A:$E,2,FALSE)</f>
        <v>50.782507099999997</v>
      </c>
      <c r="S105">
        <f>VLOOKUP($A105,Location!$A:$E,3,FALSE)</f>
        <v>0.30959300000000001</v>
      </c>
      <c r="T105">
        <f>VLOOKUP($A105,Location!$A:$E,4,FALSE)</f>
        <v>50.782507099999997</v>
      </c>
      <c r="U105">
        <f>VLOOKUP($A105,Location!$A:$E,5,FALSE)</f>
        <v>0.30959300000000001</v>
      </c>
      <c r="V105" t="s">
        <v>24</v>
      </c>
      <c r="W105" t="s">
        <v>25</v>
      </c>
      <c r="X105" t="s">
        <v>26</v>
      </c>
    </row>
    <row r="106" spans="1:24" x14ac:dyDescent="0.25">
      <c r="A106" t="s">
        <v>130</v>
      </c>
      <c r="N106">
        <v>0</v>
      </c>
      <c r="O106">
        <v>0</v>
      </c>
      <c r="P106">
        <v>0</v>
      </c>
      <c r="Q106" t="s">
        <v>23</v>
      </c>
      <c r="R106">
        <f>VLOOKUP($A106,Location!$A:$E,2,FALSE)</f>
        <v>55.8999308</v>
      </c>
      <c r="S106">
        <f>VLOOKUP($A106,Location!$A:$E,3,FALSE)</f>
        <v>-3.3082379</v>
      </c>
      <c r="T106">
        <f>VLOOKUP($A106,Location!$A:$E,4,FALSE)</f>
        <v>55.8999308</v>
      </c>
      <c r="U106">
        <f>VLOOKUP($A106,Location!$A:$E,5,FALSE)</f>
        <v>-3.3182378999999997</v>
      </c>
      <c r="V106" t="s">
        <v>24</v>
      </c>
      <c r="W106" t="s">
        <v>25</v>
      </c>
      <c r="X106" t="s">
        <v>26</v>
      </c>
    </row>
    <row r="107" spans="1:24" x14ac:dyDescent="0.25">
      <c r="A107" t="s">
        <v>131</v>
      </c>
      <c r="N107">
        <v>0</v>
      </c>
      <c r="O107">
        <v>0</v>
      </c>
      <c r="P107">
        <v>0</v>
      </c>
      <c r="Q107" t="s">
        <v>23</v>
      </c>
      <c r="R107">
        <f>VLOOKUP($A107,Location!$A:$E,2,FALSE)</f>
        <v>55.943147000000003</v>
      </c>
      <c r="S107">
        <f>VLOOKUP($A107,Location!$A:$E,3,FALSE)</f>
        <v>-3.0669396</v>
      </c>
      <c r="T107">
        <f>VLOOKUP($A107,Location!$A:$E,4,FALSE)</f>
        <v>55.943147000000003</v>
      </c>
      <c r="U107">
        <f>VLOOKUP($A107,Location!$A:$E,5,FALSE)</f>
        <v>-3.0669396</v>
      </c>
      <c r="V107" t="s">
        <v>24</v>
      </c>
      <c r="W107" t="s">
        <v>25</v>
      </c>
      <c r="X107" t="s">
        <v>26</v>
      </c>
    </row>
    <row r="108" spans="1:24" x14ac:dyDescent="0.25">
      <c r="A108" t="s">
        <v>132</v>
      </c>
      <c r="N108">
        <v>0</v>
      </c>
      <c r="O108">
        <v>0</v>
      </c>
      <c r="P108">
        <v>0</v>
      </c>
      <c r="Q108" t="s">
        <v>23</v>
      </c>
      <c r="R108">
        <f>VLOOKUP($A108,Location!$A:$E,2,FALSE)</f>
        <v>57.651477</v>
      </c>
      <c r="S108">
        <f>VLOOKUP($A108,Location!$A:$E,3,FALSE)</f>
        <v>-3.3183582</v>
      </c>
      <c r="T108">
        <f>VLOOKUP($A108,Location!$A:$E,4,FALSE)</f>
        <v>57.651477</v>
      </c>
      <c r="U108">
        <f>VLOOKUP($A108,Location!$A:$E,5,FALSE)</f>
        <v>-3.3183582</v>
      </c>
      <c r="V108" t="s">
        <v>24</v>
      </c>
      <c r="W108" t="s">
        <v>25</v>
      </c>
      <c r="X108" t="s">
        <v>26</v>
      </c>
    </row>
    <row r="109" spans="1:24" x14ac:dyDescent="0.25">
      <c r="A109" t="s">
        <v>133</v>
      </c>
      <c r="N109">
        <v>0</v>
      </c>
      <c r="O109">
        <v>0</v>
      </c>
      <c r="P109">
        <v>0</v>
      </c>
      <c r="Q109" t="s">
        <v>23</v>
      </c>
      <c r="R109">
        <f>VLOOKUP($A109,Location!$A:$E,2,FALSE)</f>
        <v>54.961222300000003</v>
      </c>
      <c r="S109">
        <f>VLOOKUP($A109,Location!$A:$E,3,FALSE)</f>
        <v>-1.6446000999999999</v>
      </c>
      <c r="T109">
        <f>VLOOKUP($A109,Location!$A:$E,4,FALSE)</f>
        <v>54.961222300000003</v>
      </c>
      <c r="U109">
        <f>VLOOKUP($A109,Location!$A:$E,5,FALSE)</f>
        <v>-1.6046000999999999</v>
      </c>
      <c r="V109" t="s">
        <v>24</v>
      </c>
      <c r="W109" t="s">
        <v>25</v>
      </c>
      <c r="X109" t="s">
        <v>26</v>
      </c>
    </row>
    <row r="110" spans="1:24" x14ac:dyDescent="0.25">
      <c r="A110" t="s">
        <v>134</v>
      </c>
      <c r="N110">
        <v>0</v>
      </c>
      <c r="O110">
        <v>0</v>
      </c>
      <c r="P110">
        <v>0</v>
      </c>
      <c r="Q110" t="s">
        <v>23</v>
      </c>
      <c r="R110">
        <f>VLOOKUP($A110,Location!$A:$E,2,FALSE)</f>
        <v>51.676892500000001</v>
      </c>
      <c r="S110">
        <f>VLOOKUP($A110,Location!$A:$E,3,FALSE)</f>
        <v>-2.1648400000000002E-2</v>
      </c>
      <c r="T110">
        <f>VLOOKUP($A110,Location!$A:$E,4,FALSE)</f>
        <v>51.676892500000001</v>
      </c>
      <c r="U110">
        <f>VLOOKUP($A110,Location!$A:$E,5,FALSE)</f>
        <v>-2.1648400000000002E-2</v>
      </c>
      <c r="V110" t="s">
        <v>24</v>
      </c>
      <c r="W110" t="s">
        <v>25</v>
      </c>
      <c r="X110" t="s">
        <v>26</v>
      </c>
    </row>
    <row r="111" spans="1:24" x14ac:dyDescent="0.25">
      <c r="A111" t="s">
        <v>135</v>
      </c>
      <c r="N111">
        <v>0</v>
      </c>
      <c r="O111">
        <v>0</v>
      </c>
      <c r="P111">
        <v>0</v>
      </c>
      <c r="Q111" t="s">
        <v>23</v>
      </c>
      <c r="R111">
        <f>VLOOKUP($A111,Location!$A:$E,2,FALSE)</f>
        <v>51.502953499999997</v>
      </c>
      <c r="S111">
        <f>VLOOKUP($A111,Location!$A:$E,3,FALSE)</f>
        <v>0.16203319999999999</v>
      </c>
      <c r="T111">
        <f>VLOOKUP($A111,Location!$A:$E,4,FALSE)</f>
        <v>51.510453499999997</v>
      </c>
      <c r="U111">
        <f>VLOOKUP($A111,Location!$A:$E,5,FALSE)</f>
        <v>0.16203319999999999</v>
      </c>
      <c r="V111" t="s">
        <v>24</v>
      </c>
      <c r="W111" t="s">
        <v>25</v>
      </c>
      <c r="X111" t="s">
        <v>26</v>
      </c>
    </row>
    <row r="112" spans="1:24" x14ac:dyDescent="0.25">
      <c r="A112" t="s">
        <v>136</v>
      </c>
      <c r="N112">
        <v>0</v>
      </c>
      <c r="O112">
        <v>0</v>
      </c>
      <c r="P112">
        <v>0</v>
      </c>
      <c r="Q112" t="s">
        <v>23</v>
      </c>
      <c r="R112">
        <f>VLOOKUP($A112,Location!$A:$E,2,FALSE)</f>
        <v>50.698687499999998</v>
      </c>
      <c r="S112">
        <f>VLOOKUP($A112,Location!$A:$E,3,FALSE)</f>
        <v>-3.5158303000000002</v>
      </c>
      <c r="T112">
        <f>VLOOKUP($A112,Location!$A:$E,4,FALSE)</f>
        <v>50.698687499999998</v>
      </c>
      <c r="U112">
        <f>VLOOKUP($A112,Location!$A:$E,5,FALSE)</f>
        <v>-3.5158303000000002</v>
      </c>
      <c r="V112" t="s">
        <v>24</v>
      </c>
      <c r="W112" t="s">
        <v>25</v>
      </c>
      <c r="X112" t="s">
        <v>26</v>
      </c>
    </row>
    <row r="113" spans="1:24" x14ac:dyDescent="0.25">
      <c r="A113" t="s">
        <v>137</v>
      </c>
      <c r="N113">
        <v>0</v>
      </c>
      <c r="O113">
        <v>0</v>
      </c>
      <c r="P113">
        <v>0</v>
      </c>
      <c r="Q113" t="s">
        <v>23</v>
      </c>
      <c r="R113">
        <f>VLOOKUP($A113,Location!$A:$E,2,FALSE)</f>
        <v>51.274348400000001</v>
      </c>
      <c r="S113">
        <f>VLOOKUP($A113,Location!$A:$E,3,FALSE)</f>
        <v>-0.77196759999999998</v>
      </c>
      <c r="T113">
        <f>VLOOKUP($A113,Location!$A:$E,4,FALSE)</f>
        <v>51.274348400000001</v>
      </c>
      <c r="U113">
        <f>VLOOKUP($A113,Location!$A:$E,5,FALSE)</f>
        <v>-0.77196759999999998</v>
      </c>
      <c r="V113" t="s">
        <v>24</v>
      </c>
      <c r="W113" t="s">
        <v>25</v>
      </c>
      <c r="X113" t="s">
        <v>26</v>
      </c>
    </row>
    <row r="114" spans="1:24" x14ac:dyDescent="0.25">
      <c r="A114" t="s">
        <v>138</v>
      </c>
      <c r="N114">
        <v>0</v>
      </c>
      <c r="O114">
        <v>0</v>
      </c>
      <c r="P114">
        <v>0</v>
      </c>
      <c r="Q114" t="s">
        <v>23</v>
      </c>
      <c r="R114">
        <f>VLOOKUP($A114,Location!$A:$E,2,FALSE)</f>
        <v>52.640528699999997</v>
      </c>
      <c r="S114">
        <f>VLOOKUP($A114,Location!$A:$E,3,FALSE)</f>
        <v>-2.1138357999999999</v>
      </c>
      <c r="T114">
        <f>VLOOKUP($A114,Location!$A:$E,4,FALSE)</f>
        <v>52.640528699999997</v>
      </c>
      <c r="U114">
        <f>VLOOKUP($A114,Location!$A:$E,5,FALSE)</f>
        <v>-2.1138357999999999</v>
      </c>
      <c r="V114" t="s">
        <v>24</v>
      </c>
      <c r="W114" t="s">
        <v>25</v>
      </c>
      <c r="X114" t="s">
        <v>26</v>
      </c>
    </row>
    <row r="115" spans="1:24" x14ac:dyDescent="0.25">
      <c r="A115" t="s">
        <v>139</v>
      </c>
      <c r="N115">
        <v>0</v>
      </c>
      <c r="O115">
        <v>0</v>
      </c>
      <c r="P115">
        <v>0</v>
      </c>
      <c r="Q115" t="s">
        <v>23</v>
      </c>
      <c r="R115">
        <f>VLOOKUP($A115,Location!$A:$E,2,FALSE)</f>
        <v>51.0790723</v>
      </c>
      <c r="S115">
        <f>VLOOKUP($A115,Location!$A:$E,3,FALSE)</f>
        <v>1.1674795</v>
      </c>
      <c r="T115">
        <f>VLOOKUP($A115,Location!$A:$E,4,FALSE)</f>
        <v>51.0790723</v>
      </c>
      <c r="U115">
        <f>VLOOKUP($A115,Location!$A:$E,5,FALSE)</f>
        <v>1.1674795</v>
      </c>
      <c r="V115" t="s">
        <v>24</v>
      </c>
      <c r="W115" t="s">
        <v>25</v>
      </c>
      <c r="X115" t="s">
        <v>26</v>
      </c>
    </row>
    <row r="116" spans="1:24" x14ac:dyDescent="0.25">
      <c r="A116" t="s">
        <v>140</v>
      </c>
      <c r="N116">
        <v>0</v>
      </c>
      <c r="O116">
        <v>0</v>
      </c>
      <c r="P116">
        <v>0</v>
      </c>
      <c r="Q116" t="s">
        <v>23</v>
      </c>
      <c r="R116">
        <f>VLOOKUP($A116,Location!$A:$E,2,FALSE)</f>
        <v>56.643168000000003</v>
      </c>
      <c r="S116">
        <f>VLOOKUP($A116,Location!$A:$E,3,FALSE)</f>
        <v>-2.8896829999999998</v>
      </c>
      <c r="T116">
        <f>VLOOKUP($A116,Location!$A:$E,4,FALSE)</f>
        <v>56.643168000000003</v>
      </c>
      <c r="U116">
        <f>VLOOKUP($A116,Location!$A:$E,5,FALSE)</f>
        <v>-2.8896829999999998</v>
      </c>
      <c r="V116" t="s">
        <v>24</v>
      </c>
      <c r="W116" t="s">
        <v>25</v>
      </c>
      <c r="X116" t="s">
        <v>26</v>
      </c>
    </row>
    <row r="117" spans="1:24" x14ac:dyDescent="0.25">
      <c r="A117" t="s">
        <v>141</v>
      </c>
      <c r="N117">
        <v>0</v>
      </c>
      <c r="O117">
        <v>0</v>
      </c>
      <c r="P117">
        <v>0</v>
      </c>
      <c r="Q117" t="s">
        <v>23</v>
      </c>
      <c r="R117">
        <f>VLOOKUP($A117,Location!$A:$E,2,FALSE)</f>
        <v>56.821292</v>
      </c>
      <c r="S117">
        <f>VLOOKUP($A117,Location!$A:$E,3,FALSE)</f>
        <v>-5.1049185000000001</v>
      </c>
      <c r="T117">
        <f>VLOOKUP($A117,Location!$A:$E,4,FALSE)</f>
        <v>56.821292</v>
      </c>
      <c r="U117">
        <f>VLOOKUP($A117,Location!$A:$E,5,FALSE)</f>
        <v>-5.1049185000000001</v>
      </c>
      <c r="V117" t="s">
        <v>24</v>
      </c>
      <c r="W117" t="s">
        <v>25</v>
      </c>
      <c r="X117" t="s">
        <v>26</v>
      </c>
    </row>
    <row r="118" spans="1:24" x14ac:dyDescent="0.25">
      <c r="A118" t="s">
        <v>142</v>
      </c>
      <c r="N118">
        <v>0</v>
      </c>
      <c r="O118">
        <v>0</v>
      </c>
      <c r="P118">
        <v>0</v>
      </c>
      <c r="Q118" t="s">
        <v>23</v>
      </c>
      <c r="R118">
        <f>VLOOKUP($A118,Location!$A:$E,2,FALSE)</f>
        <v>57.690595600000002</v>
      </c>
      <c r="S118">
        <f>VLOOKUP($A118,Location!$A:$E,3,FALSE)</f>
        <v>-2.0032236000000001</v>
      </c>
      <c r="T118">
        <f>VLOOKUP($A118,Location!$A:$E,4,FALSE)</f>
        <v>57.690595600000002</v>
      </c>
      <c r="U118">
        <f>VLOOKUP($A118,Location!$A:$E,5,FALSE)</f>
        <v>-2.0032236000000001</v>
      </c>
      <c r="V118" t="s">
        <v>24</v>
      </c>
      <c r="W118" t="s">
        <v>25</v>
      </c>
      <c r="X118" t="s">
        <v>26</v>
      </c>
    </row>
    <row r="119" spans="1:24" x14ac:dyDescent="0.25">
      <c r="A119" t="s">
        <v>143</v>
      </c>
      <c r="N119">
        <v>0</v>
      </c>
      <c r="O119">
        <v>0</v>
      </c>
      <c r="P119">
        <v>0</v>
      </c>
      <c r="Q119" t="s">
        <v>23</v>
      </c>
      <c r="R119">
        <f>VLOOKUP($A119,Location!$A:$E,2,FALSE)</f>
        <v>55.612591199999997</v>
      </c>
      <c r="S119">
        <f>VLOOKUP($A119,Location!$A:$E,3,FALSE)</f>
        <v>-2.8026703999999998</v>
      </c>
      <c r="T119">
        <f>VLOOKUP($A119,Location!$A:$E,4,FALSE)</f>
        <v>55.612591199999997</v>
      </c>
      <c r="U119">
        <f>VLOOKUP($A119,Location!$A:$E,5,FALSE)</f>
        <v>-2.8026703999999998</v>
      </c>
      <c r="V119" t="s">
        <v>24</v>
      </c>
      <c r="W119" t="s">
        <v>25</v>
      </c>
      <c r="X119" t="s">
        <v>26</v>
      </c>
    </row>
    <row r="120" spans="1:24" x14ac:dyDescent="0.25">
      <c r="A120" t="s">
        <v>144</v>
      </c>
      <c r="N120">
        <v>0</v>
      </c>
      <c r="O120">
        <v>0</v>
      </c>
      <c r="P120">
        <v>0</v>
      </c>
      <c r="Q120" t="s">
        <v>23</v>
      </c>
      <c r="R120">
        <f>VLOOKUP($A120,Location!$A:$E,2,FALSE)</f>
        <v>54.957157299999999</v>
      </c>
      <c r="S120">
        <f>VLOOKUP($A120,Location!$A:$E,3,FALSE)</f>
        <v>-1.6559885999999999</v>
      </c>
      <c r="T120">
        <f>VLOOKUP($A120,Location!$A:$E,4,FALSE)</f>
        <v>54.957157299999999</v>
      </c>
      <c r="U120">
        <f>VLOOKUP($A120,Location!$A:$E,5,FALSE)</f>
        <v>-1.6759885999999999</v>
      </c>
      <c r="V120" t="s">
        <v>24</v>
      </c>
      <c r="W120" t="s">
        <v>25</v>
      </c>
      <c r="X120" t="s">
        <v>26</v>
      </c>
    </row>
    <row r="121" spans="1:24" x14ac:dyDescent="0.25">
      <c r="A121" t="s">
        <v>145</v>
      </c>
      <c r="N121">
        <v>0</v>
      </c>
      <c r="O121">
        <v>0</v>
      </c>
      <c r="P121">
        <v>0</v>
      </c>
      <c r="Q121" t="s">
        <v>23</v>
      </c>
      <c r="R121">
        <f>VLOOKUP($A121,Location!$A:$E,2,FALSE)</f>
        <v>51.36251</v>
      </c>
      <c r="S121">
        <f>VLOOKUP($A121,Location!$A:$E,3,FALSE)</f>
        <v>0.57946399999999998</v>
      </c>
      <c r="T121">
        <f>VLOOKUP($A121,Location!$A:$E,4,FALSE)</f>
        <v>51.372509999999998</v>
      </c>
      <c r="U121">
        <f>VLOOKUP($A121,Location!$A:$E,5,FALSE)</f>
        <v>0.60946400000000001</v>
      </c>
      <c r="V121" t="s">
        <v>24</v>
      </c>
      <c r="W121" t="s">
        <v>25</v>
      </c>
      <c r="X121" t="s">
        <v>26</v>
      </c>
    </row>
    <row r="122" spans="1:24" x14ac:dyDescent="0.25">
      <c r="A122" t="s">
        <v>146</v>
      </c>
      <c r="N122">
        <v>0</v>
      </c>
      <c r="O122">
        <v>0</v>
      </c>
      <c r="P122">
        <v>0</v>
      </c>
      <c r="Q122" t="s">
        <v>23</v>
      </c>
      <c r="R122">
        <f>VLOOKUP($A122,Location!$A:$E,2,FALSE)</f>
        <v>55.241219000000001</v>
      </c>
      <c r="S122">
        <f>VLOOKUP($A122,Location!$A:$E,3,FALSE)</f>
        <v>-4.8586450000000001</v>
      </c>
      <c r="T122">
        <f>VLOOKUP($A122,Location!$A:$E,4,FALSE)</f>
        <v>55.241219000000001</v>
      </c>
      <c r="U122">
        <f>VLOOKUP($A122,Location!$A:$E,5,FALSE)</f>
        <v>-4.8586450000000001</v>
      </c>
      <c r="V122" t="s">
        <v>24</v>
      </c>
      <c r="W122" t="s">
        <v>25</v>
      </c>
      <c r="X122" t="s">
        <v>26</v>
      </c>
    </row>
    <row r="123" spans="1:24" x14ac:dyDescent="0.25">
      <c r="A123" t="s">
        <v>147</v>
      </c>
      <c r="N123">
        <v>0</v>
      </c>
      <c r="O123">
        <v>0</v>
      </c>
      <c r="P123">
        <v>0</v>
      </c>
      <c r="Q123" t="s">
        <v>23</v>
      </c>
      <c r="R123">
        <f>VLOOKUP($A123,Location!$A:$E,2,FALSE)</f>
        <v>55.889218499999998</v>
      </c>
      <c r="S123">
        <f>VLOOKUP($A123,Location!$A:$E,3,FALSE)</f>
        <v>-4.3383573999999996</v>
      </c>
      <c r="T123">
        <f>VLOOKUP($A123,Location!$A:$E,4,FALSE)</f>
        <v>55.896718499999999</v>
      </c>
      <c r="U123">
        <f>VLOOKUP($A123,Location!$A:$E,5,FALSE)</f>
        <v>-4.3383573999999996</v>
      </c>
      <c r="V123" t="s">
        <v>24</v>
      </c>
      <c r="W123" t="s">
        <v>25</v>
      </c>
      <c r="X123" t="s">
        <v>26</v>
      </c>
    </row>
    <row r="124" spans="1:24" x14ac:dyDescent="0.25">
      <c r="A124" t="s">
        <v>148</v>
      </c>
      <c r="N124">
        <v>0</v>
      </c>
      <c r="O124">
        <v>0</v>
      </c>
      <c r="P124">
        <v>0</v>
      </c>
      <c r="Q124" t="s">
        <v>23</v>
      </c>
      <c r="R124">
        <f>VLOOKUP($A124,Location!$A:$E,2,FALSE)</f>
        <v>55.860703800000003</v>
      </c>
      <c r="S124">
        <f>VLOOKUP($A124,Location!$A:$E,3,FALSE)</f>
        <v>-4.1136996000000003</v>
      </c>
      <c r="T124">
        <f>VLOOKUP($A124,Location!$A:$E,4,FALSE)</f>
        <v>55.860703800000003</v>
      </c>
      <c r="U124">
        <f>VLOOKUP($A124,Location!$A:$E,5,FALSE)</f>
        <v>-4.1136996000000003</v>
      </c>
      <c r="V124" t="s">
        <v>24</v>
      </c>
      <c r="W124" t="s">
        <v>25</v>
      </c>
      <c r="X124" t="s">
        <v>26</v>
      </c>
    </row>
    <row r="125" spans="1:24" x14ac:dyDescent="0.25">
      <c r="A125" t="s">
        <v>149</v>
      </c>
      <c r="N125">
        <v>0</v>
      </c>
      <c r="O125">
        <v>0</v>
      </c>
      <c r="P125">
        <v>0</v>
      </c>
      <c r="Q125" t="s">
        <v>23</v>
      </c>
      <c r="R125">
        <f>VLOOKUP($A125,Location!$A:$E,2,FALSE)</f>
        <v>55.8646137</v>
      </c>
      <c r="S125">
        <f>VLOOKUP($A125,Location!$A:$E,3,FALSE)</f>
        <v>-4.3485614000000004</v>
      </c>
      <c r="T125">
        <f>VLOOKUP($A125,Location!$A:$E,4,FALSE)</f>
        <v>55.842613700000001</v>
      </c>
      <c r="U125">
        <f>VLOOKUP($A125,Location!$A:$E,5,FALSE)</f>
        <v>-4.3485614000000004</v>
      </c>
      <c r="V125" t="s">
        <v>24</v>
      </c>
      <c r="W125" t="s">
        <v>25</v>
      </c>
      <c r="X125" t="s">
        <v>26</v>
      </c>
    </row>
    <row r="126" spans="1:24" x14ac:dyDescent="0.25">
      <c r="A126" t="s">
        <v>150</v>
      </c>
      <c r="N126">
        <v>0</v>
      </c>
      <c r="O126">
        <v>0</v>
      </c>
      <c r="P126">
        <v>0</v>
      </c>
      <c r="Q126" t="s">
        <v>23</v>
      </c>
      <c r="R126">
        <f>VLOOKUP($A126,Location!$A:$E,2,FALSE)</f>
        <v>51.833300000000001</v>
      </c>
      <c r="S126">
        <f>VLOOKUP($A126,Location!$A:$E,3,FALSE)</f>
        <v>-2.2766660000000001</v>
      </c>
      <c r="T126">
        <f>VLOOKUP($A126,Location!$A:$E,4,FALSE)</f>
        <v>51.833300000000001</v>
      </c>
      <c r="U126">
        <f>VLOOKUP($A126,Location!$A:$E,5,FALSE)</f>
        <v>-2.2766660000000001</v>
      </c>
      <c r="V126" t="s">
        <v>24</v>
      </c>
      <c r="W126" t="s">
        <v>25</v>
      </c>
      <c r="X126" t="s">
        <v>26</v>
      </c>
    </row>
    <row r="127" spans="1:24" x14ac:dyDescent="0.25">
      <c r="A127" t="s">
        <v>151</v>
      </c>
      <c r="N127">
        <v>0</v>
      </c>
      <c r="O127">
        <v>0</v>
      </c>
      <c r="P127">
        <v>0</v>
      </c>
      <c r="Q127" t="s">
        <v>23</v>
      </c>
      <c r="R127">
        <f>VLOOKUP($A127,Location!$A:$E,2,FALSE)</f>
        <v>57.972992300000001</v>
      </c>
      <c r="S127">
        <f>VLOOKUP($A127,Location!$A:$E,3,FALSE)</f>
        <v>-3.9837147000000002</v>
      </c>
      <c r="T127">
        <f>VLOOKUP($A127,Location!$A:$E,4,FALSE)</f>
        <v>57.972992300000001</v>
      </c>
      <c r="U127">
        <f>VLOOKUP($A127,Location!$A:$E,5,FALSE)</f>
        <v>-3.9837147000000002</v>
      </c>
      <c r="V127" t="s">
        <v>24</v>
      </c>
      <c r="W127" t="s">
        <v>25</v>
      </c>
      <c r="X127" t="s">
        <v>26</v>
      </c>
    </row>
    <row r="128" spans="1:24" x14ac:dyDescent="0.25">
      <c r="A128" t="s">
        <v>152</v>
      </c>
      <c r="N128">
        <v>0</v>
      </c>
      <c r="O128">
        <v>0</v>
      </c>
      <c r="P128">
        <v>0</v>
      </c>
      <c r="Q128" t="s">
        <v>23</v>
      </c>
      <c r="R128">
        <f>VLOOKUP($A128,Location!$A:$E,2,FALSE)</f>
        <v>51.563819899999999</v>
      </c>
      <c r="S128">
        <f>VLOOKUP($A128,Location!$A:$E,3,FALSE)</f>
        <v>0.1100187</v>
      </c>
      <c r="T128">
        <f>VLOOKUP($A128,Location!$A:$E,4,FALSE)</f>
        <v>51.563819899999999</v>
      </c>
      <c r="U128">
        <f>VLOOKUP($A128,Location!$A:$E,5,FALSE)</f>
        <v>0.12501869999999998</v>
      </c>
      <c r="V128" t="s">
        <v>24</v>
      </c>
      <c r="W128" t="s">
        <v>25</v>
      </c>
      <c r="X128" t="s">
        <v>26</v>
      </c>
    </row>
    <row r="129" spans="1:24" x14ac:dyDescent="0.25">
      <c r="A129" t="s">
        <v>153</v>
      </c>
      <c r="N129">
        <v>0</v>
      </c>
      <c r="O129">
        <v>0</v>
      </c>
      <c r="P129">
        <v>0</v>
      </c>
      <c r="Q129" t="s">
        <v>23</v>
      </c>
      <c r="R129">
        <f>VLOOKUP($A129,Location!$A:$E,2,FALSE)</f>
        <v>55.041558100000003</v>
      </c>
      <c r="S129">
        <f>VLOOKUP($A129,Location!$A:$E,3,FALSE)</f>
        <v>-1.6090875</v>
      </c>
      <c r="T129">
        <f>VLOOKUP($A129,Location!$A:$E,4,FALSE)</f>
        <v>55.041558100000003</v>
      </c>
      <c r="U129">
        <f>VLOOKUP($A129,Location!$A:$E,5,FALSE)</f>
        <v>-1.6090875</v>
      </c>
      <c r="V129" t="s">
        <v>24</v>
      </c>
      <c r="W129" t="s">
        <v>25</v>
      </c>
      <c r="X129" t="s">
        <v>26</v>
      </c>
    </row>
    <row r="130" spans="1:24" x14ac:dyDescent="0.25">
      <c r="A130" t="s">
        <v>154</v>
      </c>
      <c r="N130">
        <v>0</v>
      </c>
      <c r="O130">
        <v>0</v>
      </c>
      <c r="P130">
        <v>0</v>
      </c>
      <c r="Q130" t="s">
        <v>23</v>
      </c>
      <c r="R130">
        <f>VLOOKUP($A130,Location!$A:$E,2,FALSE)</f>
        <v>56.011209999999998</v>
      </c>
      <c r="S130">
        <f>VLOOKUP($A130,Location!$A:$E,3,FALSE)</f>
        <v>-3.74125</v>
      </c>
      <c r="T130">
        <f>VLOOKUP($A130,Location!$A:$E,4,FALSE)</f>
        <v>56.011209999999998</v>
      </c>
      <c r="U130">
        <f>VLOOKUP($A130,Location!$A:$E,5,FALSE)</f>
        <v>-3.74125</v>
      </c>
      <c r="V130" t="s">
        <v>24</v>
      </c>
      <c r="W130" t="s">
        <v>25</v>
      </c>
      <c r="X130" t="s">
        <v>26</v>
      </c>
    </row>
    <row r="131" spans="1:24" x14ac:dyDescent="0.25">
      <c r="A131" t="s">
        <v>155</v>
      </c>
      <c r="N131">
        <v>0</v>
      </c>
      <c r="O131">
        <v>0</v>
      </c>
      <c r="P131">
        <v>0</v>
      </c>
      <c r="Q131" t="s">
        <v>23</v>
      </c>
      <c r="R131">
        <f>VLOOKUP($A131,Location!$A:$E,2,FALSE)</f>
        <v>52.901907999999999</v>
      </c>
      <c r="S131">
        <f>VLOOKUP($A131,Location!$A:$E,3,FALSE)</f>
        <v>-0.587314</v>
      </c>
      <c r="T131">
        <f>VLOOKUP($A131,Location!$A:$E,4,FALSE)</f>
        <v>52.901907999999999</v>
      </c>
      <c r="U131">
        <f>VLOOKUP($A131,Location!$A:$E,5,FALSE)</f>
        <v>-0.587314</v>
      </c>
      <c r="V131" t="s">
        <v>24</v>
      </c>
      <c r="W131" t="s">
        <v>25</v>
      </c>
      <c r="X131" t="s">
        <v>26</v>
      </c>
    </row>
    <row r="132" spans="1:24" x14ac:dyDescent="0.25">
      <c r="A132" t="s">
        <v>156</v>
      </c>
      <c r="N132">
        <v>0</v>
      </c>
      <c r="O132">
        <v>0</v>
      </c>
      <c r="P132">
        <v>0</v>
      </c>
      <c r="Q132" t="s">
        <v>23</v>
      </c>
      <c r="R132">
        <f>VLOOKUP($A132,Location!$A:$E,2,FALSE)</f>
        <v>57.326864299999997</v>
      </c>
      <c r="S132">
        <f>VLOOKUP($A132,Location!$A:$E,3,FALSE)</f>
        <v>-3.6095592999999999</v>
      </c>
      <c r="T132">
        <f>VLOOKUP($A132,Location!$A:$E,4,FALSE)</f>
        <v>57.326864299999997</v>
      </c>
      <c r="U132">
        <f>VLOOKUP($A132,Location!$A:$E,5,FALSE)</f>
        <v>-3.6095592999999999</v>
      </c>
      <c r="V132" t="s">
        <v>24</v>
      </c>
      <c r="W132" t="s">
        <v>25</v>
      </c>
      <c r="X132" t="s">
        <v>26</v>
      </c>
    </row>
    <row r="133" spans="1:24" x14ac:dyDescent="0.25">
      <c r="A133" t="s">
        <v>157</v>
      </c>
      <c r="N133">
        <v>0</v>
      </c>
      <c r="O133">
        <v>0</v>
      </c>
      <c r="P133">
        <v>0</v>
      </c>
      <c r="Q133" t="s">
        <v>23</v>
      </c>
      <c r="R133">
        <f>VLOOKUP($A133,Location!$A:$E,2,FALSE)</f>
        <v>51.550284599999998</v>
      </c>
      <c r="S133">
        <f>VLOOKUP($A133,Location!$A:$E,3,FALSE)</f>
        <v>-0.33100980000000002</v>
      </c>
      <c r="T133">
        <f>VLOOKUP($A133,Location!$A:$E,4,FALSE)</f>
        <v>51.565284599999998</v>
      </c>
      <c r="U133">
        <f>VLOOKUP($A133,Location!$A:$E,5,FALSE)</f>
        <v>-0.33100980000000002</v>
      </c>
      <c r="V133" t="s">
        <v>24</v>
      </c>
      <c r="W133" t="s">
        <v>25</v>
      </c>
      <c r="X133" t="s">
        <v>26</v>
      </c>
    </row>
    <row r="134" spans="1:24" x14ac:dyDescent="0.25">
      <c r="A134" t="s">
        <v>158</v>
      </c>
      <c r="N134">
        <v>0</v>
      </c>
      <c r="O134">
        <v>0</v>
      </c>
      <c r="P134">
        <v>0</v>
      </c>
      <c r="Q134" t="s">
        <v>23</v>
      </c>
      <c r="R134">
        <f>VLOOKUP($A134,Location!$A:$E,2,FALSE)</f>
        <v>55.952866299999997</v>
      </c>
      <c r="S134">
        <f>VLOOKUP($A134,Location!$A:$E,3,FALSE)</f>
        <v>-4.7693013999999998</v>
      </c>
      <c r="T134">
        <f>VLOOKUP($A134,Location!$A:$E,4,FALSE)</f>
        <v>55.952866299999997</v>
      </c>
      <c r="U134">
        <f>VLOOKUP($A134,Location!$A:$E,5,FALSE)</f>
        <v>-4.7343013999999997</v>
      </c>
      <c r="V134" t="s">
        <v>24</v>
      </c>
      <c r="W134" t="s">
        <v>25</v>
      </c>
      <c r="X134" t="s">
        <v>26</v>
      </c>
    </row>
    <row r="135" spans="1:24" x14ac:dyDescent="0.25">
      <c r="A135" t="s">
        <v>159</v>
      </c>
      <c r="N135">
        <v>0</v>
      </c>
      <c r="O135">
        <v>0</v>
      </c>
      <c r="P135">
        <v>0</v>
      </c>
      <c r="Q135" t="s">
        <v>23</v>
      </c>
      <c r="R135">
        <f>VLOOKUP($A135,Location!$A:$E,2,FALSE)</f>
        <v>53.580562399999998</v>
      </c>
      <c r="S135">
        <f>VLOOKUP($A135,Location!$A:$E,3,FALSE)</f>
        <v>-0.1136582</v>
      </c>
      <c r="T135">
        <f>VLOOKUP($A135,Location!$A:$E,4,FALSE)</f>
        <v>53.580562399999998</v>
      </c>
      <c r="U135">
        <f>VLOOKUP($A135,Location!$A:$E,5,FALSE)</f>
        <v>-0.1136582</v>
      </c>
      <c r="V135" t="s">
        <v>24</v>
      </c>
      <c r="W135" t="s">
        <v>25</v>
      </c>
      <c r="X135" t="s">
        <v>26</v>
      </c>
    </row>
    <row r="136" spans="1:24" x14ac:dyDescent="0.25">
      <c r="A136" t="s">
        <v>160</v>
      </c>
      <c r="N136">
        <v>0</v>
      </c>
      <c r="O136">
        <v>0</v>
      </c>
      <c r="P136">
        <v>0</v>
      </c>
      <c r="Q136" t="s">
        <v>23</v>
      </c>
      <c r="R136">
        <f>VLOOKUP($A136,Location!$A:$E,2,FALSE)</f>
        <v>51.259422000000001</v>
      </c>
      <c r="S136">
        <f>VLOOKUP($A136,Location!$A:$E,3,FALSE)</f>
        <v>-0.56488579999999999</v>
      </c>
      <c r="T136">
        <f>VLOOKUP($A136,Location!$A:$E,4,FALSE)</f>
        <v>51.259422000000001</v>
      </c>
      <c r="U136">
        <f>VLOOKUP($A136,Location!$A:$E,5,FALSE)</f>
        <v>-0.51488579999999995</v>
      </c>
      <c r="V136" t="s">
        <v>24</v>
      </c>
      <c r="W136" t="s">
        <v>25</v>
      </c>
      <c r="X136" t="s">
        <v>26</v>
      </c>
    </row>
    <row r="137" spans="1:24" x14ac:dyDescent="0.25">
      <c r="A137" t="s">
        <v>161</v>
      </c>
      <c r="N137">
        <v>0</v>
      </c>
      <c r="O137">
        <v>0</v>
      </c>
      <c r="P137">
        <v>0</v>
      </c>
      <c r="Q137" t="s">
        <v>23</v>
      </c>
      <c r="R137">
        <f>VLOOKUP($A137,Location!$A:$E,2,FALSE)</f>
        <v>55.951955599999998</v>
      </c>
      <c r="S137">
        <f>VLOOKUP($A137,Location!$A:$E,3,FALSE)</f>
        <v>-2.7620056000000002</v>
      </c>
      <c r="T137">
        <f>VLOOKUP($A137,Location!$A:$E,4,FALSE)</f>
        <v>55.951955599999998</v>
      </c>
      <c r="U137">
        <f>VLOOKUP($A137,Location!$A:$E,5,FALSE)</f>
        <v>-2.7620056000000002</v>
      </c>
      <c r="V137" t="s">
        <v>24</v>
      </c>
      <c r="W137" t="s">
        <v>25</v>
      </c>
      <c r="X137" t="s">
        <v>26</v>
      </c>
    </row>
    <row r="138" spans="1:24" x14ac:dyDescent="0.25">
      <c r="A138" t="s">
        <v>162</v>
      </c>
      <c r="N138">
        <v>0</v>
      </c>
      <c r="O138">
        <v>0</v>
      </c>
      <c r="P138">
        <v>0</v>
      </c>
      <c r="Q138" t="s">
        <v>23</v>
      </c>
      <c r="R138">
        <f>VLOOKUP($A138,Location!$A:$E,2,FALSE)</f>
        <v>53.7298616</v>
      </c>
      <c r="S138">
        <f>VLOOKUP($A138,Location!$A:$E,3,FALSE)</f>
        <v>-1.8915127</v>
      </c>
      <c r="T138">
        <f>VLOOKUP($A138,Location!$A:$E,4,FALSE)</f>
        <v>53.7298616</v>
      </c>
      <c r="U138">
        <f>VLOOKUP($A138,Location!$A:$E,5,FALSE)</f>
        <v>-1.8915127</v>
      </c>
      <c r="V138" t="s">
        <v>24</v>
      </c>
      <c r="W138" t="s">
        <v>25</v>
      </c>
      <c r="X138" t="s">
        <v>26</v>
      </c>
    </row>
    <row r="139" spans="1:24" x14ac:dyDescent="0.25">
      <c r="A139" t="s">
        <v>163</v>
      </c>
      <c r="N139">
        <v>0</v>
      </c>
      <c r="O139">
        <v>0</v>
      </c>
      <c r="P139">
        <v>0</v>
      </c>
      <c r="Q139" t="s">
        <v>23</v>
      </c>
      <c r="R139">
        <f>VLOOKUP($A139,Location!$A:$E,2,FALSE)</f>
        <v>55.769609899999999</v>
      </c>
      <c r="S139">
        <f>VLOOKUP($A139,Location!$A:$E,3,FALSE)</f>
        <v>-4.0419340000000004</v>
      </c>
      <c r="T139">
        <f>VLOOKUP($A139,Location!$A:$E,4,FALSE)</f>
        <v>55.769609899999999</v>
      </c>
      <c r="U139">
        <f>VLOOKUP($A139,Location!$A:$E,5,FALSE)</f>
        <v>-4.0419340000000004</v>
      </c>
      <c r="V139" t="s">
        <v>24</v>
      </c>
      <c r="W139" t="s">
        <v>25</v>
      </c>
      <c r="X139" t="s">
        <v>26</v>
      </c>
    </row>
    <row r="140" spans="1:24" x14ac:dyDescent="0.25">
      <c r="A140" t="s">
        <v>164</v>
      </c>
      <c r="N140">
        <v>0</v>
      </c>
      <c r="O140">
        <v>0</v>
      </c>
      <c r="P140">
        <v>0</v>
      </c>
      <c r="Q140" t="s">
        <v>23</v>
      </c>
      <c r="R140">
        <f>VLOOKUP($A140,Location!$A:$E,2,FALSE)</f>
        <v>54.677089100000003</v>
      </c>
      <c r="S140">
        <f>VLOOKUP($A140,Location!$A:$E,3,FALSE)</f>
        <v>-1.2012389999999999</v>
      </c>
      <c r="T140">
        <f>VLOOKUP($A140,Location!$A:$E,4,FALSE)</f>
        <v>54.677089100000003</v>
      </c>
      <c r="U140">
        <f>VLOOKUP($A140,Location!$A:$E,5,FALSE)</f>
        <v>-1.2012389999999999</v>
      </c>
      <c r="V140" t="s">
        <v>24</v>
      </c>
      <c r="W140" t="s">
        <v>25</v>
      </c>
      <c r="X140" t="s">
        <v>26</v>
      </c>
    </row>
    <row r="141" spans="1:24" x14ac:dyDescent="0.25">
      <c r="A141" t="s">
        <v>165</v>
      </c>
      <c r="N141">
        <v>0</v>
      </c>
      <c r="O141">
        <v>0</v>
      </c>
      <c r="P141">
        <v>0</v>
      </c>
      <c r="Q141" t="s">
        <v>23</v>
      </c>
      <c r="R141">
        <f>VLOOKUP($A141,Location!$A:$E,2,FALSE)</f>
        <v>50.8851789</v>
      </c>
      <c r="S141">
        <f>VLOOKUP($A141,Location!$A:$E,3,FALSE)</f>
        <v>0.59921999999999997</v>
      </c>
      <c r="T141">
        <f>VLOOKUP($A141,Location!$A:$E,4,FALSE)</f>
        <v>50.8851789</v>
      </c>
      <c r="U141">
        <f>VLOOKUP($A141,Location!$A:$E,5,FALSE)</f>
        <v>0.59921999999999997</v>
      </c>
      <c r="V141" t="s">
        <v>24</v>
      </c>
      <c r="W141" t="s">
        <v>25</v>
      </c>
      <c r="X141" t="s">
        <v>26</v>
      </c>
    </row>
    <row r="142" spans="1:24" x14ac:dyDescent="0.25">
      <c r="A142" t="s">
        <v>166</v>
      </c>
      <c r="N142">
        <v>0</v>
      </c>
      <c r="O142">
        <v>0</v>
      </c>
      <c r="P142">
        <v>0</v>
      </c>
      <c r="Q142" t="s">
        <v>23</v>
      </c>
      <c r="R142">
        <f>VLOOKUP($A142,Location!$A:$E,2,FALSE)</f>
        <v>55.436131799999998</v>
      </c>
      <c r="S142">
        <f>VLOOKUP($A142,Location!$A:$E,3,FALSE)</f>
        <v>-2.7692910999999998</v>
      </c>
      <c r="T142">
        <f>VLOOKUP($A142,Location!$A:$E,4,FALSE)</f>
        <v>55.436131799999998</v>
      </c>
      <c r="U142">
        <f>VLOOKUP($A142,Location!$A:$E,5,FALSE)</f>
        <v>-2.7692910999999998</v>
      </c>
      <c r="V142" t="s">
        <v>24</v>
      </c>
      <c r="W142" t="s">
        <v>25</v>
      </c>
      <c r="X142" t="s">
        <v>26</v>
      </c>
    </row>
    <row r="143" spans="1:24" x14ac:dyDescent="0.25">
      <c r="A143" t="s">
        <v>167</v>
      </c>
      <c r="N143">
        <v>0</v>
      </c>
      <c r="O143">
        <v>0</v>
      </c>
      <c r="P143">
        <v>0</v>
      </c>
      <c r="Q143" t="s">
        <v>23</v>
      </c>
      <c r="R143">
        <f>VLOOKUP($A143,Location!$A:$E,2,FALSE)</f>
        <v>53.707367900000001</v>
      </c>
      <c r="S143">
        <f>VLOOKUP($A143,Location!$A:$E,3,FALSE)</f>
        <v>-1.6714074999999999</v>
      </c>
      <c r="T143">
        <f>VLOOKUP($A143,Location!$A:$E,4,FALSE)</f>
        <v>53.707367900000001</v>
      </c>
      <c r="U143">
        <f>VLOOKUP($A143,Location!$A:$E,5,FALSE)</f>
        <v>-1.6714074999999999</v>
      </c>
      <c r="V143" t="s">
        <v>24</v>
      </c>
      <c r="W143" t="s">
        <v>25</v>
      </c>
      <c r="X143" t="s">
        <v>26</v>
      </c>
    </row>
    <row r="144" spans="1:24" x14ac:dyDescent="0.25">
      <c r="A144" t="s">
        <v>168</v>
      </c>
      <c r="N144">
        <v>0</v>
      </c>
      <c r="O144">
        <v>0</v>
      </c>
      <c r="P144">
        <v>0</v>
      </c>
      <c r="Q144" t="s">
        <v>23</v>
      </c>
      <c r="R144">
        <f>VLOOKUP($A144,Location!$A:$E,2,FALSE)</f>
        <v>51.594414999999998</v>
      </c>
      <c r="S144">
        <f>VLOOKUP($A144,Location!$A:$E,3,FALSE)</f>
        <v>-0.24001500000000001</v>
      </c>
      <c r="T144">
        <f>VLOOKUP($A144,Location!$A:$E,4,FALSE)</f>
        <v>51.574414999999995</v>
      </c>
      <c r="U144">
        <f>VLOOKUP($A144,Location!$A:$E,5,FALSE)</f>
        <v>-0.24001500000000001</v>
      </c>
      <c r="V144" t="s">
        <v>24</v>
      </c>
      <c r="W144" t="s">
        <v>25</v>
      </c>
      <c r="X144" t="s">
        <v>26</v>
      </c>
    </row>
    <row r="145" spans="1:24" x14ac:dyDescent="0.25">
      <c r="A145" t="s">
        <v>169</v>
      </c>
      <c r="N145">
        <v>0</v>
      </c>
      <c r="O145">
        <v>0</v>
      </c>
      <c r="P145">
        <v>0</v>
      </c>
      <c r="Q145" t="s">
        <v>23</v>
      </c>
      <c r="R145">
        <f>VLOOKUP($A145,Location!$A:$E,2,FALSE)</f>
        <v>52.0665513</v>
      </c>
      <c r="S145">
        <f>VLOOKUP($A145,Location!$A:$E,3,FALSE)</f>
        <v>-2.7294480000000001</v>
      </c>
      <c r="T145">
        <f>VLOOKUP($A145,Location!$A:$E,4,FALSE)</f>
        <v>52.0665513</v>
      </c>
      <c r="U145">
        <f>VLOOKUP($A145,Location!$A:$E,5,FALSE)</f>
        <v>-2.7294480000000001</v>
      </c>
      <c r="V145" t="s">
        <v>24</v>
      </c>
      <c r="W145" t="s">
        <v>25</v>
      </c>
      <c r="X145" t="s">
        <v>26</v>
      </c>
    </row>
    <row r="146" spans="1:24" x14ac:dyDescent="0.25">
      <c r="A146" t="s">
        <v>170</v>
      </c>
      <c r="N146">
        <v>0</v>
      </c>
      <c r="O146">
        <v>0</v>
      </c>
      <c r="P146">
        <v>0</v>
      </c>
      <c r="Q146" t="s">
        <v>23</v>
      </c>
      <c r="R146">
        <f>VLOOKUP($A146,Location!$A:$E,2,FALSE)</f>
        <v>51.362254</v>
      </c>
      <c r="S146">
        <f>VLOOKUP($A146,Location!$A:$E,3,FALSE)</f>
        <v>1.1443372999999999</v>
      </c>
      <c r="T146">
        <f>VLOOKUP($A146,Location!$A:$E,4,FALSE)</f>
        <v>51.372253999999998</v>
      </c>
      <c r="U146">
        <f>VLOOKUP($A146,Location!$A:$E,5,FALSE)</f>
        <v>1.1443372999999999</v>
      </c>
      <c r="V146" t="s">
        <v>24</v>
      </c>
      <c r="W146" t="s">
        <v>25</v>
      </c>
      <c r="X146" t="s">
        <v>26</v>
      </c>
    </row>
    <row r="147" spans="1:24" x14ac:dyDescent="0.25">
      <c r="A147" t="s">
        <v>171</v>
      </c>
      <c r="N147">
        <v>0</v>
      </c>
      <c r="O147">
        <v>0</v>
      </c>
      <c r="P147">
        <v>0</v>
      </c>
      <c r="Q147" t="s">
        <v>23</v>
      </c>
      <c r="R147">
        <f>VLOOKUP($A147,Location!$A:$E,2,FALSE)</f>
        <v>54.974532500000002</v>
      </c>
      <c r="S147">
        <f>VLOOKUP($A147,Location!$A:$E,3,FALSE)</f>
        <v>-2.1096227000000001</v>
      </c>
      <c r="T147">
        <f>VLOOKUP($A147,Location!$A:$E,4,FALSE)</f>
        <v>54.974532500000002</v>
      </c>
      <c r="U147">
        <f>VLOOKUP($A147,Location!$A:$E,5,FALSE)</f>
        <v>-2.1096227000000001</v>
      </c>
      <c r="V147" t="s">
        <v>24</v>
      </c>
      <c r="W147" t="s">
        <v>25</v>
      </c>
      <c r="X147" t="s">
        <v>26</v>
      </c>
    </row>
    <row r="148" spans="1:24" x14ac:dyDescent="0.25">
      <c r="A148" t="s">
        <v>172</v>
      </c>
      <c r="N148">
        <v>0</v>
      </c>
      <c r="O148">
        <v>0</v>
      </c>
      <c r="P148">
        <v>0</v>
      </c>
      <c r="Q148" t="s">
        <v>23</v>
      </c>
      <c r="R148">
        <f>VLOOKUP($A148,Location!$A:$E,2,FALSE)</f>
        <v>54.037258000000001</v>
      </c>
      <c r="S148">
        <f>VLOOKUP($A148,Location!$A:$E,3,FALSE)</f>
        <v>-2.9024700000000001</v>
      </c>
      <c r="T148">
        <f>VLOOKUP($A148,Location!$A:$E,4,FALSE)</f>
        <v>54.037258000000001</v>
      </c>
      <c r="U148">
        <f>VLOOKUP($A148,Location!$A:$E,5,FALSE)</f>
        <v>-2.9024700000000001</v>
      </c>
      <c r="V148" t="s">
        <v>24</v>
      </c>
      <c r="W148" t="s">
        <v>25</v>
      </c>
      <c r="X148" t="s">
        <v>26</v>
      </c>
    </row>
    <row r="149" spans="1:24" x14ac:dyDescent="0.25">
      <c r="A149" t="s">
        <v>173</v>
      </c>
      <c r="N149">
        <v>0</v>
      </c>
      <c r="O149">
        <v>0</v>
      </c>
      <c r="P149">
        <v>0</v>
      </c>
      <c r="Q149" t="s">
        <v>23</v>
      </c>
      <c r="R149">
        <f>VLOOKUP($A149,Location!$A:$E,2,FALSE)</f>
        <v>51.61927</v>
      </c>
      <c r="S149">
        <f>VLOOKUP($A149,Location!$A:$E,3,FALSE)</f>
        <v>-0.76890999999999998</v>
      </c>
      <c r="T149">
        <f>VLOOKUP($A149,Location!$A:$E,4,FALSE)</f>
        <v>51.61927</v>
      </c>
      <c r="U149">
        <f>VLOOKUP($A149,Location!$A:$E,5,FALSE)</f>
        <v>-0.76890999999999998</v>
      </c>
      <c r="V149" t="s">
        <v>24</v>
      </c>
      <c r="W149" t="s">
        <v>25</v>
      </c>
      <c r="X149" t="s">
        <v>26</v>
      </c>
    </row>
    <row r="150" spans="1:24" x14ac:dyDescent="0.25">
      <c r="A150" t="s">
        <v>174</v>
      </c>
      <c r="N150">
        <v>0</v>
      </c>
      <c r="O150">
        <v>0</v>
      </c>
      <c r="P150">
        <v>0</v>
      </c>
      <c r="Q150" t="s">
        <v>23</v>
      </c>
      <c r="R150">
        <f>VLOOKUP($A150,Location!$A:$E,2,FALSE)</f>
        <v>52.533873300000003</v>
      </c>
      <c r="S150">
        <f>VLOOKUP($A150,Location!$A:$E,3,FALSE)</f>
        <v>-1.3702733</v>
      </c>
      <c r="T150">
        <f>VLOOKUP($A150,Location!$A:$E,4,FALSE)</f>
        <v>52.563873300000004</v>
      </c>
      <c r="U150">
        <f>VLOOKUP($A150,Location!$A:$E,5,FALSE)</f>
        <v>-1.3102733</v>
      </c>
      <c r="V150" t="s">
        <v>24</v>
      </c>
      <c r="W150" t="s">
        <v>25</v>
      </c>
      <c r="X150" t="s">
        <v>26</v>
      </c>
    </row>
    <row r="151" spans="1:24" x14ac:dyDescent="0.25">
      <c r="A151" t="s">
        <v>175</v>
      </c>
      <c r="N151">
        <v>0</v>
      </c>
      <c r="O151">
        <v>0</v>
      </c>
      <c r="P151">
        <v>0</v>
      </c>
      <c r="Q151" t="s">
        <v>23</v>
      </c>
      <c r="R151">
        <f>VLOOKUP($A151,Location!$A:$E,2,FALSE)</f>
        <v>51.453344700000002</v>
      </c>
      <c r="S151">
        <f>VLOOKUP($A151,Location!$A:$E,3,FALSE)</f>
        <v>-5.1181000000000004E-3</v>
      </c>
      <c r="T151">
        <f>VLOOKUP($A151,Location!$A:$E,4,FALSE)</f>
        <v>51.4633447</v>
      </c>
      <c r="U151">
        <f>VLOOKUP($A151,Location!$A:$E,5,FALSE)</f>
        <v>-5.1181000000000004E-3</v>
      </c>
      <c r="V151" t="s">
        <v>24</v>
      </c>
      <c r="W151" t="s">
        <v>25</v>
      </c>
      <c r="X151" t="s">
        <v>26</v>
      </c>
    </row>
    <row r="152" spans="1:24" x14ac:dyDescent="0.25">
      <c r="A152" t="s">
        <v>176</v>
      </c>
      <c r="N152">
        <v>0</v>
      </c>
      <c r="O152">
        <v>0</v>
      </c>
      <c r="P152">
        <v>0</v>
      </c>
      <c r="Q152" t="s">
        <v>23</v>
      </c>
      <c r="R152">
        <f>VLOOKUP($A152,Location!$A:$E,2,FALSE)</f>
        <v>51.559273500000003</v>
      </c>
      <c r="S152">
        <f>VLOOKUP($A152,Location!$A:$E,3,FALSE)</f>
        <v>0.2208833</v>
      </c>
      <c r="T152">
        <f>VLOOKUP($A152,Location!$A:$E,4,FALSE)</f>
        <v>51.559273500000003</v>
      </c>
      <c r="U152">
        <f>VLOOKUP($A152,Location!$A:$E,5,FALSE)</f>
        <v>0.2208833</v>
      </c>
      <c r="V152" t="s">
        <v>24</v>
      </c>
      <c r="W152" t="s">
        <v>25</v>
      </c>
      <c r="X152" t="s">
        <v>26</v>
      </c>
    </row>
    <row r="153" spans="1:24" x14ac:dyDescent="0.25">
      <c r="A153" t="s">
        <v>177</v>
      </c>
      <c r="N153">
        <v>0</v>
      </c>
      <c r="O153">
        <v>0</v>
      </c>
      <c r="P153">
        <v>0</v>
      </c>
      <c r="Q153" t="s">
        <v>23</v>
      </c>
      <c r="R153">
        <f>VLOOKUP($A153,Location!$A:$E,2,FALSE)</f>
        <v>53.839795799999997</v>
      </c>
      <c r="S153">
        <f>VLOOKUP($A153,Location!$A:$E,3,FALSE)</f>
        <v>-1.6219243999999999</v>
      </c>
      <c r="T153">
        <f>VLOOKUP($A153,Location!$A:$E,4,FALSE)</f>
        <v>53.861795799999996</v>
      </c>
      <c r="U153">
        <f>VLOOKUP($A153,Location!$A:$E,5,FALSE)</f>
        <v>-1.6294244</v>
      </c>
      <c r="V153" t="s">
        <v>24</v>
      </c>
      <c r="W153" t="s">
        <v>25</v>
      </c>
      <c r="X153" t="s">
        <v>26</v>
      </c>
    </row>
    <row r="154" spans="1:24" x14ac:dyDescent="0.25">
      <c r="A154" t="s">
        <v>178</v>
      </c>
      <c r="N154">
        <v>0</v>
      </c>
      <c r="O154">
        <v>0</v>
      </c>
      <c r="P154">
        <v>0</v>
      </c>
      <c r="Q154" t="s">
        <v>23</v>
      </c>
      <c r="R154">
        <f>VLOOKUP($A154,Location!$A:$E,2,FALSE)</f>
        <v>53.649535800000002</v>
      </c>
      <c r="S154">
        <f>VLOOKUP($A154,Location!$A:$E,3,FALSE)</f>
        <v>-1.7905698000000001</v>
      </c>
      <c r="T154">
        <f>VLOOKUP($A154,Location!$A:$E,4,FALSE)</f>
        <v>53.649535800000002</v>
      </c>
      <c r="U154">
        <f>VLOOKUP($A154,Location!$A:$E,5,FALSE)</f>
        <v>-1.7955698</v>
      </c>
      <c r="V154" t="s">
        <v>24</v>
      </c>
      <c r="W154" t="s">
        <v>25</v>
      </c>
      <c r="X154" t="s">
        <v>26</v>
      </c>
    </row>
    <row r="155" spans="1:24" x14ac:dyDescent="0.25">
      <c r="A155" t="s">
        <v>179</v>
      </c>
      <c r="N155">
        <v>0</v>
      </c>
      <c r="O155">
        <v>0</v>
      </c>
      <c r="P155">
        <v>0</v>
      </c>
      <c r="Q155" t="s">
        <v>23</v>
      </c>
      <c r="R155">
        <f>VLOOKUP($A155,Location!$A:$E,2,FALSE)</f>
        <v>53.767757000000003</v>
      </c>
      <c r="S155">
        <f>VLOOKUP($A155,Location!$A:$E,3,FALSE)</f>
        <v>-0.33613379999999998</v>
      </c>
      <c r="T155">
        <f>VLOOKUP($A155,Location!$A:$E,4,FALSE)</f>
        <v>53.767757000000003</v>
      </c>
      <c r="U155">
        <f>VLOOKUP($A155,Location!$A:$E,5,FALSE)</f>
        <v>-0.33613379999999998</v>
      </c>
      <c r="V155" t="s">
        <v>24</v>
      </c>
      <c r="W155" t="s">
        <v>25</v>
      </c>
      <c r="X155" t="s">
        <v>26</v>
      </c>
    </row>
    <row r="156" spans="1:24" x14ac:dyDescent="0.25">
      <c r="A156" t="s">
        <v>180</v>
      </c>
      <c r="N156">
        <v>0</v>
      </c>
      <c r="O156">
        <v>0</v>
      </c>
      <c r="P156">
        <v>0</v>
      </c>
      <c r="Q156" t="s">
        <v>23</v>
      </c>
      <c r="R156">
        <f>VLOOKUP($A156,Location!$A:$E,2,FALSE)</f>
        <v>57.4451714</v>
      </c>
      <c r="S156">
        <f>VLOOKUP($A156,Location!$A:$E,3,FALSE)</f>
        <v>-2.7957811000000001</v>
      </c>
      <c r="T156">
        <f>VLOOKUP($A156,Location!$A:$E,4,FALSE)</f>
        <v>57.4451714</v>
      </c>
      <c r="U156">
        <f>VLOOKUP($A156,Location!$A:$E,5,FALSE)</f>
        <v>-2.7957811000000001</v>
      </c>
      <c r="V156" t="s">
        <v>24</v>
      </c>
      <c r="W156" t="s">
        <v>25</v>
      </c>
      <c r="X156" t="s">
        <v>26</v>
      </c>
    </row>
    <row r="157" spans="1:24" x14ac:dyDescent="0.25">
      <c r="A157" t="s">
        <v>181</v>
      </c>
      <c r="N157">
        <v>0</v>
      </c>
      <c r="O157">
        <v>0</v>
      </c>
      <c r="P157">
        <v>0</v>
      </c>
      <c r="Q157" t="s">
        <v>23</v>
      </c>
      <c r="R157">
        <f>VLOOKUP($A157,Location!$A:$E,2,FALSE)</f>
        <v>53.448362099999997</v>
      </c>
      <c r="S157">
        <f>VLOOKUP($A157,Location!$A:$E,3,FALSE)</f>
        <v>-2.0796568999999998</v>
      </c>
      <c r="T157">
        <f>VLOOKUP($A157,Location!$A:$E,4,FALSE)</f>
        <v>53.448362099999997</v>
      </c>
      <c r="U157">
        <f>VLOOKUP($A157,Location!$A:$E,5,FALSE)</f>
        <v>-2.0796568999999998</v>
      </c>
      <c r="V157" t="s">
        <v>24</v>
      </c>
      <c r="W157" t="s">
        <v>25</v>
      </c>
      <c r="X157" t="s">
        <v>26</v>
      </c>
    </row>
    <row r="158" spans="1:24" x14ac:dyDescent="0.25">
      <c r="A158" t="s">
        <v>182</v>
      </c>
      <c r="N158">
        <v>0</v>
      </c>
      <c r="O158">
        <v>0</v>
      </c>
      <c r="P158">
        <v>0</v>
      </c>
      <c r="Q158" t="s">
        <v>183</v>
      </c>
      <c r="R158">
        <f>VLOOKUP($A158,Location!$A:$E,2,FALSE)</f>
        <v>56.231197999999999</v>
      </c>
      <c r="S158">
        <f>VLOOKUP($A158,Location!$A:$E,3,FALSE)</f>
        <v>-5.0716710000000003</v>
      </c>
      <c r="T158">
        <f>VLOOKUP($A158,Location!$A:$E,4,FALSE)</f>
        <v>56.231197999999999</v>
      </c>
      <c r="U158">
        <f>VLOOKUP($A158,Location!$A:$E,5,FALSE)</f>
        <v>-5.0716710000000003</v>
      </c>
      <c r="V158" t="s">
        <v>24</v>
      </c>
      <c r="W158" t="s">
        <v>25</v>
      </c>
      <c r="X158" t="s">
        <v>26</v>
      </c>
    </row>
    <row r="159" spans="1:24" x14ac:dyDescent="0.25">
      <c r="A159" t="s">
        <v>184</v>
      </c>
      <c r="N159">
        <v>0</v>
      </c>
      <c r="O159">
        <v>0</v>
      </c>
      <c r="P159">
        <v>0</v>
      </c>
      <c r="Q159" t="s">
        <v>23</v>
      </c>
      <c r="R159">
        <f>VLOOKUP($A159,Location!$A:$E,2,FALSE)</f>
        <v>57.487679100000001</v>
      </c>
      <c r="S159">
        <f>VLOOKUP($A159,Location!$A:$E,3,FALSE)</f>
        <v>-4.2140917</v>
      </c>
      <c r="T159">
        <f>VLOOKUP($A159,Location!$A:$E,4,FALSE)</f>
        <v>57.487679100000001</v>
      </c>
      <c r="U159">
        <f>VLOOKUP($A159,Location!$A:$E,5,FALSE)</f>
        <v>-4.2140917</v>
      </c>
      <c r="V159" t="s">
        <v>24</v>
      </c>
      <c r="W159" t="s">
        <v>25</v>
      </c>
      <c r="X159" t="s">
        <v>26</v>
      </c>
    </row>
    <row r="160" spans="1:24" x14ac:dyDescent="0.25">
      <c r="A160" t="s">
        <v>185</v>
      </c>
      <c r="N160">
        <v>0</v>
      </c>
      <c r="O160">
        <v>0</v>
      </c>
      <c r="P160">
        <v>0</v>
      </c>
      <c r="Q160" t="s">
        <v>23</v>
      </c>
      <c r="R160">
        <f>VLOOKUP($A160,Location!$A:$E,2,FALSE)</f>
        <v>57.293759600000001</v>
      </c>
      <c r="S160">
        <f>VLOOKUP($A160,Location!$A:$E,3,FALSE)</f>
        <v>-2.3880374</v>
      </c>
      <c r="T160">
        <f>VLOOKUP($A160,Location!$A:$E,4,FALSE)</f>
        <v>57.293759600000001</v>
      </c>
      <c r="U160">
        <f>VLOOKUP($A160,Location!$A:$E,5,FALSE)</f>
        <v>-2.3880374</v>
      </c>
      <c r="V160" t="s">
        <v>24</v>
      </c>
      <c r="W160" t="s">
        <v>25</v>
      </c>
      <c r="X160" t="s">
        <v>26</v>
      </c>
    </row>
    <row r="161" spans="1:24" x14ac:dyDescent="0.25">
      <c r="A161" t="s">
        <v>186</v>
      </c>
      <c r="N161">
        <v>0</v>
      </c>
      <c r="O161">
        <v>0</v>
      </c>
      <c r="P161">
        <v>0</v>
      </c>
      <c r="Q161" t="s">
        <v>23</v>
      </c>
      <c r="R161">
        <f>VLOOKUP($A161,Location!$A:$E,2,FALSE)</f>
        <v>52.029283499999998</v>
      </c>
      <c r="S161">
        <f>VLOOKUP($A161,Location!$A:$E,3,FALSE)</f>
        <v>1.2110814000000001</v>
      </c>
      <c r="T161">
        <f>VLOOKUP($A161,Location!$A:$E,4,FALSE)</f>
        <v>52.029283499999998</v>
      </c>
      <c r="U161">
        <f>VLOOKUP($A161,Location!$A:$E,5,FALSE)</f>
        <v>1.2110814000000001</v>
      </c>
      <c r="V161" t="s">
        <v>24</v>
      </c>
      <c r="W161" t="s">
        <v>25</v>
      </c>
      <c r="X161" t="s">
        <v>26</v>
      </c>
    </row>
    <row r="162" spans="1:24" x14ac:dyDescent="0.25">
      <c r="A162" t="s">
        <v>187</v>
      </c>
      <c r="N162">
        <v>0</v>
      </c>
      <c r="O162">
        <v>0</v>
      </c>
      <c r="P162">
        <v>0</v>
      </c>
      <c r="Q162" t="s">
        <v>23</v>
      </c>
      <c r="R162">
        <f>VLOOKUP($A162,Location!$A:$E,2,FALSE)</f>
        <v>55.60219</v>
      </c>
      <c r="S162">
        <f>VLOOKUP($A162,Location!$A:$E,3,FALSE)</f>
        <v>-4.6378399999999997</v>
      </c>
      <c r="T162">
        <f>VLOOKUP($A162,Location!$A:$E,4,FALSE)</f>
        <v>55.60219</v>
      </c>
      <c r="U162">
        <f>VLOOKUP($A162,Location!$A:$E,5,FALSE)</f>
        <v>-4.6378399999999997</v>
      </c>
      <c r="V162" t="s">
        <v>24</v>
      </c>
      <c r="W162" t="s">
        <v>25</v>
      </c>
      <c r="X162" t="s">
        <v>26</v>
      </c>
    </row>
    <row r="163" spans="1:24" x14ac:dyDescent="0.25">
      <c r="A163" t="s">
        <v>188</v>
      </c>
      <c r="N163">
        <v>0</v>
      </c>
      <c r="O163">
        <v>0</v>
      </c>
      <c r="P163">
        <v>0</v>
      </c>
      <c r="Q163" t="s">
        <v>23</v>
      </c>
      <c r="R163">
        <f>VLOOKUP($A163,Location!$A:$E,2,FALSE)</f>
        <v>51.466348000000004</v>
      </c>
      <c r="S163">
        <f>VLOOKUP($A163,Location!$A:$E,3,FALSE)</f>
        <v>-0.337169</v>
      </c>
      <c r="T163">
        <f>VLOOKUP($A163,Location!$A:$E,4,FALSE)</f>
        <v>51.466348000000004</v>
      </c>
      <c r="U163">
        <f>VLOOKUP($A163,Location!$A:$E,5,FALSE)</f>
        <v>-0.337169</v>
      </c>
      <c r="V163" t="s">
        <v>24</v>
      </c>
      <c r="W163" t="s">
        <v>25</v>
      </c>
      <c r="X163" t="s">
        <v>26</v>
      </c>
    </row>
    <row r="164" spans="1:24" x14ac:dyDescent="0.25">
      <c r="A164" t="s">
        <v>189</v>
      </c>
      <c r="N164">
        <v>0</v>
      </c>
      <c r="O164">
        <v>0</v>
      </c>
      <c r="P164">
        <v>0</v>
      </c>
      <c r="Q164" t="s">
        <v>23</v>
      </c>
      <c r="R164">
        <f>VLOOKUP($A164,Location!$A:$E,2,FALSE)</f>
        <v>55.916789999999999</v>
      </c>
      <c r="S164">
        <f>VLOOKUP($A164,Location!$A:$E,3,FALSE)</f>
        <v>-2.4245839999999999</v>
      </c>
      <c r="T164">
        <f>VLOOKUP($A164,Location!$A:$E,4,FALSE)</f>
        <v>55.916789999999999</v>
      </c>
      <c r="U164">
        <f>VLOOKUP($A164,Location!$A:$E,5,FALSE)</f>
        <v>-2.4245839999999999</v>
      </c>
      <c r="V164" t="s">
        <v>24</v>
      </c>
      <c r="W164" t="s">
        <v>25</v>
      </c>
      <c r="X164" t="s">
        <v>26</v>
      </c>
    </row>
    <row r="165" spans="1:24" x14ac:dyDescent="0.25">
      <c r="A165" t="s">
        <v>190</v>
      </c>
      <c r="N165">
        <v>0</v>
      </c>
      <c r="O165">
        <v>0</v>
      </c>
      <c r="P165">
        <v>0</v>
      </c>
      <c r="Q165" t="s">
        <v>23</v>
      </c>
      <c r="R165">
        <f>VLOOKUP($A165,Location!$A:$E,2,FALSE)</f>
        <v>54.311520999999999</v>
      </c>
      <c r="S165">
        <f>VLOOKUP($A165,Location!$A:$E,3,FALSE)</f>
        <v>-2.7340049999999998</v>
      </c>
      <c r="T165">
        <f>VLOOKUP($A165,Location!$A:$E,4,FALSE)</f>
        <v>54.311520999999999</v>
      </c>
      <c r="U165">
        <f>VLOOKUP($A165,Location!$A:$E,5,FALSE)</f>
        <v>-2.7340049999999998</v>
      </c>
      <c r="V165" t="s">
        <v>24</v>
      </c>
      <c r="W165" t="s">
        <v>25</v>
      </c>
      <c r="X165" t="s">
        <v>26</v>
      </c>
    </row>
    <row r="166" spans="1:24" x14ac:dyDescent="0.25">
      <c r="A166" t="s">
        <v>191</v>
      </c>
      <c r="N166">
        <v>0</v>
      </c>
      <c r="O166">
        <v>0</v>
      </c>
      <c r="P166">
        <v>0</v>
      </c>
      <c r="Q166" t="s">
        <v>23</v>
      </c>
      <c r="R166">
        <f>VLOOKUP($A166,Location!$A:$E,2,FALSE)</f>
        <v>52.378777800000002</v>
      </c>
      <c r="S166">
        <f>VLOOKUP($A166,Location!$A:$E,3,FALSE)</f>
        <v>-0.72284760000000003</v>
      </c>
      <c r="T166">
        <f>VLOOKUP($A166,Location!$A:$E,4,FALSE)</f>
        <v>52.428777799999999</v>
      </c>
      <c r="U166">
        <f>VLOOKUP($A166,Location!$A:$E,5,FALSE)</f>
        <v>-0.72284760000000003</v>
      </c>
      <c r="V166" t="s">
        <v>24</v>
      </c>
      <c r="W166" t="s">
        <v>25</v>
      </c>
      <c r="X166" t="s">
        <v>26</v>
      </c>
    </row>
    <row r="167" spans="1:24" x14ac:dyDescent="0.25">
      <c r="A167" t="s">
        <v>192</v>
      </c>
      <c r="N167">
        <v>0</v>
      </c>
      <c r="O167">
        <v>0</v>
      </c>
      <c r="P167">
        <v>0</v>
      </c>
      <c r="Q167" t="s">
        <v>23</v>
      </c>
      <c r="R167">
        <f>VLOOKUP($A167,Location!$A:$E,2,FALSE)</f>
        <v>52.746045100000003</v>
      </c>
      <c r="S167">
        <f>VLOOKUP($A167,Location!$A:$E,3,FALSE)</f>
        <v>0.4211492</v>
      </c>
      <c r="T167">
        <f>VLOOKUP($A167,Location!$A:$E,4,FALSE)</f>
        <v>52.746045100000003</v>
      </c>
      <c r="U167">
        <f>VLOOKUP($A167,Location!$A:$E,5,FALSE)</f>
        <v>0.4211492</v>
      </c>
      <c r="V167" t="s">
        <v>24</v>
      </c>
      <c r="W167" t="s">
        <v>25</v>
      </c>
      <c r="X167" t="s">
        <v>26</v>
      </c>
    </row>
    <row r="168" spans="1:24" x14ac:dyDescent="0.25">
      <c r="A168" t="s">
        <v>193</v>
      </c>
      <c r="N168">
        <v>0</v>
      </c>
      <c r="O168">
        <v>0</v>
      </c>
      <c r="P168">
        <v>0</v>
      </c>
      <c r="Q168" t="s">
        <v>23</v>
      </c>
      <c r="R168">
        <f>VLOOKUP($A168,Location!$A:$E,2,FALSE)</f>
        <v>57.078617700000002</v>
      </c>
      <c r="S168">
        <f>VLOOKUP($A168,Location!$A:$E,3,FALSE)</f>
        <v>-4.0537893</v>
      </c>
      <c r="T168">
        <f>VLOOKUP($A168,Location!$A:$E,4,FALSE)</f>
        <v>57.078617700000002</v>
      </c>
      <c r="U168">
        <f>VLOOKUP($A168,Location!$A:$E,5,FALSE)</f>
        <v>-4.0537893</v>
      </c>
      <c r="V168" t="s">
        <v>24</v>
      </c>
      <c r="W168" t="s">
        <v>25</v>
      </c>
      <c r="X168" t="s">
        <v>26</v>
      </c>
    </row>
    <row r="169" spans="1:24" x14ac:dyDescent="0.25">
      <c r="A169" t="s">
        <v>194</v>
      </c>
      <c r="N169">
        <v>0</v>
      </c>
      <c r="O169">
        <v>0</v>
      </c>
      <c r="P169">
        <v>0</v>
      </c>
      <c r="Q169" t="s">
        <v>23</v>
      </c>
      <c r="R169">
        <f>VLOOKUP($A169,Location!$A:$E,2,FALSE)</f>
        <v>56.133736399999997</v>
      </c>
      <c r="S169">
        <f>VLOOKUP($A169,Location!$A:$E,3,FALSE)</f>
        <v>-3.1266066000000001</v>
      </c>
      <c r="T169">
        <f>VLOOKUP($A169,Location!$A:$E,4,FALSE)</f>
        <v>56.133736399999997</v>
      </c>
      <c r="U169">
        <f>VLOOKUP($A169,Location!$A:$E,5,FALSE)</f>
        <v>-3.1266066000000001</v>
      </c>
      <c r="V169" t="s">
        <v>24</v>
      </c>
      <c r="W169" t="s">
        <v>25</v>
      </c>
      <c r="X169" t="s">
        <v>26</v>
      </c>
    </row>
    <row r="170" spans="1:24" x14ac:dyDescent="0.25">
      <c r="A170" t="s">
        <v>195</v>
      </c>
      <c r="N170">
        <v>0</v>
      </c>
      <c r="O170">
        <v>0</v>
      </c>
      <c r="P170">
        <v>0</v>
      </c>
      <c r="Q170" t="s">
        <v>23</v>
      </c>
      <c r="R170">
        <f>VLOOKUP($A170,Location!$A:$E,2,FALSE)</f>
        <v>54.001281599999999</v>
      </c>
      <c r="S170">
        <f>VLOOKUP($A170,Location!$A:$E,3,FALSE)</f>
        <v>-1.4440454</v>
      </c>
      <c r="T170">
        <f>VLOOKUP($A170,Location!$A:$E,4,FALSE)</f>
        <v>54.001281599999999</v>
      </c>
      <c r="U170">
        <f>VLOOKUP($A170,Location!$A:$E,5,FALSE)</f>
        <v>-1.4440454</v>
      </c>
      <c r="V170" t="s">
        <v>24</v>
      </c>
      <c r="W170" t="s">
        <v>25</v>
      </c>
      <c r="X170" t="s">
        <v>26</v>
      </c>
    </row>
    <row r="171" spans="1:24" x14ac:dyDescent="0.25">
      <c r="A171" t="s">
        <v>196</v>
      </c>
      <c r="N171">
        <v>0</v>
      </c>
      <c r="O171">
        <v>0</v>
      </c>
      <c r="P171">
        <v>0</v>
      </c>
      <c r="Q171" t="s">
        <v>23</v>
      </c>
      <c r="R171">
        <f>VLOOKUP($A171,Location!$A:$E,2,FALSE)</f>
        <v>55.6630988</v>
      </c>
      <c r="S171">
        <f>VLOOKUP($A171,Location!$A:$E,3,FALSE)</f>
        <v>-3.7471234</v>
      </c>
      <c r="T171">
        <f>VLOOKUP($A171,Location!$A:$E,4,FALSE)</f>
        <v>55.6630988</v>
      </c>
      <c r="U171">
        <f>VLOOKUP($A171,Location!$A:$E,5,FALSE)</f>
        <v>-3.7471234</v>
      </c>
      <c r="V171" t="s">
        <v>24</v>
      </c>
      <c r="W171" t="s">
        <v>25</v>
      </c>
      <c r="X171" t="s">
        <v>26</v>
      </c>
    </row>
    <row r="172" spans="1:24" x14ac:dyDescent="0.25">
      <c r="A172" t="s">
        <v>197</v>
      </c>
      <c r="N172">
        <v>0</v>
      </c>
      <c r="O172">
        <v>0</v>
      </c>
      <c r="P172">
        <v>0</v>
      </c>
      <c r="Q172" t="s">
        <v>23</v>
      </c>
      <c r="R172">
        <f>VLOOKUP($A172,Location!$A:$E,2,FALSE)</f>
        <v>50.823547099999999</v>
      </c>
      <c r="S172">
        <f>VLOOKUP($A172,Location!$A:$E,3,FALSE)</f>
        <v>-0.33377089999999998</v>
      </c>
      <c r="T172">
        <f>VLOOKUP($A172,Location!$A:$E,4,FALSE)</f>
        <v>50.823547099999999</v>
      </c>
      <c r="U172">
        <f>VLOOKUP($A172,Location!$A:$E,5,FALSE)</f>
        <v>-0.33377089999999998</v>
      </c>
      <c r="V172" t="s">
        <v>24</v>
      </c>
      <c r="W172" t="s">
        <v>25</v>
      </c>
      <c r="X172" t="s">
        <v>26</v>
      </c>
    </row>
    <row r="173" spans="1:24" x14ac:dyDescent="0.25">
      <c r="A173" t="s">
        <v>198</v>
      </c>
      <c r="N173">
        <v>0</v>
      </c>
      <c r="O173">
        <v>0</v>
      </c>
      <c r="P173">
        <v>0</v>
      </c>
      <c r="Q173" t="s">
        <v>23</v>
      </c>
      <c r="R173">
        <f>VLOOKUP($A173,Location!$A:$E,2,FALSE)</f>
        <v>50.612014000000002</v>
      </c>
      <c r="S173">
        <f>VLOOKUP($A173,Location!$A:$E,3,FALSE)</f>
        <v>-4.3307260000000003</v>
      </c>
      <c r="T173">
        <f>VLOOKUP($A173,Location!$A:$E,4,FALSE)</f>
        <v>50.612014000000002</v>
      </c>
      <c r="U173">
        <f>VLOOKUP($A173,Location!$A:$E,5,FALSE)</f>
        <v>-4.3307260000000003</v>
      </c>
      <c r="V173" t="s">
        <v>24</v>
      </c>
      <c r="W173" t="s">
        <v>25</v>
      </c>
      <c r="X173" t="s">
        <v>26</v>
      </c>
    </row>
    <row r="174" spans="1:24" x14ac:dyDescent="0.25">
      <c r="A174" t="s">
        <v>199</v>
      </c>
      <c r="N174">
        <v>0</v>
      </c>
      <c r="O174">
        <v>0</v>
      </c>
      <c r="P174">
        <v>0</v>
      </c>
      <c r="Q174" t="s">
        <v>23</v>
      </c>
      <c r="R174">
        <f>VLOOKUP($A174,Location!$A:$E,2,FALSE)</f>
        <v>50.809500999999997</v>
      </c>
      <c r="S174">
        <f>VLOOKUP($A174,Location!$A:$E,3,FALSE)</f>
        <v>-1.2042134</v>
      </c>
      <c r="T174">
        <f>VLOOKUP($A174,Location!$A:$E,4,FALSE)</f>
        <v>50.799500999999999</v>
      </c>
      <c r="U174">
        <f>VLOOKUP($A174,Location!$A:$E,5,FALSE)</f>
        <v>-1.2842134000000001</v>
      </c>
      <c r="V174" t="s">
        <v>24</v>
      </c>
      <c r="W174" t="s">
        <v>25</v>
      </c>
      <c r="X174" t="s">
        <v>26</v>
      </c>
    </row>
    <row r="175" spans="1:24" x14ac:dyDescent="0.25">
      <c r="A175" t="s">
        <v>200</v>
      </c>
      <c r="N175">
        <v>0</v>
      </c>
      <c r="O175">
        <v>0</v>
      </c>
      <c r="P175">
        <v>0</v>
      </c>
      <c r="Q175" t="s">
        <v>23</v>
      </c>
      <c r="R175">
        <f>VLOOKUP($A175,Location!$A:$E,2,FALSE)</f>
        <v>53.806135599999998</v>
      </c>
      <c r="S175">
        <f>VLOOKUP($A175,Location!$A:$E,3,FALSE)</f>
        <v>-1.5056377999999999</v>
      </c>
      <c r="T175">
        <f>VLOOKUP($A175,Location!$A:$E,4,FALSE)</f>
        <v>53.806135599999998</v>
      </c>
      <c r="U175">
        <f>VLOOKUP($A175,Location!$A:$E,5,FALSE)</f>
        <v>-1.5056377999999999</v>
      </c>
      <c r="V175" t="s">
        <v>24</v>
      </c>
      <c r="W175" t="s">
        <v>25</v>
      </c>
      <c r="X175" t="s">
        <v>26</v>
      </c>
    </row>
    <row r="176" spans="1:24" x14ac:dyDescent="0.25">
      <c r="A176" t="s">
        <v>201</v>
      </c>
      <c r="N176">
        <v>0</v>
      </c>
      <c r="O176">
        <v>0</v>
      </c>
      <c r="P176">
        <v>0</v>
      </c>
      <c r="Q176" t="s">
        <v>23</v>
      </c>
      <c r="R176">
        <f>VLOOKUP($A176,Location!$A:$E,2,FALSE)</f>
        <v>52.663528399999997</v>
      </c>
      <c r="S176">
        <f>VLOOKUP($A176,Location!$A:$E,3,FALSE)</f>
        <v>-1.0803649</v>
      </c>
      <c r="T176">
        <f>VLOOKUP($A176,Location!$A:$E,4,FALSE)</f>
        <v>52.663528399999997</v>
      </c>
      <c r="U176">
        <f>VLOOKUP($A176,Location!$A:$E,5,FALSE)</f>
        <v>-1.0503648999999999</v>
      </c>
      <c r="V176" t="s">
        <v>24</v>
      </c>
      <c r="W176" t="s">
        <v>25</v>
      </c>
      <c r="X176" t="s">
        <v>26</v>
      </c>
    </row>
    <row r="177" spans="1:24" x14ac:dyDescent="0.25">
      <c r="A177" t="s">
        <v>202</v>
      </c>
      <c r="N177">
        <v>0</v>
      </c>
      <c r="O177">
        <v>0</v>
      </c>
      <c r="P177">
        <v>0</v>
      </c>
      <c r="Q177" t="s">
        <v>23</v>
      </c>
      <c r="R177">
        <f>VLOOKUP($A177,Location!$A:$E,2,FALSE)</f>
        <v>52.5839736</v>
      </c>
      <c r="S177">
        <f>VLOOKUP($A177,Location!$A:$E,3,FALSE)</f>
        <v>-1.1411861000000001</v>
      </c>
      <c r="T177">
        <f>VLOOKUP($A177,Location!$A:$E,4,FALSE)</f>
        <v>52.533973600000003</v>
      </c>
      <c r="U177">
        <f>VLOOKUP($A177,Location!$A:$E,5,FALSE)</f>
        <v>-1.0411861</v>
      </c>
      <c r="V177" t="s">
        <v>24</v>
      </c>
      <c r="W177" t="s">
        <v>25</v>
      </c>
      <c r="X177" t="s">
        <v>26</v>
      </c>
    </row>
    <row r="178" spans="1:24" x14ac:dyDescent="0.25">
      <c r="A178" t="s">
        <v>203</v>
      </c>
      <c r="N178">
        <v>0</v>
      </c>
      <c r="O178">
        <v>0</v>
      </c>
      <c r="P178">
        <v>0</v>
      </c>
      <c r="Q178" t="s">
        <v>23</v>
      </c>
      <c r="R178">
        <f>VLOOKUP($A178,Location!$A:$E,2,FALSE)</f>
        <v>51.911783399999997</v>
      </c>
      <c r="S178">
        <f>VLOOKUP($A178,Location!$A:$E,3,FALSE)</f>
        <v>-0.6307914</v>
      </c>
      <c r="T178">
        <f>VLOOKUP($A178,Location!$A:$E,4,FALSE)</f>
        <v>51.911783399999997</v>
      </c>
      <c r="U178">
        <f>VLOOKUP($A178,Location!$A:$E,5,FALSE)</f>
        <v>-0.72079139999999997</v>
      </c>
      <c r="V178" t="s">
        <v>24</v>
      </c>
      <c r="W178" t="s">
        <v>25</v>
      </c>
      <c r="X178" t="s">
        <v>26</v>
      </c>
    </row>
    <row r="179" spans="1:24" x14ac:dyDescent="0.25">
      <c r="A179" t="s">
        <v>204</v>
      </c>
      <c r="N179">
        <v>0</v>
      </c>
      <c r="O179">
        <v>0</v>
      </c>
      <c r="P179">
        <v>0</v>
      </c>
      <c r="Q179" t="s">
        <v>23</v>
      </c>
      <c r="R179">
        <f>VLOOKUP($A179,Location!$A:$E,2,FALSE)</f>
        <v>60.1511937</v>
      </c>
      <c r="S179">
        <f>VLOOKUP($A179,Location!$A:$E,3,FALSE)</f>
        <v>-1.1473036000000001</v>
      </c>
      <c r="T179">
        <f>VLOOKUP($A179,Location!$A:$E,4,FALSE)</f>
        <v>60.1511937</v>
      </c>
      <c r="U179">
        <f>VLOOKUP($A179,Location!$A:$E,5,FALSE)</f>
        <v>-1.1473036000000001</v>
      </c>
      <c r="V179" t="s">
        <v>24</v>
      </c>
      <c r="W179" t="s">
        <v>25</v>
      </c>
      <c r="X179" t="s">
        <v>26</v>
      </c>
    </row>
    <row r="180" spans="1:24" x14ac:dyDescent="0.25">
      <c r="A180" t="s">
        <v>205</v>
      </c>
      <c r="N180">
        <v>0</v>
      </c>
      <c r="O180">
        <v>0</v>
      </c>
      <c r="P180">
        <v>0</v>
      </c>
      <c r="Q180" t="s">
        <v>23</v>
      </c>
      <c r="R180">
        <f>VLOOKUP($A180,Location!$A:$E,2,FALSE)</f>
        <v>51.9782042</v>
      </c>
      <c r="S180">
        <f>VLOOKUP($A180,Location!$A:$E,3,FALSE)</f>
        <v>-0.21465619999999999</v>
      </c>
      <c r="T180">
        <f>VLOOKUP($A180,Location!$A:$E,4,FALSE)</f>
        <v>52.008204200000002</v>
      </c>
      <c r="U180">
        <f>VLOOKUP($A180,Location!$A:$E,5,FALSE)</f>
        <v>-0.21465619999999999</v>
      </c>
      <c r="V180" t="s">
        <v>24</v>
      </c>
      <c r="W180" t="s">
        <v>25</v>
      </c>
      <c r="X180" t="s">
        <v>26</v>
      </c>
    </row>
    <row r="181" spans="1:24" x14ac:dyDescent="0.25">
      <c r="A181" t="s">
        <v>206</v>
      </c>
      <c r="N181">
        <v>0</v>
      </c>
      <c r="O181">
        <v>0</v>
      </c>
      <c r="P181">
        <v>0</v>
      </c>
      <c r="Q181" t="s">
        <v>23</v>
      </c>
      <c r="R181">
        <f>VLOOKUP($A181,Location!$A:$E,2,FALSE)</f>
        <v>52.681990200000001</v>
      </c>
      <c r="S181">
        <f>VLOOKUP($A181,Location!$A:$E,3,FALSE)</f>
        <v>-1.8333556</v>
      </c>
      <c r="T181">
        <f>VLOOKUP($A181,Location!$A:$E,4,FALSE)</f>
        <v>52.681990200000001</v>
      </c>
      <c r="U181">
        <f>VLOOKUP($A181,Location!$A:$E,5,FALSE)</f>
        <v>-1.8333556</v>
      </c>
      <c r="V181" t="s">
        <v>24</v>
      </c>
      <c r="W181" t="s">
        <v>25</v>
      </c>
      <c r="X181" t="s">
        <v>26</v>
      </c>
    </row>
    <row r="182" spans="1:24" x14ac:dyDescent="0.25">
      <c r="A182" t="s">
        <v>207</v>
      </c>
      <c r="N182">
        <v>0</v>
      </c>
      <c r="O182">
        <v>0</v>
      </c>
      <c r="P182">
        <v>0</v>
      </c>
      <c r="Q182" t="s">
        <v>23</v>
      </c>
      <c r="R182">
        <f>VLOOKUP($A182,Location!$A:$E,2,FALSE)</f>
        <v>53.203568400000002</v>
      </c>
      <c r="S182">
        <f>VLOOKUP($A182,Location!$A:$E,3,FALSE)</f>
        <v>-0.61231429999999998</v>
      </c>
      <c r="T182">
        <f>VLOOKUP($A182,Location!$A:$E,4,FALSE)</f>
        <v>53.203568400000002</v>
      </c>
      <c r="U182">
        <f>VLOOKUP($A182,Location!$A:$E,5,FALSE)</f>
        <v>-0.61231429999999998</v>
      </c>
      <c r="V182" t="s">
        <v>24</v>
      </c>
      <c r="W182" t="s">
        <v>25</v>
      </c>
      <c r="X182" t="s">
        <v>26</v>
      </c>
    </row>
    <row r="183" spans="1:24" x14ac:dyDescent="0.25">
      <c r="A183" t="s">
        <v>208</v>
      </c>
      <c r="N183">
        <v>0</v>
      </c>
      <c r="O183">
        <v>0</v>
      </c>
      <c r="P183">
        <v>0</v>
      </c>
      <c r="Q183" t="s">
        <v>23</v>
      </c>
      <c r="R183">
        <f>VLOOKUP($A183,Location!$A:$E,2,FALSE)</f>
        <v>55.887124200000002</v>
      </c>
      <c r="S183">
        <f>VLOOKUP($A183,Location!$A:$E,3,FALSE)</f>
        <v>-3.5342047999999999</v>
      </c>
      <c r="T183">
        <f>VLOOKUP($A183,Location!$A:$E,4,FALSE)</f>
        <v>55.877124200000004</v>
      </c>
      <c r="U183">
        <f>VLOOKUP($A183,Location!$A:$E,5,FALSE)</f>
        <v>-3.5742048</v>
      </c>
      <c r="V183" t="s">
        <v>24</v>
      </c>
      <c r="W183" t="s">
        <v>25</v>
      </c>
      <c r="X183" t="s">
        <v>26</v>
      </c>
    </row>
    <row r="184" spans="1:24" x14ac:dyDescent="0.25">
      <c r="A184" t="s">
        <v>209</v>
      </c>
      <c r="N184">
        <v>0</v>
      </c>
      <c r="O184">
        <v>0</v>
      </c>
      <c r="P184">
        <v>0</v>
      </c>
      <c r="Q184" t="s">
        <v>23</v>
      </c>
      <c r="R184">
        <f>VLOOKUP($A184,Location!$A:$E,2,FALSE)</f>
        <v>51.686103699999997</v>
      </c>
      <c r="S184">
        <f>VLOOKUP($A184,Location!$A:$E,3,FALSE)</f>
        <v>-4.1554484</v>
      </c>
      <c r="T184">
        <f>VLOOKUP($A184,Location!$A:$E,4,FALSE)</f>
        <v>51.686103699999997</v>
      </c>
      <c r="U184">
        <f>VLOOKUP($A184,Location!$A:$E,5,FALSE)</f>
        <v>-4.1754483999999996</v>
      </c>
      <c r="V184" t="s">
        <v>24</v>
      </c>
      <c r="W184" t="s">
        <v>25</v>
      </c>
      <c r="X184" t="s">
        <v>26</v>
      </c>
    </row>
    <row r="185" spans="1:24" x14ac:dyDescent="0.25">
      <c r="A185" t="s">
        <v>210</v>
      </c>
      <c r="N185">
        <v>0</v>
      </c>
      <c r="O185">
        <v>0</v>
      </c>
      <c r="P185">
        <v>0</v>
      </c>
      <c r="Q185" t="s">
        <v>23</v>
      </c>
      <c r="R185">
        <f>VLOOKUP($A185,Location!$A:$E,2,FALSE)</f>
        <v>51.524264600000002</v>
      </c>
      <c r="S185">
        <f>VLOOKUP($A185,Location!$A:$E,3,FALSE)</f>
        <v>-3.3650403999999998</v>
      </c>
      <c r="T185">
        <f>VLOOKUP($A185,Location!$A:$E,4,FALSE)</f>
        <v>51.574264599999999</v>
      </c>
      <c r="U185">
        <f>VLOOKUP($A185,Location!$A:$E,5,FALSE)</f>
        <v>-3.4750403999999997</v>
      </c>
      <c r="V185" t="s">
        <v>24</v>
      </c>
      <c r="W185" t="s">
        <v>25</v>
      </c>
      <c r="X185" t="s">
        <v>26</v>
      </c>
    </row>
    <row r="186" spans="1:24" x14ac:dyDescent="0.25">
      <c r="A186" t="s">
        <v>211</v>
      </c>
      <c r="N186">
        <v>0</v>
      </c>
      <c r="O186">
        <v>0</v>
      </c>
      <c r="P186">
        <v>0</v>
      </c>
      <c r="Q186" t="s">
        <v>23</v>
      </c>
      <c r="R186">
        <f>VLOOKUP($A186,Location!$A:$E,2,FALSE)</f>
        <v>56.035893199999997</v>
      </c>
      <c r="S186">
        <f>VLOOKUP($A186,Location!$A:$E,3,FALSE)</f>
        <v>-5.4283587999999998</v>
      </c>
      <c r="T186">
        <f>VLOOKUP($A186,Location!$A:$E,4,FALSE)</f>
        <v>56.065893199999998</v>
      </c>
      <c r="U186">
        <f>VLOOKUP($A186,Location!$A:$E,5,FALSE)</f>
        <v>-5.4283587999999998</v>
      </c>
      <c r="V186" t="s">
        <v>24</v>
      </c>
      <c r="W186" t="s">
        <v>25</v>
      </c>
      <c r="X186" t="s">
        <v>26</v>
      </c>
    </row>
    <row r="187" spans="1:24" x14ac:dyDescent="0.25">
      <c r="A187" t="s">
        <v>212</v>
      </c>
      <c r="N187">
        <v>0</v>
      </c>
      <c r="O187">
        <v>0</v>
      </c>
      <c r="P187">
        <v>0</v>
      </c>
      <c r="Q187" t="s">
        <v>23</v>
      </c>
      <c r="R187">
        <f>VLOOKUP($A187,Location!$A:$E,2,FALSE)</f>
        <v>52.780650000000001</v>
      </c>
      <c r="S187">
        <f>VLOOKUP($A187,Location!$A:$E,3,FALSE)</f>
        <v>-1.200923</v>
      </c>
      <c r="T187">
        <f>VLOOKUP($A187,Location!$A:$E,4,FALSE)</f>
        <v>52.795650000000002</v>
      </c>
      <c r="U187">
        <f>VLOOKUP($A187,Location!$A:$E,5,FALSE)</f>
        <v>-1.200923</v>
      </c>
      <c r="V187" t="s">
        <v>24</v>
      </c>
      <c r="W187" t="s">
        <v>25</v>
      </c>
      <c r="X187" t="s">
        <v>26</v>
      </c>
    </row>
    <row r="188" spans="1:24" x14ac:dyDescent="0.25">
      <c r="A188" t="s">
        <v>213</v>
      </c>
      <c r="N188">
        <v>0</v>
      </c>
      <c r="O188">
        <v>0</v>
      </c>
      <c r="P188">
        <v>0</v>
      </c>
      <c r="Q188" t="s">
        <v>23</v>
      </c>
      <c r="R188">
        <f>VLOOKUP($A188,Location!$A:$E,2,FALSE)</f>
        <v>51.649624600000003</v>
      </c>
      <c r="S188">
        <f>VLOOKUP($A188,Location!$A:$E,3,FALSE)</f>
        <v>5.6496299999999999E-2</v>
      </c>
      <c r="T188">
        <f>VLOOKUP($A188,Location!$A:$E,4,FALSE)</f>
        <v>51.649624600000003</v>
      </c>
      <c r="U188">
        <f>VLOOKUP($A188,Location!$A:$E,5,FALSE)</f>
        <v>9.9496299999999996E-2</v>
      </c>
      <c r="V188" t="s">
        <v>24</v>
      </c>
      <c r="W188" t="s">
        <v>25</v>
      </c>
      <c r="X188" t="s">
        <v>26</v>
      </c>
    </row>
    <row r="189" spans="1:24" x14ac:dyDescent="0.25">
      <c r="A189" t="s">
        <v>214</v>
      </c>
      <c r="N189">
        <v>0</v>
      </c>
      <c r="O189">
        <v>0</v>
      </c>
      <c r="P189">
        <v>0</v>
      </c>
      <c r="Q189" t="s">
        <v>23</v>
      </c>
      <c r="R189">
        <f>VLOOKUP($A189,Location!$A:$E,2,FALSE)</f>
        <v>53.363610999999999</v>
      </c>
      <c r="S189">
        <f>VLOOKUP($A189,Location!$A:$E,3,FALSE)</f>
        <v>1.5540999999999999E-2</v>
      </c>
      <c r="T189">
        <f>VLOOKUP($A189,Location!$A:$E,4,FALSE)</f>
        <v>53.363610999999999</v>
      </c>
      <c r="U189">
        <f>VLOOKUP($A189,Location!$A:$E,5,FALSE)</f>
        <v>1.5540999999999999E-2</v>
      </c>
      <c r="V189" t="s">
        <v>24</v>
      </c>
      <c r="W189" t="s">
        <v>25</v>
      </c>
      <c r="X189" t="s">
        <v>26</v>
      </c>
    </row>
    <row r="190" spans="1:24" x14ac:dyDescent="0.25">
      <c r="A190" t="s">
        <v>215</v>
      </c>
      <c r="N190">
        <v>0</v>
      </c>
      <c r="O190">
        <v>0</v>
      </c>
      <c r="P190">
        <v>0</v>
      </c>
      <c r="Q190" t="s">
        <v>23</v>
      </c>
      <c r="R190">
        <f>VLOOKUP($A190,Location!$A:$E,2,FALSE)</f>
        <v>52.486835999999997</v>
      </c>
      <c r="S190">
        <f>VLOOKUP($A190,Location!$A:$E,3,FALSE)</f>
        <v>1.715681</v>
      </c>
      <c r="T190">
        <f>VLOOKUP($A190,Location!$A:$E,4,FALSE)</f>
        <v>52.486835999999997</v>
      </c>
      <c r="U190">
        <f>VLOOKUP($A190,Location!$A:$E,5,FALSE)</f>
        <v>1.715681</v>
      </c>
      <c r="V190" t="s">
        <v>24</v>
      </c>
      <c r="W190" t="s">
        <v>25</v>
      </c>
      <c r="X190" t="s">
        <v>26</v>
      </c>
    </row>
    <row r="191" spans="1:24" x14ac:dyDescent="0.25">
      <c r="A191" t="s">
        <v>216</v>
      </c>
      <c r="N191">
        <v>0</v>
      </c>
      <c r="O191">
        <v>0</v>
      </c>
      <c r="P191">
        <v>0</v>
      </c>
      <c r="Q191" t="s">
        <v>23</v>
      </c>
      <c r="R191">
        <f>VLOOKUP($A191,Location!$A:$E,2,FALSE)</f>
        <v>52.365387400000003</v>
      </c>
      <c r="S191">
        <f>VLOOKUP($A191,Location!$A:$E,3,FALSE)</f>
        <v>-2.6930567000000001</v>
      </c>
      <c r="T191">
        <f>VLOOKUP($A191,Location!$A:$E,4,FALSE)</f>
        <v>52.365387400000003</v>
      </c>
      <c r="U191">
        <f>VLOOKUP($A191,Location!$A:$E,5,FALSE)</f>
        <v>-2.6930567000000001</v>
      </c>
      <c r="V191" t="s">
        <v>24</v>
      </c>
      <c r="W191" t="s">
        <v>25</v>
      </c>
      <c r="X191" t="s">
        <v>26</v>
      </c>
    </row>
    <row r="192" spans="1:24" x14ac:dyDescent="0.25">
      <c r="A192" t="s">
        <v>217</v>
      </c>
      <c r="N192">
        <v>0</v>
      </c>
      <c r="O192">
        <v>0</v>
      </c>
      <c r="P192">
        <v>0</v>
      </c>
      <c r="Q192" t="s">
        <v>23</v>
      </c>
      <c r="R192">
        <f>VLOOKUP($A192,Location!$A:$E,2,FALSE)</f>
        <v>51.877736900000002</v>
      </c>
      <c r="S192">
        <f>VLOOKUP($A192,Location!$A:$E,3,FALSE)</f>
        <v>-0.42017179999999998</v>
      </c>
      <c r="T192">
        <f>VLOOKUP($A192,Location!$A:$E,4,FALSE)</f>
        <v>51.877736900000002</v>
      </c>
      <c r="U192">
        <f>VLOOKUP($A192,Location!$A:$E,5,FALSE)</f>
        <v>-0.47017179999999997</v>
      </c>
      <c r="V192" t="s">
        <v>24</v>
      </c>
      <c r="W192" t="s">
        <v>25</v>
      </c>
      <c r="X192" t="s">
        <v>26</v>
      </c>
    </row>
    <row r="193" spans="1:24" x14ac:dyDescent="0.25">
      <c r="A193" t="s">
        <v>218</v>
      </c>
      <c r="N193">
        <v>0</v>
      </c>
      <c r="O193">
        <v>0</v>
      </c>
      <c r="P193">
        <v>0</v>
      </c>
      <c r="Q193" t="s">
        <v>23</v>
      </c>
      <c r="R193">
        <f>VLOOKUP($A193,Location!$A:$E,2,FALSE)</f>
        <v>53.258460999999997</v>
      </c>
      <c r="S193">
        <f>VLOOKUP($A193,Location!$A:$E,3,FALSE)</f>
        <v>-2.1198999999999999</v>
      </c>
      <c r="T193">
        <f>VLOOKUP($A193,Location!$A:$E,4,FALSE)</f>
        <v>53.258460999999997</v>
      </c>
      <c r="U193">
        <f>VLOOKUP($A193,Location!$A:$E,5,FALSE)</f>
        <v>-2.1598999999999999</v>
      </c>
      <c r="V193" t="s">
        <v>24</v>
      </c>
      <c r="W193" t="s">
        <v>25</v>
      </c>
      <c r="X193" t="s">
        <v>26</v>
      </c>
    </row>
    <row r="194" spans="1:24" x14ac:dyDescent="0.25">
      <c r="A194" t="s">
        <v>219</v>
      </c>
      <c r="N194">
        <v>0</v>
      </c>
      <c r="O194">
        <v>0</v>
      </c>
      <c r="P194">
        <v>0</v>
      </c>
      <c r="Q194" t="s">
        <v>23</v>
      </c>
      <c r="R194">
        <f>VLOOKUP($A194,Location!$A:$E,2,FALSE)</f>
        <v>51.260750299999998</v>
      </c>
      <c r="S194">
        <f>VLOOKUP($A194,Location!$A:$E,3,FALSE)</f>
        <v>0.52583590000000002</v>
      </c>
      <c r="T194">
        <f>VLOOKUP($A194,Location!$A:$E,4,FALSE)</f>
        <v>51.240750299999995</v>
      </c>
      <c r="U194">
        <f>VLOOKUP($A194,Location!$A:$E,5,FALSE)</f>
        <v>0.52583590000000002</v>
      </c>
      <c r="V194" t="s">
        <v>24</v>
      </c>
      <c r="W194" t="s">
        <v>25</v>
      </c>
      <c r="X194" t="s">
        <v>26</v>
      </c>
    </row>
    <row r="195" spans="1:24" x14ac:dyDescent="0.25">
      <c r="A195" t="s">
        <v>220</v>
      </c>
      <c r="N195">
        <v>0</v>
      </c>
      <c r="O195">
        <v>0</v>
      </c>
      <c r="P195">
        <v>0</v>
      </c>
      <c r="Q195" t="s">
        <v>23</v>
      </c>
      <c r="R195">
        <f>VLOOKUP($A195,Location!$A:$E,2,FALSE)</f>
        <v>54.140426099999999</v>
      </c>
      <c r="S195">
        <f>VLOOKUP($A195,Location!$A:$E,3,FALSE)</f>
        <v>-0.79111719999999996</v>
      </c>
      <c r="T195">
        <f>VLOOKUP($A195,Location!$A:$E,4,FALSE)</f>
        <v>54.140426099999999</v>
      </c>
      <c r="U195">
        <f>VLOOKUP($A195,Location!$A:$E,5,FALSE)</f>
        <v>-0.79111719999999996</v>
      </c>
      <c r="V195" t="s">
        <v>24</v>
      </c>
      <c r="W195" t="s">
        <v>25</v>
      </c>
      <c r="X195" t="s">
        <v>26</v>
      </c>
    </row>
    <row r="196" spans="1:24" x14ac:dyDescent="0.25">
      <c r="A196" t="s">
        <v>221</v>
      </c>
      <c r="N196">
        <v>0</v>
      </c>
      <c r="O196">
        <v>0</v>
      </c>
      <c r="P196">
        <v>0</v>
      </c>
      <c r="Q196" t="s">
        <v>23</v>
      </c>
      <c r="R196">
        <f>VLOOKUP($A196,Location!$A:$E,2,FALSE)</f>
        <v>52.769495190000001</v>
      </c>
      <c r="S196">
        <f>VLOOKUP($A196,Location!$A:$E,3,FALSE)</f>
        <v>-0.89327179000000001</v>
      </c>
      <c r="T196">
        <f>VLOOKUP($A196,Location!$A:$E,4,FALSE)</f>
        <v>52.789495190000004</v>
      </c>
      <c r="U196">
        <f>VLOOKUP($A196,Location!$A:$E,5,FALSE)</f>
        <v>-0.89327179000000001</v>
      </c>
      <c r="V196" t="s">
        <v>24</v>
      </c>
      <c r="W196" t="s">
        <v>25</v>
      </c>
      <c r="X196" t="s">
        <v>26</v>
      </c>
    </row>
    <row r="197" spans="1:24" x14ac:dyDescent="0.25">
      <c r="A197" t="s">
        <v>222</v>
      </c>
      <c r="N197">
        <v>0</v>
      </c>
      <c r="O197">
        <v>0</v>
      </c>
      <c r="P197">
        <v>0</v>
      </c>
      <c r="Q197" t="s">
        <v>23</v>
      </c>
      <c r="R197">
        <f>VLOOKUP($A197,Location!$A:$E,2,FALSE)</f>
        <v>51.720072899999998</v>
      </c>
      <c r="S197">
        <f>VLOOKUP($A197,Location!$A:$E,3,FALSE)</f>
        <v>-3.355585</v>
      </c>
      <c r="T197">
        <f>VLOOKUP($A197,Location!$A:$E,4,FALSE)</f>
        <v>51.720072899999998</v>
      </c>
      <c r="U197">
        <f>VLOOKUP($A197,Location!$A:$E,5,FALSE)</f>
        <v>-3.355585</v>
      </c>
      <c r="V197" t="s">
        <v>24</v>
      </c>
      <c r="W197" t="s">
        <v>25</v>
      </c>
      <c r="X197" t="s">
        <v>26</v>
      </c>
    </row>
    <row r="198" spans="1:24" x14ac:dyDescent="0.25">
      <c r="A198" t="s">
        <v>223</v>
      </c>
      <c r="N198">
        <v>0</v>
      </c>
      <c r="O198">
        <v>0</v>
      </c>
      <c r="P198">
        <v>0</v>
      </c>
      <c r="Q198" t="s">
        <v>23</v>
      </c>
      <c r="R198">
        <f>VLOOKUP($A198,Location!$A:$E,2,FALSE)</f>
        <v>54.571915300000001</v>
      </c>
      <c r="S198">
        <f>VLOOKUP($A198,Location!$A:$E,3,FALSE)</f>
        <v>-1.1905810999999999</v>
      </c>
      <c r="T198">
        <f>VLOOKUP($A198,Location!$A:$E,4,FALSE)</f>
        <v>54.546915300000002</v>
      </c>
      <c r="U198">
        <f>VLOOKUP($A198,Location!$A:$E,5,FALSE)</f>
        <v>-1.1905810999999999</v>
      </c>
      <c r="V198" t="s">
        <v>24</v>
      </c>
      <c r="W198" t="s">
        <v>25</v>
      </c>
      <c r="X198" t="s">
        <v>26</v>
      </c>
    </row>
    <row r="199" spans="1:24" x14ac:dyDescent="0.25">
      <c r="A199" t="s">
        <v>224</v>
      </c>
      <c r="N199">
        <v>0</v>
      </c>
      <c r="O199">
        <v>0</v>
      </c>
      <c r="P199">
        <v>0</v>
      </c>
      <c r="Q199" t="s">
        <v>23</v>
      </c>
      <c r="R199">
        <f>VLOOKUP($A199,Location!$A:$E,2,FALSE)</f>
        <v>51.610296499999997</v>
      </c>
      <c r="S199">
        <f>VLOOKUP($A199,Location!$A:$E,3,FALSE)</f>
        <v>-0.24696419999999999</v>
      </c>
      <c r="T199">
        <f>VLOOKUP($A199,Location!$A:$E,4,FALSE)</f>
        <v>51.6182965</v>
      </c>
      <c r="U199">
        <f>VLOOKUP($A199,Location!$A:$E,5,FALSE)</f>
        <v>-0.24696419999999999</v>
      </c>
      <c r="V199" t="s">
        <v>24</v>
      </c>
      <c r="W199" t="s">
        <v>25</v>
      </c>
      <c r="X199" t="s">
        <v>26</v>
      </c>
    </row>
    <row r="200" spans="1:24" x14ac:dyDescent="0.25">
      <c r="A200" t="s">
        <v>225</v>
      </c>
      <c r="N200">
        <v>0</v>
      </c>
      <c r="O200">
        <v>0</v>
      </c>
      <c r="P200">
        <v>0</v>
      </c>
      <c r="Q200" t="s">
        <v>23</v>
      </c>
      <c r="R200">
        <f>VLOOKUP($A200,Location!$A:$E,2,FALSE)</f>
        <v>51.390500000000003</v>
      </c>
      <c r="S200">
        <f>VLOOKUP($A200,Location!$A:$E,3,FALSE)</f>
        <v>-0.13585</v>
      </c>
      <c r="T200">
        <f>VLOOKUP($A200,Location!$A:$E,4,FALSE)</f>
        <v>51.405500000000004</v>
      </c>
      <c r="U200">
        <f>VLOOKUP($A200,Location!$A:$E,5,FALSE)</f>
        <v>-0.12584999999999999</v>
      </c>
      <c r="V200" t="s">
        <v>24</v>
      </c>
      <c r="W200" t="s">
        <v>25</v>
      </c>
      <c r="X200" t="s">
        <v>26</v>
      </c>
    </row>
    <row r="201" spans="1:24" x14ac:dyDescent="0.25">
      <c r="A201" t="s">
        <v>226</v>
      </c>
      <c r="N201">
        <v>0</v>
      </c>
      <c r="O201">
        <v>0</v>
      </c>
      <c r="P201">
        <v>0</v>
      </c>
      <c r="Q201" t="s">
        <v>23</v>
      </c>
      <c r="R201">
        <f>VLOOKUP($A201,Location!$A:$E,2,FALSE)</f>
        <v>51.813638900000001</v>
      </c>
      <c r="S201">
        <f>VLOOKUP($A201,Location!$A:$E,3,FALSE)</f>
        <v>-2.7098053000000002</v>
      </c>
      <c r="T201">
        <f>VLOOKUP($A201,Location!$A:$E,4,FALSE)</f>
        <v>51.813638900000001</v>
      </c>
      <c r="U201">
        <f>VLOOKUP($A201,Location!$A:$E,5,FALSE)</f>
        <v>-2.7098053000000002</v>
      </c>
      <c r="V201" t="s">
        <v>24</v>
      </c>
      <c r="W201" t="s">
        <v>25</v>
      </c>
      <c r="X201" t="s">
        <v>26</v>
      </c>
    </row>
    <row r="202" spans="1:24" x14ac:dyDescent="0.25">
      <c r="A202" t="s">
        <v>227</v>
      </c>
      <c r="N202">
        <v>0</v>
      </c>
      <c r="O202">
        <v>0</v>
      </c>
      <c r="P202">
        <v>0</v>
      </c>
      <c r="Q202" t="s">
        <v>23</v>
      </c>
      <c r="R202">
        <f>VLOOKUP($A202,Location!$A:$E,2,FALSE)</f>
        <v>51.3866388</v>
      </c>
      <c r="S202">
        <f>VLOOKUP($A202,Location!$A:$E,3,FALSE)</f>
        <v>-0.2125378</v>
      </c>
      <c r="T202">
        <f>VLOOKUP($A202,Location!$A:$E,4,FALSE)</f>
        <v>51.3866388</v>
      </c>
      <c r="U202">
        <f>VLOOKUP($A202,Location!$A:$E,5,FALSE)</f>
        <v>-0.2125378</v>
      </c>
      <c r="V202" t="s">
        <v>24</v>
      </c>
      <c r="W202" t="s">
        <v>25</v>
      </c>
      <c r="X202" t="s">
        <v>26</v>
      </c>
    </row>
    <row r="203" spans="1:24" x14ac:dyDescent="0.25">
      <c r="A203" t="s">
        <v>228</v>
      </c>
      <c r="N203">
        <v>0</v>
      </c>
      <c r="O203">
        <v>0</v>
      </c>
      <c r="P203">
        <v>0</v>
      </c>
      <c r="Q203" t="s">
        <v>23</v>
      </c>
      <c r="R203" t="e">
        <f>VLOOKUP($A203,Location!$A:$E,2,FALSE)</f>
        <v>#N/A</v>
      </c>
      <c r="S203" t="e">
        <f>VLOOKUP($A203,Location!$A:$E,3,FALSE)</f>
        <v>#N/A</v>
      </c>
      <c r="T203" t="e">
        <f>VLOOKUP($A203,Location!$A:$E,4,FALSE)</f>
        <v>#N/A</v>
      </c>
      <c r="U203" t="e">
        <f>VLOOKUP($A203,Location!$A:$E,5,FALSE)</f>
        <v>#N/A</v>
      </c>
      <c r="V203" t="s">
        <v>24</v>
      </c>
      <c r="W203" t="s">
        <v>25</v>
      </c>
      <c r="X203" t="s">
        <v>26</v>
      </c>
    </row>
    <row r="204" spans="1:24" x14ac:dyDescent="0.25">
      <c r="A204" t="s">
        <v>229</v>
      </c>
      <c r="N204">
        <v>0</v>
      </c>
      <c r="O204">
        <v>0</v>
      </c>
      <c r="P204">
        <v>0</v>
      </c>
      <c r="Q204" t="s">
        <v>23</v>
      </c>
      <c r="R204">
        <f>VLOOKUP($A204,Location!$A:$E,2,FALSE)</f>
        <v>53.833126999999998</v>
      </c>
      <c r="S204">
        <f>VLOOKUP($A204,Location!$A:$E,3,FALSE)</f>
        <v>-2.2183231999999999</v>
      </c>
      <c r="T204">
        <f>VLOOKUP($A204,Location!$A:$E,4,FALSE)</f>
        <v>53.833126999999998</v>
      </c>
      <c r="U204">
        <f>VLOOKUP($A204,Location!$A:$E,5,FALSE)</f>
        <v>-2.2183231999999999</v>
      </c>
      <c r="V204" t="s">
        <v>24</v>
      </c>
      <c r="W204" t="s">
        <v>25</v>
      </c>
      <c r="X204" t="s">
        <v>26</v>
      </c>
    </row>
    <row r="205" spans="1:24" x14ac:dyDescent="0.25">
      <c r="A205" t="s">
        <v>230</v>
      </c>
      <c r="N205">
        <v>0</v>
      </c>
      <c r="O205">
        <v>0</v>
      </c>
      <c r="P205">
        <v>0</v>
      </c>
      <c r="Q205" t="s">
        <v>23</v>
      </c>
      <c r="R205">
        <f>VLOOKUP($A205,Location!$A:$E,2,FALSE)</f>
        <v>51.397368999999998</v>
      </c>
      <c r="S205">
        <f>VLOOKUP($A205,Location!$A:$E,3,FALSE)</f>
        <v>-1.288008</v>
      </c>
      <c r="T205">
        <f>VLOOKUP($A205,Location!$A:$E,4,FALSE)</f>
        <v>51.397368999999998</v>
      </c>
      <c r="U205">
        <f>VLOOKUP($A205,Location!$A:$E,5,FALSE)</f>
        <v>-1.288008</v>
      </c>
      <c r="V205" t="s">
        <v>24</v>
      </c>
      <c r="W205" t="s">
        <v>25</v>
      </c>
      <c r="X205" t="s">
        <v>26</v>
      </c>
    </row>
    <row r="206" spans="1:24" x14ac:dyDescent="0.25">
      <c r="A206" t="s">
        <v>231</v>
      </c>
      <c r="N206">
        <v>0</v>
      </c>
      <c r="O206">
        <v>0</v>
      </c>
      <c r="P206">
        <v>0</v>
      </c>
      <c r="Q206" t="s">
        <v>23</v>
      </c>
      <c r="R206">
        <f>VLOOKUP($A206,Location!$A:$E,2,FALSE)</f>
        <v>51.5708123</v>
      </c>
      <c r="S206">
        <f>VLOOKUP($A206,Location!$A:$E,3,FALSE)</f>
        <v>-2.9706557</v>
      </c>
      <c r="T206">
        <f>VLOOKUP($A206,Location!$A:$E,4,FALSE)</f>
        <v>51.5708123</v>
      </c>
      <c r="U206">
        <f>VLOOKUP($A206,Location!$A:$E,5,FALSE)</f>
        <v>-2.9706557</v>
      </c>
      <c r="V206" t="s">
        <v>24</v>
      </c>
      <c r="W206" t="s">
        <v>25</v>
      </c>
      <c r="X206" t="s">
        <v>26</v>
      </c>
    </row>
    <row r="207" spans="1:24" x14ac:dyDescent="0.25">
      <c r="A207" t="s">
        <v>232</v>
      </c>
      <c r="N207">
        <v>0</v>
      </c>
      <c r="O207">
        <v>0</v>
      </c>
      <c r="P207">
        <v>0</v>
      </c>
      <c r="Q207" t="s">
        <v>23</v>
      </c>
      <c r="R207">
        <f>VLOOKUP($A207,Location!$A:$E,2,FALSE)</f>
        <v>50.713123799999998</v>
      </c>
      <c r="S207">
        <f>VLOOKUP($A207,Location!$A:$E,3,FALSE)</f>
        <v>-1.2970957999999999</v>
      </c>
      <c r="T207">
        <f>VLOOKUP($A207,Location!$A:$E,4,FALSE)</f>
        <v>50.663123800000001</v>
      </c>
      <c r="U207">
        <f>VLOOKUP($A207,Location!$A:$E,5,FALSE)</f>
        <v>-1.2970957999999999</v>
      </c>
      <c r="V207" t="s">
        <v>24</v>
      </c>
      <c r="W207" t="s">
        <v>25</v>
      </c>
      <c r="X207" t="s">
        <v>26</v>
      </c>
    </row>
    <row r="208" spans="1:24" x14ac:dyDescent="0.25">
      <c r="A208" t="s">
        <v>233</v>
      </c>
      <c r="N208">
        <v>0</v>
      </c>
      <c r="O208">
        <v>0</v>
      </c>
      <c r="P208">
        <v>0</v>
      </c>
      <c r="Q208" t="s">
        <v>23</v>
      </c>
      <c r="R208">
        <f>VLOOKUP($A208,Location!$A:$E,2,FALSE)</f>
        <v>50.527522300000001</v>
      </c>
      <c r="S208">
        <f>VLOOKUP($A208,Location!$A:$E,3,FALSE)</f>
        <v>-3.5973475000000001</v>
      </c>
      <c r="T208">
        <f>VLOOKUP($A208,Location!$A:$E,4,FALSE)</f>
        <v>50.527522300000001</v>
      </c>
      <c r="U208">
        <f>VLOOKUP($A208,Location!$A:$E,5,FALSE)</f>
        <v>-3.5973475000000001</v>
      </c>
      <c r="V208" t="s">
        <v>24</v>
      </c>
      <c r="W208" t="s">
        <v>25</v>
      </c>
      <c r="X208" t="s">
        <v>26</v>
      </c>
    </row>
    <row r="209" spans="1:24" x14ac:dyDescent="0.25">
      <c r="A209" t="s">
        <v>234</v>
      </c>
      <c r="N209">
        <v>0</v>
      </c>
      <c r="O209">
        <v>0</v>
      </c>
      <c r="P209">
        <v>0</v>
      </c>
      <c r="Q209" t="s">
        <v>23</v>
      </c>
      <c r="R209">
        <f>VLOOKUP($A209,Location!$A:$E,2,FALSE)</f>
        <v>54.960717199999998</v>
      </c>
      <c r="S209">
        <f>VLOOKUP($A209,Location!$A:$E,3,FALSE)</f>
        <v>-4.4852691</v>
      </c>
      <c r="T209">
        <f>VLOOKUP($A209,Location!$A:$E,4,FALSE)</f>
        <v>54.960717199999998</v>
      </c>
      <c r="U209">
        <f>VLOOKUP($A209,Location!$A:$E,5,FALSE)</f>
        <v>-4.4852691</v>
      </c>
      <c r="V209" t="s">
        <v>24</v>
      </c>
      <c r="W209" t="s">
        <v>25</v>
      </c>
      <c r="X209" t="s">
        <v>26</v>
      </c>
    </row>
    <row r="210" spans="1:24" x14ac:dyDescent="0.25">
      <c r="A210" t="s">
        <v>235</v>
      </c>
      <c r="N210">
        <v>0</v>
      </c>
      <c r="O210">
        <v>0</v>
      </c>
      <c r="P210">
        <v>0</v>
      </c>
      <c r="Q210" t="s">
        <v>23</v>
      </c>
      <c r="R210">
        <f>VLOOKUP($A210,Location!$A:$E,2,FALSE)</f>
        <v>53.4440624</v>
      </c>
      <c r="S210">
        <f>VLOOKUP($A210,Location!$A:$E,3,FALSE)</f>
        <v>-2.9304511999999998</v>
      </c>
      <c r="T210">
        <f>VLOOKUP($A210,Location!$A:$E,4,FALSE)</f>
        <v>53.4440624</v>
      </c>
      <c r="U210">
        <f>VLOOKUP($A210,Location!$A:$E,5,FALSE)</f>
        <v>-2.9284512</v>
      </c>
      <c r="V210" t="s">
        <v>24</v>
      </c>
      <c r="W210" t="s">
        <v>25</v>
      </c>
      <c r="X210" t="s">
        <v>26</v>
      </c>
    </row>
    <row r="211" spans="1:24" x14ac:dyDescent="0.25">
      <c r="A211" t="s">
        <v>236</v>
      </c>
      <c r="N211">
        <v>0</v>
      </c>
      <c r="O211">
        <v>0</v>
      </c>
      <c r="P211">
        <v>0</v>
      </c>
      <c r="Q211" t="s">
        <v>23</v>
      </c>
      <c r="R211">
        <f>VLOOKUP($A211,Location!$A:$E,2,FALSE)</f>
        <v>54.3403086</v>
      </c>
      <c r="S211">
        <f>VLOOKUP($A211,Location!$A:$E,3,FALSE)</f>
        <v>-1.4323615000000001</v>
      </c>
      <c r="T211">
        <f>VLOOKUP($A211,Location!$A:$E,4,FALSE)</f>
        <v>54.3403086</v>
      </c>
      <c r="U211">
        <f>VLOOKUP($A211,Location!$A:$E,5,FALSE)</f>
        <v>-1.4323615000000001</v>
      </c>
      <c r="V211" t="s">
        <v>24</v>
      </c>
      <c r="W211" t="s">
        <v>25</v>
      </c>
      <c r="X211" t="s">
        <v>26</v>
      </c>
    </row>
    <row r="212" spans="1:24" x14ac:dyDescent="0.25">
      <c r="A212" t="s">
        <v>237</v>
      </c>
      <c r="N212">
        <v>0</v>
      </c>
      <c r="O212">
        <v>0</v>
      </c>
      <c r="P212">
        <v>0</v>
      </c>
      <c r="Q212" t="s">
        <v>23</v>
      </c>
      <c r="R212">
        <f>VLOOKUP($A212,Location!$A:$E,2,FALSE)</f>
        <v>52.25291</v>
      </c>
      <c r="S212">
        <f>VLOOKUP($A212,Location!$A:$E,3,FALSE)</f>
        <v>-0.91354000000000002</v>
      </c>
      <c r="T212">
        <f>VLOOKUP($A212,Location!$A:$E,4,FALSE)</f>
        <v>52.25291</v>
      </c>
      <c r="U212">
        <f>VLOOKUP($A212,Location!$A:$E,5,FALSE)</f>
        <v>-0.91354000000000002</v>
      </c>
      <c r="V212" t="s">
        <v>24</v>
      </c>
      <c r="W212" t="s">
        <v>25</v>
      </c>
      <c r="X212" t="s">
        <v>26</v>
      </c>
    </row>
    <row r="213" spans="1:24" x14ac:dyDescent="0.25">
      <c r="A213" t="s">
        <v>238</v>
      </c>
      <c r="N213">
        <v>0</v>
      </c>
      <c r="O213">
        <v>0</v>
      </c>
      <c r="P213">
        <v>0</v>
      </c>
      <c r="Q213" t="s">
        <v>23</v>
      </c>
      <c r="R213">
        <f>VLOOKUP($A213,Location!$A:$E,2,FALSE)</f>
        <v>53.259651699999999</v>
      </c>
      <c r="S213">
        <f>VLOOKUP($A213,Location!$A:$E,3,FALSE)</f>
        <v>-2.5262476999999999</v>
      </c>
      <c r="T213">
        <f>VLOOKUP($A213,Location!$A:$E,4,FALSE)</f>
        <v>53.259651699999999</v>
      </c>
      <c r="U213">
        <f>VLOOKUP($A213,Location!$A:$E,5,FALSE)</f>
        <v>-2.4962477000000001</v>
      </c>
      <c r="V213" t="s">
        <v>24</v>
      </c>
      <c r="W213" t="s">
        <v>25</v>
      </c>
      <c r="X213" t="s">
        <v>26</v>
      </c>
    </row>
    <row r="214" spans="1:24" x14ac:dyDescent="0.25">
      <c r="A214" t="s">
        <v>239</v>
      </c>
      <c r="N214">
        <v>0</v>
      </c>
      <c r="O214">
        <v>0</v>
      </c>
      <c r="P214">
        <v>0</v>
      </c>
      <c r="Q214" t="s">
        <v>23</v>
      </c>
      <c r="R214">
        <f>VLOOKUP($A214,Location!$A:$E,2,FALSE)</f>
        <v>52.659845199999999</v>
      </c>
      <c r="S214">
        <f>VLOOKUP($A214,Location!$A:$E,3,FALSE)</f>
        <v>1.2805801000000001</v>
      </c>
      <c r="T214">
        <f>VLOOKUP($A214,Location!$A:$E,4,FALSE)</f>
        <v>52.659845199999999</v>
      </c>
      <c r="U214">
        <f>VLOOKUP($A214,Location!$A:$E,5,FALSE)</f>
        <v>1.1805801</v>
      </c>
      <c r="V214" t="s">
        <v>24</v>
      </c>
      <c r="W214" t="s">
        <v>25</v>
      </c>
      <c r="X214" t="s">
        <v>26</v>
      </c>
    </row>
    <row r="215" spans="1:24" x14ac:dyDescent="0.25">
      <c r="A215" t="s">
        <v>240</v>
      </c>
      <c r="N215">
        <v>0</v>
      </c>
      <c r="O215">
        <v>0</v>
      </c>
      <c r="P215">
        <v>0</v>
      </c>
      <c r="Q215" t="s">
        <v>23</v>
      </c>
      <c r="R215">
        <f>VLOOKUP($A215,Location!$A:$E,2,FALSE)</f>
        <v>52.634372900000002</v>
      </c>
      <c r="S215">
        <f>VLOOKUP($A215,Location!$A:$E,3,FALSE)</f>
        <v>1.3750393000000001</v>
      </c>
      <c r="T215">
        <f>VLOOKUP($A215,Location!$A:$E,4,FALSE)</f>
        <v>52.634372900000002</v>
      </c>
      <c r="U215">
        <f>VLOOKUP($A215,Location!$A:$E,5,FALSE)</f>
        <v>1.4450393000000001</v>
      </c>
      <c r="V215" t="s">
        <v>24</v>
      </c>
      <c r="W215" t="s">
        <v>25</v>
      </c>
      <c r="X215" t="s">
        <v>26</v>
      </c>
    </row>
    <row r="216" spans="1:24" x14ac:dyDescent="0.25">
      <c r="A216" t="s">
        <v>241</v>
      </c>
      <c r="N216">
        <v>0</v>
      </c>
      <c r="O216">
        <v>0</v>
      </c>
      <c r="P216">
        <v>0</v>
      </c>
      <c r="Q216" t="s">
        <v>23</v>
      </c>
      <c r="R216">
        <f>VLOOKUP($A216,Location!$A:$E,2,FALSE)</f>
        <v>52.904258200000001</v>
      </c>
      <c r="S216">
        <f>VLOOKUP($A216,Location!$A:$E,3,FALSE)</f>
        <v>-1.2389425999999999</v>
      </c>
      <c r="T216">
        <f>VLOOKUP($A216,Location!$A:$E,4,FALSE)</f>
        <v>52.9292582</v>
      </c>
      <c r="U216">
        <f>VLOOKUP($A216,Location!$A:$E,5,FALSE)</f>
        <v>-1.2189425999999999</v>
      </c>
      <c r="V216" t="s">
        <v>24</v>
      </c>
      <c r="W216" t="s">
        <v>25</v>
      </c>
      <c r="X216" t="s">
        <v>26</v>
      </c>
    </row>
    <row r="217" spans="1:24" x14ac:dyDescent="0.25">
      <c r="A217" t="s">
        <v>242</v>
      </c>
      <c r="N217">
        <v>0</v>
      </c>
      <c r="O217">
        <v>0</v>
      </c>
      <c r="P217">
        <v>0</v>
      </c>
      <c r="Q217" t="s">
        <v>23</v>
      </c>
      <c r="R217">
        <f>VLOOKUP($A217,Location!$A:$E,2,FALSE)</f>
        <v>52.957487399999998</v>
      </c>
      <c r="S217">
        <f>VLOOKUP($A217,Location!$A:$E,3,FALSE)</f>
        <v>-1.0703014</v>
      </c>
      <c r="T217">
        <f>VLOOKUP($A217,Location!$A:$E,4,FALSE)</f>
        <v>52.957487399999998</v>
      </c>
      <c r="U217">
        <f>VLOOKUP($A217,Location!$A:$E,5,FALSE)</f>
        <v>-0.97030139999999998</v>
      </c>
      <c r="V217" t="s">
        <v>24</v>
      </c>
      <c r="W217" t="s">
        <v>25</v>
      </c>
      <c r="X217" t="s">
        <v>26</v>
      </c>
    </row>
    <row r="218" spans="1:24" x14ac:dyDescent="0.25">
      <c r="A218" t="s">
        <v>243</v>
      </c>
      <c r="N218">
        <v>0</v>
      </c>
      <c r="O218">
        <v>0</v>
      </c>
      <c r="P218">
        <v>0</v>
      </c>
      <c r="Q218" t="s">
        <v>23</v>
      </c>
      <c r="R218">
        <f>VLOOKUP($A218,Location!$A:$E,2,FALSE)</f>
        <v>52.524562500000002</v>
      </c>
      <c r="S218">
        <f>VLOOKUP($A218,Location!$A:$E,3,FALSE)</f>
        <v>-1.4883936</v>
      </c>
      <c r="T218">
        <f>VLOOKUP($A218,Location!$A:$E,4,FALSE)</f>
        <v>52.574562499999999</v>
      </c>
      <c r="U218">
        <f>VLOOKUP($A218,Location!$A:$E,5,FALSE)</f>
        <v>-1.5783936000000001</v>
      </c>
      <c r="V218" t="s">
        <v>24</v>
      </c>
      <c r="W218" t="s">
        <v>25</v>
      </c>
      <c r="X218" t="s">
        <v>26</v>
      </c>
    </row>
    <row r="219" spans="1:24" x14ac:dyDescent="0.25">
      <c r="A219" t="s">
        <v>244</v>
      </c>
      <c r="N219">
        <v>0</v>
      </c>
      <c r="O219">
        <v>0</v>
      </c>
      <c r="P219">
        <v>0</v>
      </c>
      <c r="Q219" t="s">
        <v>23</v>
      </c>
      <c r="R219">
        <f>VLOOKUP($A219,Location!$A:$E,2,FALSE)</f>
        <v>58.981673800000003</v>
      </c>
      <c r="S219">
        <f>VLOOKUP($A219,Location!$A:$E,3,FALSE)</f>
        <v>-2.9720005</v>
      </c>
      <c r="T219">
        <f>VLOOKUP($A219,Location!$A:$E,4,FALSE)</f>
        <v>58.981673800000003</v>
      </c>
      <c r="U219">
        <f>VLOOKUP($A219,Location!$A:$E,5,FALSE)</f>
        <v>-2.9720005</v>
      </c>
      <c r="V219" t="s">
        <v>24</v>
      </c>
      <c r="W219" t="s">
        <v>25</v>
      </c>
      <c r="X219" t="s">
        <v>26</v>
      </c>
    </row>
    <row r="220" spans="1:24" x14ac:dyDescent="0.25">
      <c r="A220" t="s">
        <v>245</v>
      </c>
      <c r="N220">
        <v>0</v>
      </c>
      <c r="O220">
        <v>0</v>
      </c>
      <c r="P220">
        <v>0</v>
      </c>
      <c r="Q220" t="s">
        <v>23</v>
      </c>
      <c r="R220">
        <f>VLOOKUP($A220,Location!$A:$E,2,FALSE)</f>
        <v>52.843625000000003</v>
      </c>
      <c r="S220">
        <f>VLOOKUP($A220,Location!$A:$E,3,FALSE)</f>
        <v>-3.0417288999999998</v>
      </c>
      <c r="T220">
        <f>VLOOKUP($A220,Location!$A:$E,4,FALSE)</f>
        <v>52.843625000000003</v>
      </c>
      <c r="U220">
        <f>VLOOKUP($A220,Location!$A:$E,5,FALSE)</f>
        <v>-3.0417288999999998</v>
      </c>
      <c r="V220" t="s">
        <v>24</v>
      </c>
      <c r="W220" t="s">
        <v>25</v>
      </c>
      <c r="X220" t="s">
        <v>26</v>
      </c>
    </row>
    <row r="221" spans="1:24" x14ac:dyDescent="0.25">
      <c r="A221" t="s">
        <v>246</v>
      </c>
      <c r="N221">
        <v>0</v>
      </c>
      <c r="O221">
        <v>0</v>
      </c>
      <c r="P221">
        <v>0</v>
      </c>
      <c r="Q221" t="s">
        <v>23</v>
      </c>
      <c r="R221">
        <f>VLOOKUP($A221,Location!$A:$E,2,FALSE)</f>
        <v>51.727189799999998</v>
      </c>
      <c r="S221">
        <f>VLOOKUP($A221,Location!$A:$E,3,FALSE)</f>
        <v>-1.2249182000000001</v>
      </c>
      <c r="T221">
        <f>VLOOKUP($A221,Location!$A:$E,4,FALSE)</f>
        <v>51.727189799999998</v>
      </c>
      <c r="U221">
        <f>VLOOKUP($A221,Location!$A:$E,5,FALSE)</f>
        <v>-1.2249182000000001</v>
      </c>
      <c r="V221" t="s">
        <v>24</v>
      </c>
      <c r="W221" t="s">
        <v>25</v>
      </c>
      <c r="X221" t="s">
        <v>26</v>
      </c>
    </row>
    <row r="222" spans="1:24" x14ac:dyDescent="0.25">
      <c r="A222" t="s">
        <v>247</v>
      </c>
      <c r="N222">
        <v>0</v>
      </c>
      <c r="O222">
        <v>0</v>
      </c>
      <c r="P222">
        <v>0</v>
      </c>
      <c r="Q222" t="s">
        <v>23</v>
      </c>
      <c r="R222">
        <f>VLOOKUP($A222,Location!$A:$E,2,FALSE)</f>
        <v>55.843554699999999</v>
      </c>
      <c r="S222">
        <f>VLOOKUP($A222,Location!$A:$E,3,FALSE)</f>
        <v>-4.4755317999999997</v>
      </c>
      <c r="T222">
        <f>VLOOKUP($A222,Location!$A:$E,4,FALSE)</f>
        <v>55.843554699999999</v>
      </c>
      <c r="U222">
        <f>VLOOKUP($A222,Location!$A:$E,5,FALSE)</f>
        <v>-4.4755317999999997</v>
      </c>
      <c r="V222" t="s">
        <v>24</v>
      </c>
      <c r="W222" t="s">
        <v>25</v>
      </c>
      <c r="X222" t="s">
        <v>26</v>
      </c>
    </row>
    <row r="223" spans="1:24" x14ac:dyDescent="0.25">
      <c r="A223" t="s">
        <v>248</v>
      </c>
      <c r="N223">
        <v>0</v>
      </c>
      <c r="O223">
        <v>0</v>
      </c>
      <c r="P223">
        <v>0</v>
      </c>
      <c r="Q223" t="s">
        <v>23</v>
      </c>
      <c r="R223">
        <f>VLOOKUP($A223,Location!$A:$E,2,FALSE)</f>
        <v>51.6945111</v>
      </c>
      <c r="S223">
        <f>VLOOKUP($A223,Location!$A:$E,3,FALSE)</f>
        <v>-4.9525005999999996</v>
      </c>
      <c r="T223">
        <f>VLOOKUP($A223,Location!$A:$E,4,FALSE)</f>
        <v>51.6945111</v>
      </c>
      <c r="U223">
        <f>VLOOKUP($A223,Location!$A:$E,5,FALSE)</f>
        <v>-4.9525005999999996</v>
      </c>
      <c r="V223" t="s">
        <v>24</v>
      </c>
      <c r="W223" t="s">
        <v>25</v>
      </c>
      <c r="X223" t="s">
        <v>26</v>
      </c>
    </row>
    <row r="224" spans="1:24" x14ac:dyDescent="0.25">
      <c r="A224" t="s">
        <v>249</v>
      </c>
      <c r="N224">
        <v>0</v>
      </c>
      <c r="O224">
        <v>0</v>
      </c>
      <c r="P224">
        <v>0</v>
      </c>
      <c r="Q224" t="s">
        <v>23</v>
      </c>
      <c r="R224">
        <f>VLOOKUP($A224,Location!$A:$E,2,FALSE)</f>
        <v>56.417079700000002</v>
      </c>
      <c r="S224">
        <f>VLOOKUP($A224,Location!$A:$E,3,FALSE)</f>
        <v>-3.4575168000000001</v>
      </c>
      <c r="T224">
        <f>VLOOKUP($A224,Location!$A:$E,4,FALSE)</f>
        <v>56.417079700000002</v>
      </c>
      <c r="U224">
        <f>VLOOKUP($A224,Location!$A:$E,5,FALSE)</f>
        <v>-3.4575168000000001</v>
      </c>
      <c r="V224" t="s">
        <v>24</v>
      </c>
      <c r="W224" t="s">
        <v>25</v>
      </c>
      <c r="X224" t="s">
        <v>26</v>
      </c>
    </row>
    <row r="225" spans="1:24" x14ac:dyDescent="0.25">
      <c r="A225" t="s">
        <v>250</v>
      </c>
      <c r="N225">
        <v>0</v>
      </c>
      <c r="O225">
        <v>0</v>
      </c>
      <c r="P225">
        <v>0</v>
      </c>
      <c r="Q225" t="s">
        <v>23</v>
      </c>
      <c r="R225">
        <f>VLOOKUP($A225,Location!$A:$E,2,FALSE)</f>
        <v>52.569091399999998</v>
      </c>
      <c r="S225">
        <f>VLOOKUP($A225,Location!$A:$E,3,FALSE)</f>
        <v>-0.2195415</v>
      </c>
      <c r="T225">
        <f>VLOOKUP($A225,Location!$A:$E,4,FALSE)</f>
        <v>52.569091399999998</v>
      </c>
      <c r="U225">
        <f>VLOOKUP($A225,Location!$A:$E,5,FALSE)</f>
        <v>-0.2195415</v>
      </c>
      <c r="V225" t="s">
        <v>24</v>
      </c>
      <c r="W225" t="s">
        <v>25</v>
      </c>
      <c r="X225" t="s">
        <v>26</v>
      </c>
    </row>
    <row r="226" spans="1:24" x14ac:dyDescent="0.25">
      <c r="A226" t="s">
        <v>251</v>
      </c>
      <c r="N226">
        <v>0</v>
      </c>
      <c r="O226">
        <v>0</v>
      </c>
      <c r="P226">
        <v>0</v>
      </c>
      <c r="Q226" t="s">
        <v>23</v>
      </c>
      <c r="R226">
        <f>VLOOKUP($A226,Location!$A:$E,2,FALSE)</f>
        <v>57.487079000000001</v>
      </c>
      <c r="S226">
        <f>VLOOKUP($A226,Location!$A:$E,3,FALSE)</f>
        <v>-1.8015654999999999</v>
      </c>
      <c r="T226">
        <f>VLOOKUP($A226,Location!$A:$E,4,FALSE)</f>
        <v>57.487079000000001</v>
      </c>
      <c r="U226">
        <f>VLOOKUP($A226,Location!$A:$E,5,FALSE)</f>
        <v>-1.8015654999999999</v>
      </c>
      <c r="V226" t="s">
        <v>24</v>
      </c>
      <c r="W226" t="s">
        <v>25</v>
      </c>
      <c r="X226" t="s">
        <v>26</v>
      </c>
    </row>
    <row r="227" spans="1:24" x14ac:dyDescent="0.25">
      <c r="A227" t="s">
        <v>252</v>
      </c>
      <c r="N227">
        <v>0</v>
      </c>
      <c r="O227">
        <v>0</v>
      </c>
      <c r="P227">
        <v>0</v>
      </c>
      <c r="Q227" t="s">
        <v>23</v>
      </c>
      <c r="R227">
        <f>VLOOKUP($A227,Location!$A:$E,2,FALSE)</f>
        <v>51.596831999999999</v>
      </c>
      <c r="S227">
        <f>VLOOKUP($A227,Location!$A:$E,3,FALSE)</f>
        <v>-0.39971879999999999</v>
      </c>
      <c r="T227">
        <f>VLOOKUP($A227,Location!$A:$E,4,FALSE)</f>
        <v>51.596831999999999</v>
      </c>
      <c r="U227">
        <f>VLOOKUP($A227,Location!$A:$E,5,FALSE)</f>
        <v>-0.4197188</v>
      </c>
      <c r="V227" t="s">
        <v>24</v>
      </c>
      <c r="W227" t="s">
        <v>25</v>
      </c>
      <c r="X227" t="s">
        <v>26</v>
      </c>
    </row>
    <row r="228" spans="1:24" x14ac:dyDescent="0.25">
      <c r="A228" t="s">
        <v>253</v>
      </c>
      <c r="N228">
        <v>0</v>
      </c>
      <c r="O228">
        <v>0</v>
      </c>
      <c r="P228">
        <v>0</v>
      </c>
      <c r="Q228" t="s">
        <v>23</v>
      </c>
      <c r="R228">
        <f>VLOOKUP($A228,Location!$A:$E,2,FALSE)</f>
        <v>50.413947899999997</v>
      </c>
      <c r="S228">
        <f>VLOOKUP($A228,Location!$A:$E,3,FALSE)</f>
        <v>-4.1829137999999997</v>
      </c>
      <c r="T228">
        <f>VLOOKUP($A228,Location!$A:$E,4,FALSE)</f>
        <v>50.413947899999997</v>
      </c>
      <c r="U228">
        <f>VLOOKUP($A228,Location!$A:$E,5,FALSE)</f>
        <v>-4.1829137999999997</v>
      </c>
      <c r="V228" t="s">
        <v>24</v>
      </c>
      <c r="W228" t="s">
        <v>25</v>
      </c>
      <c r="X228" t="s">
        <v>26</v>
      </c>
    </row>
    <row r="229" spans="1:24" x14ac:dyDescent="0.25">
      <c r="A229" t="s">
        <v>254</v>
      </c>
      <c r="N229">
        <v>0</v>
      </c>
      <c r="O229">
        <v>0</v>
      </c>
      <c r="P229">
        <v>0</v>
      </c>
      <c r="Q229" t="s">
        <v>23</v>
      </c>
      <c r="R229">
        <f>VLOOKUP($A229,Location!$A:$E,2,FALSE)</f>
        <v>53.691871900000002</v>
      </c>
      <c r="S229">
        <f>VLOOKUP($A229,Location!$A:$E,3,FALSE)</f>
        <v>-1.3035042999999999</v>
      </c>
      <c r="T229">
        <f>VLOOKUP($A229,Location!$A:$E,4,FALSE)</f>
        <v>53.691871900000002</v>
      </c>
      <c r="U229">
        <f>VLOOKUP($A229,Location!$A:$E,5,FALSE)</f>
        <v>-1.3035042999999999</v>
      </c>
      <c r="V229" t="s">
        <v>24</v>
      </c>
      <c r="W229" t="s">
        <v>25</v>
      </c>
      <c r="X229" t="s">
        <v>26</v>
      </c>
    </row>
    <row r="230" spans="1:24" x14ac:dyDescent="0.25">
      <c r="A230" t="s">
        <v>255</v>
      </c>
      <c r="N230">
        <v>0</v>
      </c>
      <c r="O230">
        <v>0</v>
      </c>
      <c r="P230">
        <v>0</v>
      </c>
      <c r="Q230" t="s">
        <v>23</v>
      </c>
      <c r="R230">
        <f>VLOOKUP($A230,Location!$A:$E,2,FALSE)</f>
        <v>50.741016299999998</v>
      </c>
      <c r="S230">
        <f>VLOOKUP($A230,Location!$A:$E,3,FALSE)</f>
        <v>-1.9756712000000001</v>
      </c>
      <c r="T230">
        <f>VLOOKUP($A230,Location!$A:$E,4,FALSE)</f>
        <v>50.741016299999998</v>
      </c>
      <c r="U230">
        <f>VLOOKUP($A230,Location!$A:$E,5,FALSE)</f>
        <v>-1.9756712000000001</v>
      </c>
      <c r="V230" t="s">
        <v>24</v>
      </c>
      <c r="W230" t="s">
        <v>25</v>
      </c>
      <c r="X230" t="s">
        <v>26</v>
      </c>
    </row>
    <row r="231" spans="1:24" x14ac:dyDescent="0.25">
      <c r="A231" t="s">
        <v>256</v>
      </c>
      <c r="N231">
        <v>0</v>
      </c>
      <c r="O231">
        <v>0</v>
      </c>
      <c r="P231">
        <v>0</v>
      </c>
      <c r="Q231" t="s">
        <v>23</v>
      </c>
      <c r="R231">
        <f>VLOOKUP($A231,Location!$A:$E,2,FALSE)</f>
        <v>50.857755699999998</v>
      </c>
      <c r="S231">
        <f>VLOOKUP($A231,Location!$A:$E,3,FALSE)</f>
        <v>-1.1095793</v>
      </c>
      <c r="T231">
        <f>VLOOKUP($A231,Location!$A:$E,4,FALSE)</f>
        <v>50.857755699999998</v>
      </c>
      <c r="U231">
        <f>VLOOKUP($A231,Location!$A:$E,5,FALSE)</f>
        <v>-1.0295793</v>
      </c>
      <c r="V231" t="s">
        <v>24</v>
      </c>
      <c r="W231" t="s">
        <v>25</v>
      </c>
      <c r="X231" t="s">
        <v>26</v>
      </c>
    </row>
    <row r="232" spans="1:24" x14ac:dyDescent="0.25">
      <c r="A232" t="s">
        <v>257</v>
      </c>
      <c r="N232">
        <v>0</v>
      </c>
      <c r="O232">
        <v>0</v>
      </c>
      <c r="P232">
        <v>0</v>
      </c>
      <c r="Q232" t="s">
        <v>23</v>
      </c>
      <c r="R232">
        <f>VLOOKUP($A232,Location!$A:$E,2,FALSE)</f>
        <v>53.760907199999998</v>
      </c>
      <c r="S232">
        <f>VLOOKUP($A232,Location!$A:$E,3,FALSE)</f>
        <v>-2.7501831000000001</v>
      </c>
      <c r="T232">
        <f>VLOOKUP($A232,Location!$A:$E,4,FALSE)</f>
        <v>53.760907199999998</v>
      </c>
      <c r="U232">
        <f>VLOOKUP($A232,Location!$A:$E,5,FALSE)</f>
        <v>-2.7501831000000001</v>
      </c>
      <c r="V232" t="s">
        <v>24</v>
      </c>
      <c r="W232" t="s">
        <v>25</v>
      </c>
      <c r="X232" t="s">
        <v>26</v>
      </c>
    </row>
    <row r="233" spans="1:24" x14ac:dyDescent="0.25">
      <c r="A233" t="s">
        <v>258</v>
      </c>
      <c r="N233">
        <v>0</v>
      </c>
      <c r="O233">
        <v>0</v>
      </c>
      <c r="P233">
        <v>0</v>
      </c>
      <c r="Q233" t="s">
        <v>23</v>
      </c>
      <c r="R233">
        <f>VLOOKUP($A233,Location!$A:$E,2,FALSE)</f>
        <v>52.880693000000001</v>
      </c>
      <c r="S233">
        <f>VLOOKUP($A233,Location!$A:$E,3,FALSE)</f>
        <v>-4.4233450000000003</v>
      </c>
      <c r="T233">
        <f>VLOOKUP($A233,Location!$A:$E,4,FALSE)</f>
        <v>52.880693000000001</v>
      </c>
      <c r="U233">
        <f>VLOOKUP($A233,Location!$A:$E,5,FALSE)</f>
        <v>-4.4233450000000003</v>
      </c>
      <c r="V233" t="s">
        <v>24</v>
      </c>
      <c r="W233" t="s">
        <v>25</v>
      </c>
      <c r="X233" t="s">
        <v>26</v>
      </c>
    </row>
    <row r="234" spans="1:24" x14ac:dyDescent="0.25">
      <c r="A234" t="s">
        <v>259</v>
      </c>
      <c r="N234">
        <v>0</v>
      </c>
      <c r="O234">
        <v>0</v>
      </c>
      <c r="P234">
        <v>0</v>
      </c>
      <c r="Q234" t="s">
        <v>23</v>
      </c>
      <c r="R234">
        <f>VLOOKUP($A234,Location!$A:$E,2,FALSE)</f>
        <v>51.442765000000001</v>
      </c>
      <c r="S234">
        <f>VLOOKUP($A234,Location!$A:$E,3,FALSE)</f>
        <v>-0.97229500000000002</v>
      </c>
      <c r="T234">
        <f>VLOOKUP($A234,Location!$A:$E,4,FALSE)</f>
        <v>51.442765000000001</v>
      </c>
      <c r="U234">
        <f>VLOOKUP($A234,Location!$A:$E,5,FALSE)</f>
        <v>-0.97229500000000002</v>
      </c>
      <c r="V234" t="s">
        <v>24</v>
      </c>
      <c r="W234" t="s">
        <v>25</v>
      </c>
      <c r="X234" t="s">
        <v>26</v>
      </c>
    </row>
    <row r="235" spans="1:24" x14ac:dyDescent="0.25">
      <c r="A235" t="s">
        <v>260</v>
      </c>
      <c r="N235">
        <v>0</v>
      </c>
      <c r="O235">
        <v>0</v>
      </c>
      <c r="P235">
        <v>0</v>
      </c>
      <c r="Q235" t="s">
        <v>23</v>
      </c>
      <c r="R235">
        <f>VLOOKUP($A235,Location!$A:$E,2,FALSE)</f>
        <v>52.308536500000002</v>
      </c>
      <c r="S235">
        <f>VLOOKUP($A235,Location!$A:$E,3,FALSE)</f>
        <v>-1.9470362000000001</v>
      </c>
      <c r="T235">
        <f>VLOOKUP($A235,Location!$A:$E,4,FALSE)</f>
        <v>52.308536500000002</v>
      </c>
      <c r="U235">
        <f>VLOOKUP($A235,Location!$A:$E,5,FALSE)</f>
        <v>-1.9320362000000002</v>
      </c>
      <c r="V235" t="s">
        <v>24</v>
      </c>
      <c r="W235" t="s">
        <v>25</v>
      </c>
      <c r="X235" t="s">
        <v>26</v>
      </c>
    </row>
    <row r="236" spans="1:24" x14ac:dyDescent="0.25">
      <c r="A236" t="s">
        <v>261</v>
      </c>
      <c r="N236">
        <v>0</v>
      </c>
      <c r="O236">
        <v>0</v>
      </c>
      <c r="P236">
        <v>0</v>
      </c>
      <c r="Q236" t="s">
        <v>23</v>
      </c>
      <c r="R236">
        <f>VLOOKUP($A236,Location!$A:$E,2,FALSE)</f>
        <v>51.2166085</v>
      </c>
      <c r="S236">
        <f>VLOOKUP($A236,Location!$A:$E,3,FALSE)</f>
        <v>-0.14475180000000001</v>
      </c>
      <c r="T236">
        <f>VLOOKUP($A236,Location!$A:$E,4,FALSE)</f>
        <v>51.2166085</v>
      </c>
      <c r="U236">
        <f>VLOOKUP($A236,Location!$A:$E,5,FALSE)</f>
        <v>-0.14475180000000001</v>
      </c>
      <c r="V236" t="s">
        <v>24</v>
      </c>
      <c r="W236" t="s">
        <v>25</v>
      </c>
      <c r="X236" t="s">
        <v>26</v>
      </c>
    </row>
    <row r="237" spans="1:24" x14ac:dyDescent="0.25">
      <c r="A237" t="s">
        <v>262</v>
      </c>
      <c r="N237">
        <v>0</v>
      </c>
      <c r="O237">
        <v>0</v>
      </c>
      <c r="P237">
        <v>0</v>
      </c>
      <c r="Q237" t="s">
        <v>23</v>
      </c>
      <c r="R237">
        <f>VLOOKUP($A237,Location!$A:$E,2,FALSE)</f>
        <v>53.314858999999998</v>
      </c>
      <c r="S237">
        <f>VLOOKUP($A237,Location!$A:$E,3,FALSE)</f>
        <v>-3.4856790000000002</v>
      </c>
      <c r="T237">
        <f>VLOOKUP($A237,Location!$A:$E,4,FALSE)</f>
        <v>53.314858999999998</v>
      </c>
      <c r="U237">
        <f>VLOOKUP($A237,Location!$A:$E,5,FALSE)</f>
        <v>-3.4856790000000002</v>
      </c>
      <c r="V237" t="s">
        <v>24</v>
      </c>
      <c r="W237" t="s">
        <v>25</v>
      </c>
      <c r="X237" t="s">
        <v>26</v>
      </c>
    </row>
    <row r="238" spans="1:24" x14ac:dyDescent="0.25">
      <c r="A238" t="s">
        <v>263</v>
      </c>
      <c r="N238">
        <v>0</v>
      </c>
      <c r="O238">
        <v>0</v>
      </c>
      <c r="P238">
        <v>0</v>
      </c>
      <c r="Q238" t="s">
        <v>23</v>
      </c>
      <c r="R238">
        <f>VLOOKUP($A238,Location!$A:$E,2,FALSE)</f>
        <v>53.614775199999997</v>
      </c>
      <c r="S238">
        <f>VLOOKUP($A238,Location!$A:$E,3,FALSE)</f>
        <v>-2.1282663999999998</v>
      </c>
      <c r="T238">
        <f>VLOOKUP($A238,Location!$A:$E,4,FALSE)</f>
        <v>53.614775199999997</v>
      </c>
      <c r="U238">
        <f>VLOOKUP($A238,Location!$A:$E,5,FALSE)</f>
        <v>-2.1282663999999998</v>
      </c>
      <c r="V238" t="s">
        <v>24</v>
      </c>
      <c r="W238" t="s">
        <v>25</v>
      </c>
      <c r="X238" t="s">
        <v>26</v>
      </c>
    </row>
    <row r="239" spans="1:24" x14ac:dyDescent="0.25">
      <c r="A239" t="s">
        <v>264</v>
      </c>
      <c r="N239">
        <v>0</v>
      </c>
      <c r="O239">
        <v>0</v>
      </c>
      <c r="P239">
        <v>0</v>
      </c>
      <c r="Q239" t="s">
        <v>23</v>
      </c>
      <c r="R239">
        <f>VLOOKUP($A239,Location!$A:$E,2,FALSE)</f>
        <v>53.4422432</v>
      </c>
      <c r="S239">
        <f>VLOOKUP($A239,Location!$A:$E,3,FALSE)</f>
        <v>-1.3580563999999999</v>
      </c>
      <c r="T239">
        <f>VLOOKUP($A239,Location!$A:$E,4,FALSE)</f>
        <v>53.477243199999997</v>
      </c>
      <c r="U239">
        <f>VLOOKUP($A239,Location!$A:$E,5,FALSE)</f>
        <v>-1.3580563999999999</v>
      </c>
      <c r="V239" t="s">
        <v>24</v>
      </c>
      <c r="W239" t="s">
        <v>25</v>
      </c>
      <c r="X239" t="s">
        <v>26</v>
      </c>
    </row>
    <row r="240" spans="1:24" x14ac:dyDescent="0.25">
      <c r="A240" t="s">
        <v>265</v>
      </c>
      <c r="N240">
        <v>0</v>
      </c>
      <c r="O240">
        <v>0</v>
      </c>
      <c r="P240">
        <v>0</v>
      </c>
      <c r="Q240" t="s">
        <v>23</v>
      </c>
      <c r="R240">
        <f>VLOOKUP($A240,Location!$A:$E,2,FALSE)</f>
        <v>52.371415200000001</v>
      </c>
      <c r="S240">
        <f>VLOOKUP($A240,Location!$A:$E,3,FALSE)</f>
        <v>-1.2883336999999999</v>
      </c>
      <c r="T240">
        <f>VLOOKUP($A240,Location!$A:$E,4,FALSE)</f>
        <v>52.331415200000002</v>
      </c>
      <c r="U240">
        <f>VLOOKUP($A240,Location!$A:$E,5,FALSE)</f>
        <v>-1.2883336999999999</v>
      </c>
      <c r="V240" t="s">
        <v>24</v>
      </c>
      <c r="W240" t="s">
        <v>25</v>
      </c>
      <c r="X240" t="s">
        <v>26</v>
      </c>
    </row>
    <row r="241" spans="1:24" x14ac:dyDescent="0.25">
      <c r="A241" t="s">
        <v>266</v>
      </c>
      <c r="N241">
        <v>0</v>
      </c>
      <c r="O241">
        <v>0</v>
      </c>
      <c r="P241">
        <v>0</v>
      </c>
      <c r="Q241" t="s">
        <v>23</v>
      </c>
      <c r="R241">
        <f>VLOOKUP($A241,Location!$A:$E,2,FALSE)</f>
        <v>53.4194204</v>
      </c>
      <c r="S241">
        <f>VLOOKUP($A241,Location!$A:$E,3,FALSE)</f>
        <v>-2.3201982999999999</v>
      </c>
      <c r="T241">
        <f>VLOOKUP($A241,Location!$A:$E,4,FALSE)</f>
        <v>53.4194204</v>
      </c>
      <c r="U241">
        <f>VLOOKUP($A241,Location!$A:$E,5,FALSE)</f>
        <v>-2.3351983000000001</v>
      </c>
      <c r="V241" t="s">
        <v>24</v>
      </c>
      <c r="W241" t="s">
        <v>25</v>
      </c>
      <c r="X241" t="s">
        <v>26</v>
      </c>
    </row>
    <row r="242" spans="1:24" x14ac:dyDescent="0.25">
      <c r="A242" t="s">
        <v>267</v>
      </c>
      <c r="N242">
        <v>0</v>
      </c>
      <c r="O242">
        <v>0</v>
      </c>
      <c r="P242">
        <v>0</v>
      </c>
      <c r="Q242" t="s">
        <v>23</v>
      </c>
      <c r="R242">
        <f>VLOOKUP($A242,Location!$A:$E,2,FALSE)</f>
        <v>51.071917999999997</v>
      </c>
      <c r="S242">
        <f>VLOOKUP($A242,Location!$A:$E,3,FALSE)</f>
        <v>-1.7881974</v>
      </c>
      <c r="T242">
        <f>VLOOKUP($A242,Location!$A:$E,4,FALSE)</f>
        <v>51.071917999999997</v>
      </c>
      <c r="U242">
        <f>VLOOKUP($A242,Location!$A:$E,5,FALSE)</f>
        <v>-1.7881974</v>
      </c>
      <c r="V242" t="s">
        <v>24</v>
      </c>
      <c r="W242" t="s">
        <v>25</v>
      </c>
      <c r="X242" t="s">
        <v>26</v>
      </c>
    </row>
    <row r="243" spans="1:24" x14ac:dyDescent="0.25">
      <c r="A243" t="s">
        <v>268</v>
      </c>
      <c r="N243">
        <v>0</v>
      </c>
      <c r="O243">
        <v>0</v>
      </c>
      <c r="P243">
        <v>0</v>
      </c>
      <c r="Q243" t="s">
        <v>23</v>
      </c>
      <c r="R243">
        <f>VLOOKUP($A243,Location!$A:$E,2,FALSE)</f>
        <v>54.238085400000003</v>
      </c>
      <c r="S243">
        <f>VLOOKUP($A243,Location!$A:$E,3,FALSE)</f>
        <v>-0.40375119999999998</v>
      </c>
      <c r="T243">
        <f>VLOOKUP($A243,Location!$A:$E,4,FALSE)</f>
        <v>54.238085400000003</v>
      </c>
      <c r="U243">
        <f>VLOOKUP($A243,Location!$A:$E,5,FALSE)</f>
        <v>-0.40375119999999998</v>
      </c>
      <c r="V243" t="s">
        <v>24</v>
      </c>
      <c r="W243" t="s">
        <v>25</v>
      </c>
      <c r="X243" t="s">
        <v>26</v>
      </c>
    </row>
    <row r="244" spans="1:24" x14ac:dyDescent="0.25">
      <c r="A244" t="s">
        <v>269</v>
      </c>
      <c r="N244">
        <v>0</v>
      </c>
      <c r="O244">
        <v>0</v>
      </c>
      <c r="P244">
        <v>0</v>
      </c>
      <c r="Q244" t="s">
        <v>23</v>
      </c>
      <c r="R244">
        <f>VLOOKUP($A244,Location!$A:$E,2,FALSE)</f>
        <v>53.597996899999998</v>
      </c>
      <c r="S244">
        <f>VLOOKUP($A244,Location!$A:$E,3,FALSE)</f>
        <v>-0.64484640000000004</v>
      </c>
      <c r="T244">
        <f>VLOOKUP($A244,Location!$A:$E,4,FALSE)</f>
        <v>53.597996899999998</v>
      </c>
      <c r="U244">
        <f>VLOOKUP($A244,Location!$A:$E,5,FALSE)</f>
        <v>-0.64484640000000004</v>
      </c>
      <c r="V244" t="s">
        <v>24</v>
      </c>
      <c r="W244" t="s">
        <v>25</v>
      </c>
      <c r="X244" t="s">
        <v>26</v>
      </c>
    </row>
    <row r="245" spans="1:24" x14ac:dyDescent="0.25">
      <c r="A245" t="s">
        <v>270</v>
      </c>
      <c r="N245">
        <v>0</v>
      </c>
      <c r="O245">
        <v>0</v>
      </c>
      <c r="P245">
        <v>0</v>
      </c>
      <c r="Q245" t="s">
        <v>23</v>
      </c>
      <c r="R245">
        <f>VLOOKUP($A245,Location!$A:$E,2,FALSE)</f>
        <v>51.272208499999998</v>
      </c>
      <c r="S245">
        <f>VLOOKUP($A245,Location!$A:$E,3,FALSE)</f>
        <v>0.1887173</v>
      </c>
      <c r="T245">
        <f>VLOOKUP($A245,Location!$A:$E,4,FALSE)</f>
        <v>51.272208499999998</v>
      </c>
      <c r="U245">
        <f>VLOOKUP($A245,Location!$A:$E,5,FALSE)</f>
        <v>0.1887173</v>
      </c>
      <c r="V245" t="s">
        <v>24</v>
      </c>
      <c r="W245" t="s">
        <v>25</v>
      </c>
      <c r="X245" t="s">
        <v>26</v>
      </c>
    </row>
    <row r="246" spans="1:24" x14ac:dyDescent="0.25">
      <c r="A246" t="s">
        <v>271</v>
      </c>
      <c r="N246">
        <v>0</v>
      </c>
      <c r="O246">
        <v>0</v>
      </c>
      <c r="P246">
        <v>0</v>
      </c>
      <c r="Q246" t="s">
        <v>23</v>
      </c>
      <c r="R246">
        <f>VLOOKUP($A246,Location!$A:$E,2,FALSE)</f>
        <v>53.369005100000003</v>
      </c>
      <c r="S246">
        <f>VLOOKUP($A246,Location!$A:$E,3,FALSE)</f>
        <v>-1.3651390999999999</v>
      </c>
      <c r="T246">
        <f>VLOOKUP($A246,Location!$A:$E,4,FALSE)</f>
        <v>53.339005100000001</v>
      </c>
      <c r="U246">
        <f>VLOOKUP($A246,Location!$A:$E,5,FALSE)</f>
        <v>-1.3651390999999999</v>
      </c>
      <c r="V246" t="s">
        <v>24</v>
      </c>
      <c r="W246" t="s">
        <v>25</v>
      </c>
      <c r="X246" t="s">
        <v>26</v>
      </c>
    </row>
    <row r="247" spans="1:24" x14ac:dyDescent="0.25">
      <c r="A247" t="s">
        <v>272</v>
      </c>
      <c r="N247">
        <v>0</v>
      </c>
      <c r="O247">
        <v>0</v>
      </c>
      <c r="P247">
        <v>0</v>
      </c>
      <c r="Q247" t="s">
        <v>23</v>
      </c>
      <c r="R247">
        <f>VLOOKUP($A247,Location!$A:$E,2,FALSE)</f>
        <v>53.416656199999998</v>
      </c>
      <c r="S247">
        <f>VLOOKUP($A247,Location!$A:$E,3,FALSE)</f>
        <v>-1.5107657000000001</v>
      </c>
      <c r="T247">
        <f>VLOOKUP($A247,Location!$A:$E,4,FALSE)</f>
        <v>53.416656199999998</v>
      </c>
      <c r="U247">
        <f>VLOOKUP($A247,Location!$A:$E,5,FALSE)</f>
        <v>-1.6107657000000002</v>
      </c>
      <c r="V247" t="s">
        <v>24</v>
      </c>
      <c r="W247" t="s">
        <v>25</v>
      </c>
      <c r="X247" t="s">
        <v>26</v>
      </c>
    </row>
    <row r="248" spans="1:24" x14ac:dyDescent="0.25">
      <c r="A248" t="s">
        <v>273</v>
      </c>
      <c r="N248">
        <v>0</v>
      </c>
      <c r="O248">
        <v>0</v>
      </c>
      <c r="P248">
        <v>0</v>
      </c>
      <c r="Q248" t="s">
        <v>23</v>
      </c>
      <c r="R248">
        <f>VLOOKUP($A248,Location!$A:$E,2,FALSE)</f>
        <v>52.745946600000003</v>
      </c>
      <c r="S248">
        <f>VLOOKUP($A248,Location!$A:$E,3,FALSE)</f>
        <v>-2.7364644999999999</v>
      </c>
      <c r="T248">
        <f>VLOOKUP($A248,Location!$A:$E,4,FALSE)</f>
        <v>52.745946600000003</v>
      </c>
      <c r="U248">
        <f>VLOOKUP($A248,Location!$A:$E,5,FALSE)</f>
        <v>-2.7364644999999999</v>
      </c>
      <c r="V248" t="s">
        <v>24</v>
      </c>
      <c r="W248" t="s">
        <v>25</v>
      </c>
      <c r="X248" t="s">
        <v>26</v>
      </c>
    </row>
    <row r="249" spans="1:24" x14ac:dyDescent="0.25">
      <c r="A249" t="s">
        <v>274</v>
      </c>
      <c r="N249">
        <v>0</v>
      </c>
      <c r="O249">
        <v>0</v>
      </c>
      <c r="P249">
        <v>0</v>
      </c>
      <c r="Q249" t="s">
        <v>23</v>
      </c>
      <c r="R249">
        <f>VLOOKUP($A249,Location!$A:$E,2,FALSE)</f>
        <v>51.419504600000003</v>
      </c>
      <c r="S249">
        <f>VLOOKUP($A249,Location!$A:$E,3,FALSE)</f>
        <v>0.122365</v>
      </c>
      <c r="T249">
        <f>VLOOKUP($A249,Location!$A:$E,4,FALSE)</f>
        <v>51.419504600000003</v>
      </c>
      <c r="U249">
        <f>VLOOKUP($A249,Location!$A:$E,5,FALSE)</f>
        <v>0.122365</v>
      </c>
      <c r="V249" t="s">
        <v>24</v>
      </c>
      <c r="W249" t="s">
        <v>25</v>
      </c>
      <c r="X249" t="s">
        <v>26</v>
      </c>
    </row>
    <row r="250" spans="1:24" x14ac:dyDescent="0.25">
      <c r="A250" t="s">
        <v>275</v>
      </c>
      <c r="N250">
        <v>0</v>
      </c>
      <c r="O250">
        <v>0</v>
      </c>
      <c r="P250">
        <v>0</v>
      </c>
      <c r="Q250" t="s">
        <v>23</v>
      </c>
      <c r="R250">
        <f>VLOOKUP($A250,Location!$A:$E,2,FALSE)</f>
        <v>53.142475300000001</v>
      </c>
      <c r="S250">
        <f>VLOOKUP($A250,Location!$A:$E,3,FALSE)</f>
        <v>0.3252176</v>
      </c>
      <c r="T250">
        <f>VLOOKUP($A250,Location!$A:$E,4,FALSE)</f>
        <v>53.142475300000001</v>
      </c>
      <c r="U250">
        <f>VLOOKUP($A250,Location!$A:$E,5,FALSE)</f>
        <v>0.3252176</v>
      </c>
      <c r="V250" t="s">
        <v>24</v>
      </c>
      <c r="W250" t="s">
        <v>25</v>
      </c>
      <c r="X250" t="s">
        <v>26</v>
      </c>
    </row>
    <row r="251" spans="1:24" x14ac:dyDescent="0.25">
      <c r="A251" t="s">
        <v>276</v>
      </c>
      <c r="N251">
        <v>0</v>
      </c>
      <c r="O251">
        <v>0</v>
      </c>
      <c r="P251">
        <v>0</v>
      </c>
      <c r="Q251" t="s">
        <v>23</v>
      </c>
      <c r="R251">
        <f>VLOOKUP($A251,Location!$A:$E,2,FALSE)</f>
        <v>53.953643700000001</v>
      </c>
      <c r="S251">
        <f>VLOOKUP($A251,Location!$A:$E,3,FALSE)</f>
        <v>-2.0229887999999998</v>
      </c>
      <c r="T251">
        <f>VLOOKUP($A251,Location!$A:$E,4,FALSE)</f>
        <v>53.963643699999999</v>
      </c>
      <c r="U251">
        <f>VLOOKUP($A251,Location!$A:$E,5,FALSE)</f>
        <v>-2.0229887999999998</v>
      </c>
      <c r="V251" t="s">
        <v>24</v>
      </c>
      <c r="W251" t="s">
        <v>25</v>
      </c>
      <c r="X251" t="s">
        <v>26</v>
      </c>
    </row>
    <row r="252" spans="1:24" x14ac:dyDescent="0.25">
      <c r="A252" t="s">
        <v>277</v>
      </c>
      <c r="N252">
        <v>0</v>
      </c>
      <c r="O252">
        <v>0</v>
      </c>
      <c r="P252">
        <v>0</v>
      </c>
      <c r="Q252" t="s">
        <v>23</v>
      </c>
      <c r="R252">
        <f>VLOOKUP($A252,Location!$A:$E,2,FALSE)</f>
        <v>51.503593000000002</v>
      </c>
      <c r="S252">
        <f>VLOOKUP($A252,Location!$A:$E,3,FALSE)</f>
        <v>-0.54617800000000005</v>
      </c>
      <c r="T252">
        <f>VLOOKUP($A252,Location!$A:$E,4,FALSE)</f>
        <v>51.498593</v>
      </c>
      <c r="U252">
        <f>VLOOKUP($A252,Location!$A:$E,5,FALSE)</f>
        <v>-0.54617800000000005</v>
      </c>
      <c r="V252" t="s">
        <v>24</v>
      </c>
      <c r="W252" t="s">
        <v>25</v>
      </c>
      <c r="X252" t="s">
        <v>26</v>
      </c>
    </row>
    <row r="253" spans="1:24" x14ac:dyDescent="0.25">
      <c r="A253" t="s">
        <v>278</v>
      </c>
      <c r="N253">
        <v>0</v>
      </c>
      <c r="O253">
        <v>0</v>
      </c>
      <c r="P253">
        <v>0</v>
      </c>
      <c r="Q253" t="s">
        <v>23</v>
      </c>
      <c r="R253">
        <f>VLOOKUP($A253,Location!$A:$E,2,FALSE)</f>
        <v>54.975408000000002</v>
      </c>
      <c r="S253">
        <f>VLOOKUP($A253,Location!$A:$E,3,FALSE)</f>
        <v>-1.4644062</v>
      </c>
      <c r="T253">
        <f>VLOOKUP($A253,Location!$A:$E,4,FALSE)</f>
        <v>54.975408000000002</v>
      </c>
      <c r="U253">
        <f>VLOOKUP($A253,Location!$A:$E,5,FALSE)</f>
        <v>-1.4644062</v>
      </c>
      <c r="V253" t="s">
        <v>24</v>
      </c>
      <c r="W253" t="s">
        <v>25</v>
      </c>
      <c r="X253" t="s">
        <v>26</v>
      </c>
    </row>
    <row r="254" spans="1:24" x14ac:dyDescent="0.25">
      <c r="A254" t="s">
        <v>279</v>
      </c>
      <c r="N254">
        <v>0</v>
      </c>
      <c r="O254">
        <v>0</v>
      </c>
      <c r="P254">
        <v>0</v>
      </c>
      <c r="Q254" t="s">
        <v>23</v>
      </c>
      <c r="R254">
        <f>VLOOKUP($A254,Location!$A:$E,2,FALSE)</f>
        <v>51.525385499999999</v>
      </c>
      <c r="S254">
        <f>VLOOKUP($A254,Location!$A:$E,3,FALSE)</f>
        <v>-0.36488870000000001</v>
      </c>
      <c r="T254">
        <f>VLOOKUP($A254,Location!$A:$E,4,FALSE)</f>
        <v>51.517885499999998</v>
      </c>
      <c r="U254">
        <f>VLOOKUP($A254,Location!$A:$E,5,FALSE)</f>
        <v>-0.32388870000000003</v>
      </c>
      <c r="V254" t="s">
        <v>24</v>
      </c>
      <c r="W254" t="s">
        <v>25</v>
      </c>
      <c r="X254" t="s">
        <v>26</v>
      </c>
    </row>
    <row r="255" spans="1:24" x14ac:dyDescent="0.25">
      <c r="A255" t="s">
        <v>280</v>
      </c>
      <c r="N255">
        <v>0</v>
      </c>
      <c r="O255">
        <v>0</v>
      </c>
      <c r="P255">
        <v>0</v>
      </c>
      <c r="Q255" t="s">
        <v>23</v>
      </c>
      <c r="R255">
        <f>VLOOKUP($A255,Location!$A:$E,2,FALSE)</f>
        <v>50.934252399999998</v>
      </c>
      <c r="S255">
        <f>VLOOKUP($A255,Location!$A:$E,3,FALSE)</f>
        <v>-1.3652584000000001</v>
      </c>
      <c r="T255">
        <f>VLOOKUP($A255,Location!$A:$E,4,FALSE)</f>
        <v>50.934252399999998</v>
      </c>
      <c r="U255">
        <f>VLOOKUP($A255,Location!$A:$E,5,FALSE)</f>
        <v>-1.3052584</v>
      </c>
      <c r="V255" t="s">
        <v>24</v>
      </c>
      <c r="W255" t="s">
        <v>25</v>
      </c>
      <c r="X255" t="s">
        <v>26</v>
      </c>
    </row>
    <row r="256" spans="1:24" x14ac:dyDescent="0.25">
      <c r="A256" t="s">
        <v>281</v>
      </c>
      <c r="N256">
        <v>0</v>
      </c>
      <c r="O256">
        <v>0</v>
      </c>
      <c r="P256">
        <v>0</v>
      </c>
      <c r="Q256" t="s">
        <v>23</v>
      </c>
      <c r="R256">
        <f>VLOOKUP($A256,Location!$A:$E,2,FALSE)</f>
        <v>50.932683099999998</v>
      </c>
      <c r="S256">
        <f>VLOOKUP($A256,Location!$A:$E,3,FALSE)</f>
        <v>-1.455187</v>
      </c>
      <c r="T256">
        <f>VLOOKUP($A256,Location!$A:$E,4,FALSE)</f>
        <v>50.932683099999998</v>
      </c>
      <c r="U256">
        <f>VLOOKUP($A256,Location!$A:$E,5,FALSE)</f>
        <v>-1.570187</v>
      </c>
      <c r="V256" t="s">
        <v>24</v>
      </c>
      <c r="W256" t="s">
        <v>25</v>
      </c>
      <c r="X256" t="s">
        <v>26</v>
      </c>
    </row>
    <row r="257" spans="1:24" x14ac:dyDescent="0.25">
      <c r="A257" t="s">
        <v>282</v>
      </c>
      <c r="N257">
        <v>0</v>
      </c>
      <c r="O257">
        <v>0</v>
      </c>
      <c r="P257">
        <v>0</v>
      </c>
      <c r="Q257" t="s">
        <v>23</v>
      </c>
      <c r="R257">
        <f>VLOOKUP($A257,Location!$A:$E,2,FALSE)</f>
        <v>51.548589999999997</v>
      </c>
      <c r="S257">
        <f>VLOOKUP($A257,Location!$A:$E,3,FALSE)</f>
        <v>0.70884899999999995</v>
      </c>
      <c r="T257">
        <f>VLOOKUP($A257,Location!$A:$E,4,FALSE)</f>
        <v>51.548589999999997</v>
      </c>
      <c r="U257">
        <f>VLOOKUP($A257,Location!$A:$E,5,FALSE)</f>
        <v>0.72884899999999997</v>
      </c>
      <c r="V257" t="s">
        <v>24</v>
      </c>
      <c r="W257" t="s">
        <v>25</v>
      </c>
      <c r="X257" t="s">
        <v>26</v>
      </c>
    </row>
    <row r="258" spans="1:24" x14ac:dyDescent="0.25">
      <c r="A258" t="s">
        <v>283</v>
      </c>
      <c r="N258">
        <v>0</v>
      </c>
      <c r="O258">
        <v>0</v>
      </c>
      <c r="P258">
        <v>0</v>
      </c>
      <c r="Q258" t="s">
        <v>23</v>
      </c>
      <c r="R258">
        <f>VLOOKUP($A258,Location!$A:$E,2,FALSE)</f>
        <v>53.644283999999999</v>
      </c>
      <c r="S258">
        <f>VLOOKUP($A258,Location!$A:$E,3,FALSE)</f>
        <v>-3.0040460000000002</v>
      </c>
      <c r="T258">
        <f>VLOOKUP($A258,Location!$A:$E,4,FALSE)</f>
        <v>53.644283999999999</v>
      </c>
      <c r="U258">
        <f>VLOOKUP($A258,Location!$A:$E,5,FALSE)</f>
        <v>-3.0040460000000002</v>
      </c>
      <c r="V258" t="s">
        <v>24</v>
      </c>
      <c r="W258" t="s">
        <v>25</v>
      </c>
      <c r="X258" t="s">
        <v>26</v>
      </c>
    </row>
    <row r="259" spans="1:24" x14ac:dyDescent="0.25">
      <c r="A259" t="s">
        <v>284</v>
      </c>
      <c r="N259">
        <v>0</v>
      </c>
      <c r="O259">
        <v>0</v>
      </c>
      <c r="P259">
        <v>0</v>
      </c>
      <c r="Q259" t="s">
        <v>23</v>
      </c>
      <c r="R259">
        <f>VLOOKUP($A259,Location!$A:$E,2,FALSE)</f>
        <v>53.348222399999997</v>
      </c>
      <c r="S259">
        <f>VLOOKUP($A259,Location!$A:$E,3,FALSE)</f>
        <v>-2.8853344000000001</v>
      </c>
      <c r="T259">
        <f>VLOOKUP($A259,Location!$A:$E,4,FALSE)</f>
        <v>53.348222399999997</v>
      </c>
      <c r="U259">
        <f>VLOOKUP($A259,Location!$A:$E,5,FALSE)</f>
        <v>-2.8853344000000001</v>
      </c>
      <c r="V259" t="s">
        <v>24</v>
      </c>
      <c r="W259" t="s">
        <v>25</v>
      </c>
      <c r="X259" t="s">
        <v>26</v>
      </c>
    </row>
    <row r="260" spans="1:24" x14ac:dyDescent="0.25">
      <c r="A260" t="s">
        <v>285</v>
      </c>
      <c r="N260">
        <v>0</v>
      </c>
      <c r="O260">
        <v>0</v>
      </c>
      <c r="P260">
        <v>0</v>
      </c>
      <c r="Q260" t="s">
        <v>23</v>
      </c>
      <c r="R260">
        <f>VLOOKUP($A260,Location!$A:$E,2,FALSE)</f>
        <v>51.752664000000003</v>
      </c>
      <c r="S260">
        <f>VLOOKUP($A260,Location!$A:$E,3,FALSE)</f>
        <v>-0.33503440000000001</v>
      </c>
      <c r="T260">
        <f>VLOOKUP($A260,Location!$A:$E,4,FALSE)</f>
        <v>51.752664000000003</v>
      </c>
      <c r="U260">
        <f>VLOOKUP($A260,Location!$A:$E,5,FALSE)</f>
        <v>-0.33503440000000001</v>
      </c>
      <c r="V260" t="s">
        <v>24</v>
      </c>
      <c r="W260" t="s">
        <v>25</v>
      </c>
      <c r="X260" t="s">
        <v>26</v>
      </c>
    </row>
    <row r="261" spans="1:24" x14ac:dyDescent="0.25">
      <c r="A261" t="s">
        <v>286</v>
      </c>
      <c r="N261">
        <v>0</v>
      </c>
      <c r="O261">
        <v>0</v>
      </c>
      <c r="P261">
        <v>0</v>
      </c>
      <c r="Q261" t="s">
        <v>23</v>
      </c>
      <c r="R261">
        <f>VLOOKUP($A261,Location!$A:$E,2,FALSE)</f>
        <v>53.4564223</v>
      </c>
      <c r="S261">
        <f>VLOOKUP($A261,Location!$A:$E,3,FALSE)</f>
        <v>-2.7240663000000001</v>
      </c>
      <c r="T261">
        <f>VLOOKUP($A261,Location!$A:$E,4,FALSE)</f>
        <v>53.4564223</v>
      </c>
      <c r="U261">
        <f>VLOOKUP($A261,Location!$A:$E,5,FALSE)</f>
        <v>-2.7240663000000001</v>
      </c>
      <c r="V261" t="s">
        <v>24</v>
      </c>
      <c r="W261" t="s">
        <v>25</v>
      </c>
      <c r="X261" t="s">
        <v>26</v>
      </c>
    </row>
    <row r="262" spans="1:24" x14ac:dyDescent="0.25">
      <c r="A262" t="s">
        <v>287</v>
      </c>
      <c r="N262">
        <v>0</v>
      </c>
      <c r="O262">
        <v>0</v>
      </c>
      <c r="P262">
        <v>0</v>
      </c>
      <c r="Q262" t="s">
        <v>23</v>
      </c>
      <c r="R262">
        <f>VLOOKUP($A262,Location!$A:$E,2,FALSE)</f>
        <v>52.812838200000002</v>
      </c>
      <c r="S262">
        <f>VLOOKUP($A262,Location!$A:$E,3,FALSE)</f>
        <v>-2.1255769</v>
      </c>
      <c r="T262">
        <f>VLOOKUP($A262,Location!$A:$E,4,FALSE)</f>
        <v>52.812838200000002</v>
      </c>
      <c r="U262">
        <f>VLOOKUP($A262,Location!$A:$E,5,FALSE)</f>
        <v>-2.1255769</v>
      </c>
      <c r="V262" t="s">
        <v>24</v>
      </c>
      <c r="W262" t="s">
        <v>25</v>
      </c>
      <c r="X262" t="s">
        <v>26</v>
      </c>
    </row>
    <row r="263" spans="1:24" x14ac:dyDescent="0.25">
      <c r="A263" t="s">
        <v>288</v>
      </c>
      <c r="N263">
        <v>0</v>
      </c>
      <c r="O263">
        <v>0</v>
      </c>
      <c r="P263">
        <v>0</v>
      </c>
      <c r="Q263" t="s">
        <v>23</v>
      </c>
      <c r="R263">
        <f>VLOOKUP($A263,Location!$A:$E,2,FALSE)</f>
        <v>53.899223999999997</v>
      </c>
      <c r="S263">
        <f>VLOOKUP($A263,Location!$A:$E,3,FALSE)</f>
        <v>-1.9517359999999999</v>
      </c>
      <c r="T263">
        <f>VLOOKUP($A263,Location!$A:$E,4,FALSE)</f>
        <v>53.899223999999997</v>
      </c>
      <c r="U263">
        <f>VLOOKUP($A263,Location!$A:$E,5,FALSE)</f>
        <v>-1.9517359999999999</v>
      </c>
      <c r="V263" t="s">
        <v>24</v>
      </c>
      <c r="W263" t="s">
        <v>25</v>
      </c>
      <c r="X263" t="s">
        <v>26</v>
      </c>
    </row>
    <row r="264" spans="1:24" x14ac:dyDescent="0.25">
      <c r="A264" t="s">
        <v>289</v>
      </c>
      <c r="N264">
        <v>0</v>
      </c>
      <c r="O264">
        <v>0</v>
      </c>
      <c r="P264">
        <v>0</v>
      </c>
      <c r="Q264" t="s">
        <v>23</v>
      </c>
      <c r="R264">
        <f>VLOOKUP($A264,Location!$A:$E,2,FALSE)</f>
        <v>51.910806200000003</v>
      </c>
      <c r="S264">
        <f>VLOOKUP($A264,Location!$A:$E,3,FALSE)</f>
        <v>-0.2084618</v>
      </c>
      <c r="T264">
        <f>VLOOKUP($A264,Location!$A:$E,4,FALSE)</f>
        <v>51.880806200000002</v>
      </c>
      <c r="U264">
        <f>VLOOKUP($A264,Location!$A:$E,5,FALSE)</f>
        <v>-0.2084618</v>
      </c>
      <c r="V264" t="s">
        <v>24</v>
      </c>
      <c r="W264" t="s">
        <v>25</v>
      </c>
      <c r="X264" t="s">
        <v>26</v>
      </c>
    </row>
    <row r="265" spans="1:24" x14ac:dyDescent="0.25">
      <c r="A265" t="s">
        <v>290</v>
      </c>
      <c r="N265">
        <v>0</v>
      </c>
      <c r="O265">
        <v>0</v>
      </c>
      <c r="P265">
        <v>0</v>
      </c>
      <c r="Q265" t="s">
        <v>23</v>
      </c>
      <c r="R265">
        <f>VLOOKUP($A265,Location!$A:$E,2,FALSE)</f>
        <v>56.110805300000003</v>
      </c>
      <c r="S265">
        <f>VLOOKUP($A265,Location!$A:$E,3,FALSE)</f>
        <v>-3.9394450000000001</v>
      </c>
      <c r="T265">
        <f>VLOOKUP($A265,Location!$A:$E,4,FALSE)</f>
        <v>56.110805300000003</v>
      </c>
      <c r="U265">
        <f>VLOOKUP($A265,Location!$A:$E,5,FALSE)</f>
        <v>-3.9944450000000002</v>
      </c>
      <c r="V265" t="s">
        <v>24</v>
      </c>
      <c r="W265" t="s">
        <v>25</v>
      </c>
      <c r="X265" t="s">
        <v>26</v>
      </c>
    </row>
    <row r="266" spans="1:24" x14ac:dyDescent="0.25">
      <c r="A266" t="s">
        <v>291</v>
      </c>
      <c r="N266">
        <v>0</v>
      </c>
      <c r="O266">
        <v>0</v>
      </c>
      <c r="P266">
        <v>0</v>
      </c>
      <c r="Q266" t="s">
        <v>23</v>
      </c>
      <c r="R266">
        <f>VLOOKUP($A266,Location!$A:$E,2,FALSE)</f>
        <v>53.040311000000003</v>
      </c>
      <c r="S266">
        <f>VLOOKUP($A266,Location!$A:$E,3,FALSE)</f>
        <v>-2.1879680000000001</v>
      </c>
      <c r="T266">
        <f>VLOOKUP($A266,Location!$A:$E,4,FALSE)</f>
        <v>53.075310999999999</v>
      </c>
      <c r="U266">
        <f>VLOOKUP($A266,Location!$A:$E,5,FALSE)</f>
        <v>-2.1879680000000001</v>
      </c>
      <c r="V266" t="s">
        <v>24</v>
      </c>
      <c r="W266" t="s">
        <v>25</v>
      </c>
      <c r="X266" t="s">
        <v>26</v>
      </c>
    </row>
    <row r="267" spans="1:24" x14ac:dyDescent="0.25">
      <c r="A267" t="s">
        <v>292</v>
      </c>
      <c r="N267">
        <v>0</v>
      </c>
      <c r="O267">
        <v>0</v>
      </c>
      <c r="P267">
        <v>0</v>
      </c>
      <c r="Q267" t="s">
        <v>23</v>
      </c>
      <c r="R267">
        <f>VLOOKUP($A267,Location!$A:$E,2,FALSE)</f>
        <v>52.996484000000002</v>
      </c>
      <c r="S267">
        <f>VLOOKUP($A267,Location!$A:$E,3,FALSE)</f>
        <v>-2.2119300000000002</v>
      </c>
      <c r="T267">
        <f>VLOOKUP($A267,Location!$A:$E,4,FALSE)</f>
        <v>52.946484000000005</v>
      </c>
      <c r="U267">
        <f>VLOOKUP($A267,Location!$A:$E,5,FALSE)</f>
        <v>-2.2119300000000002</v>
      </c>
      <c r="V267" t="s">
        <v>24</v>
      </c>
      <c r="W267" t="s">
        <v>25</v>
      </c>
      <c r="X267" t="s">
        <v>26</v>
      </c>
    </row>
    <row r="268" spans="1:24" x14ac:dyDescent="0.25">
      <c r="A268" t="s">
        <v>293</v>
      </c>
      <c r="N268">
        <v>0</v>
      </c>
      <c r="O268">
        <v>0</v>
      </c>
      <c r="P268">
        <v>0</v>
      </c>
      <c r="Q268" t="s">
        <v>23</v>
      </c>
      <c r="R268">
        <f>VLOOKUP($A268,Location!$A:$E,2,FALSE)</f>
        <v>58.207822800000002</v>
      </c>
      <c r="S268">
        <f>VLOOKUP($A268,Location!$A:$E,3,FALSE)</f>
        <v>-6.3909687999999996</v>
      </c>
      <c r="T268">
        <f>VLOOKUP($A268,Location!$A:$E,4,FALSE)</f>
        <v>58.207822800000002</v>
      </c>
      <c r="U268">
        <f>VLOOKUP($A268,Location!$A:$E,5,FALSE)</f>
        <v>-6.3909687999999996</v>
      </c>
      <c r="V268" t="s">
        <v>24</v>
      </c>
      <c r="W268" t="s">
        <v>25</v>
      </c>
      <c r="X268" t="s">
        <v>26</v>
      </c>
    </row>
    <row r="269" spans="1:24" x14ac:dyDescent="0.25">
      <c r="A269" t="s">
        <v>294</v>
      </c>
      <c r="N269">
        <v>0</v>
      </c>
      <c r="O269">
        <v>0</v>
      </c>
      <c r="P269">
        <v>0</v>
      </c>
      <c r="Q269" t="s">
        <v>23</v>
      </c>
      <c r="R269">
        <f>VLOOKUP($A269,Location!$A:$E,2,FALSE)</f>
        <v>54.904969000000001</v>
      </c>
      <c r="S269">
        <f>VLOOKUP($A269,Location!$A:$E,3,FALSE)</f>
        <v>-5.0211911999999996</v>
      </c>
      <c r="T269">
        <f>VLOOKUP($A269,Location!$A:$E,4,FALSE)</f>
        <v>54.904969000000001</v>
      </c>
      <c r="U269">
        <f>VLOOKUP($A269,Location!$A:$E,5,FALSE)</f>
        <v>-5.0211911999999996</v>
      </c>
      <c r="V269" t="s">
        <v>24</v>
      </c>
      <c r="W269" t="s">
        <v>25</v>
      </c>
      <c r="X269" t="s">
        <v>26</v>
      </c>
    </row>
    <row r="270" spans="1:24" x14ac:dyDescent="0.25">
      <c r="A270" t="s">
        <v>295</v>
      </c>
      <c r="N270">
        <v>0</v>
      </c>
      <c r="O270">
        <v>0</v>
      </c>
      <c r="P270">
        <v>0</v>
      </c>
      <c r="Q270" t="s">
        <v>23</v>
      </c>
      <c r="R270">
        <f>VLOOKUP($A270,Location!$A:$E,2,FALSE)</f>
        <v>54.921234599999998</v>
      </c>
      <c r="S270">
        <f>VLOOKUP($A270,Location!$A:$E,3,FALSE)</f>
        <v>-1.4261832000000001</v>
      </c>
      <c r="T270">
        <f>VLOOKUP($A270,Location!$A:$E,4,FALSE)</f>
        <v>54.921234599999998</v>
      </c>
      <c r="U270">
        <f>VLOOKUP($A270,Location!$A:$E,5,FALSE)</f>
        <v>-1.4261832000000001</v>
      </c>
      <c r="V270" t="s">
        <v>24</v>
      </c>
      <c r="W270" t="s">
        <v>25</v>
      </c>
      <c r="X270" t="s">
        <v>26</v>
      </c>
    </row>
    <row r="271" spans="1:24" x14ac:dyDescent="0.25">
      <c r="A271" t="s">
        <v>296</v>
      </c>
      <c r="N271">
        <v>0</v>
      </c>
      <c r="O271">
        <v>0</v>
      </c>
      <c r="P271">
        <v>0</v>
      </c>
      <c r="Q271" t="s">
        <v>23</v>
      </c>
      <c r="R271">
        <f>VLOOKUP($A271,Location!$A:$E,2,FALSE)</f>
        <v>51.620294999999999</v>
      </c>
      <c r="S271">
        <f>VLOOKUP($A271,Location!$A:$E,3,FALSE)</f>
        <v>-3.9187162999999998</v>
      </c>
      <c r="T271">
        <f>VLOOKUP($A271,Location!$A:$E,4,FALSE)</f>
        <v>51.620294999999999</v>
      </c>
      <c r="U271">
        <f>VLOOKUP($A271,Location!$A:$E,5,FALSE)</f>
        <v>-3.9187162999999998</v>
      </c>
      <c r="V271" t="s">
        <v>24</v>
      </c>
      <c r="W271" t="s">
        <v>25</v>
      </c>
      <c r="X271" t="s">
        <v>26</v>
      </c>
    </row>
    <row r="272" spans="1:24" x14ac:dyDescent="0.25">
      <c r="A272" t="s">
        <v>297</v>
      </c>
      <c r="N272">
        <v>0</v>
      </c>
      <c r="O272">
        <v>0</v>
      </c>
      <c r="P272">
        <v>0</v>
      </c>
      <c r="Q272" t="s">
        <v>23</v>
      </c>
      <c r="R272">
        <f>VLOOKUP($A272,Location!$A:$E,2,FALSE)</f>
        <v>51.574489399999997</v>
      </c>
      <c r="S272">
        <f>VLOOKUP($A272,Location!$A:$E,3,FALSE)</f>
        <v>-1.8328446</v>
      </c>
      <c r="T272">
        <f>VLOOKUP($A272,Location!$A:$E,4,FALSE)</f>
        <v>51.574489399999997</v>
      </c>
      <c r="U272">
        <f>VLOOKUP($A272,Location!$A:$E,5,FALSE)</f>
        <v>-1.8328446</v>
      </c>
      <c r="V272" t="s">
        <v>24</v>
      </c>
      <c r="W272" t="s">
        <v>25</v>
      </c>
      <c r="X272" t="s">
        <v>26</v>
      </c>
    </row>
    <row r="273" spans="1:24" x14ac:dyDescent="0.25">
      <c r="A273" t="s">
        <v>298</v>
      </c>
      <c r="N273">
        <v>0</v>
      </c>
      <c r="O273">
        <v>0</v>
      </c>
      <c r="P273">
        <v>0</v>
      </c>
      <c r="Q273" t="s">
        <v>23</v>
      </c>
      <c r="R273">
        <f>VLOOKUP($A273,Location!$A:$E,2,FALSE)</f>
        <v>51.0278627</v>
      </c>
      <c r="S273">
        <f>VLOOKUP($A273,Location!$A:$E,3,FALSE)</f>
        <v>-3.0803048999999998</v>
      </c>
      <c r="T273">
        <f>VLOOKUP($A273,Location!$A:$E,4,FALSE)</f>
        <v>51.0278627</v>
      </c>
      <c r="U273">
        <f>VLOOKUP($A273,Location!$A:$E,5,FALSE)</f>
        <v>-3.0803048999999998</v>
      </c>
      <c r="V273" t="s">
        <v>24</v>
      </c>
      <c r="W273" t="s">
        <v>25</v>
      </c>
      <c r="X273" t="s">
        <v>26</v>
      </c>
    </row>
    <row r="274" spans="1:24" x14ac:dyDescent="0.25">
      <c r="A274" t="s">
        <v>299</v>
      </c>
      <c r="N274">
        <v>0</v>
      </c>
      <c r="O274">
        <v>0</v>
      </c>
      <c r="P274">
        <v>0</v>
      </c>
      <c r="Q274" t="s">
        <v>23</v>
      </c>
      <c r="R274">
        <f>VLOOKUP($A274,Location!$A:$E,2,FALSE)</f>
        <v>52.719320600000003</v>
      </c>
      <c r="S274">
        <f>VLOOKUP($A274,Location!$A:$E,3,FALSE)</f>
        <v>-2.4646442</v>
      </c>
      <c r="T274">
        <f>VLOOKUP($A274,Location!$A:$E,4,FALSE)</f>
        <v>52.719320600000003</v>
      </c>
      <c r="U274">
        <f>VLOOKUP($A274,Location!$A:$E,5,FALSE)</f>
        <v>-2.4646442</v>
      </c>
      <c r="V274" t="s">
        <v>24</v>
      </c>
      <c r="W274" t="s">
        <v>25</v>
      </c>
      <c r="X274" t="s">
        <v>26</v>
      </c>
    </row>
    <row r="275" spans="1:24" x14ac:dyDescent="0.25">
      <c r="A275" t="s">
        <v>300</v>
      </c>
      <c r="N275">
        <v>0</v>
      </c>
      <c r="O275">
        <v>0</v>
      </c>
      <c r="P275">
        <v>0</v>
      </c>
      <c r="Q275" t="s">
        <v>23</v>
      </c>
      <c r="R275">
        <f>VLOOKUP($A275,Location!$A:$E,2,FALSE)</f>
        <v>51.464263000000003</v>
      </c>
      <c r="S275">
        <f>VLOOKUP($A275,Location!$A:$E,3,FALSE)</f>
        <v>0.35137230000000003</v>
      </c>
      <c r="T275">
        <f>VLOOKUP($A275,Location!$A:$E,4,FALSE)</f>
        <v>51.464263000000003</v>
      </c>
      <c r="U275">
        <f>VLOOKUP($A275,Location!$A:$E,5,FALSE)</f>
        <v>0.35137230000000003</v>
      </c>
      <c r="V275" t="s">
        <v>24</v>
      </c>
      <c r="W275" t="s">
        <v>25</v>
      </c>
      <c r="X275" t="s">
        <v>26</v>
      </c>
    </row>
    <row r="276" spans="1:24" x14ac:dyDescent="0.25">
      <c r="A276" t="s">
        <v>301</v>
      </c>
      <c r="N276">
        <v>0</v>
      </c>
      <c r="O276">
        <v>0</v>
      </c>
      <c r="P276">
        <v>0</v>
      </c>
      <c r="Q276" t="s">
        <v>23</v>
      </c>
      <c r="R276">
        <f>VLOOKUP($A276,Location!$A:$E,2,FALSE)</f>
        <v>51.382973200000002</v>
      </c>
      <c r="S276">
        <f>VLOOKUP($A276,Location!$A:$E,3,FALSE)</f>
        <v>-0.29358849999999997</v>
      </c>
      <c r="T276">
        <f>VLOOKUP($A276,Location!$A:$E,4,FALSE)</f>
        <v>51.382973200000002</v>
      </c>
      <c r="U276">
        <f>VLOOKUP($A276,Location!$A:$E,5,FALSE)</f>
        <v>-0.30358849999999998</v>
      </c>
      <c r="V276" t="s">
        <v>24</v>
      </c>
      <c r="W276" t="s">
        <v>25</v>
      </c>
      <c r="X276" t="s">
        <v>26</v>
      </c>
    </row>
    <row r="277" spans="1:24" x14ac:dyDescent="0.25">
      <c r="A277" t="s">
        <v>302</v>
      </c>
      <c r="N277">
        <v>0</v>
      </c>
      <c r="O277">
        <v>0</v>
      </c>
      <c r="P277">
        <v>0</v>
      </c>
      <c r="Q277" t="s">
        <v>23</v>
      </c>
      <c r="R277">
        <f>VLOOKUP($A277,Location!$A:$E,2,FALSE)</f>
        <v>51.607705500000002</v>
      </c>
      <c r="S277">
        <f>VLOOKUP($A277,Location!$A:$E,3,FALSE)</f>
        <v>-8.1507099999999999E-2</v>
      </c>
      <c r="T277">
        <f>VLOOKUP($A277,Location!$A:$E,4,FALSE)</f>
        <v>51.607705500000002</v>
      </c>
      <c r="U277">
        <f>VLOOKUP($A277,Location!$A:$E,5,FALSE)</f>
        <v>-6.65071E-2</v>
      </c>
      <c r="V277" t="s">
        <v>24</v>
      </c>
      <c r="W277" t="s">
        <v>25</v>
      </c>
      <c r="X277" t="s">
        <v>26</v>
      </c>
    </row>
    <row r="278" spans="1:24" x14ac:dyDescent="0.25">
      <c r="A278" t="s">
        <v>303</v>
      </c>
      <c r="N278">
        <v>0</v>
      </c>
      <c r="O278">
        <v>0</v>
      </c>
      <c r="P278">
        <v>0</v>
      </c>
      <c r="Q278" t="s">
        <v>23</v>
      </c>
      <c r="R278">
        <f>VLOOKUP($A278,Location!$A:$E,2,FALSE)</f>
        <v>51.313892000000003</v>
      </c>
      <c r="S278">
        <f>VLOOKUP($A278,Location!$A:$E,3,FALSE)</f>
        <v>-2.2023440000000001</v>
      </c>
      <c r="T278">
        <f>VLOOKUP($A278,Location!$A:$E,4,FALSE)</f>
        <v>51.313892000000003</v>
      </c>
      <c r="U278">
        <f>VLOOKUP($A278,Location!$A:$E,5,FALSE)</f>
        <v>-2.2023440000000001</v>
      </c>
      <c r="V278" t="s">
        <v>24</v>
      </c>
      <c r="W278" t="s">
        <v>25</v>
      </c>
      <c r="X278" t="s">
        <v>26</v>
      </c>
    </row>
    <row r="279" spans="1:24" x14ac:dyDescent="0.25">
      <c r="A279" t="s">
        <v>304</v>
      </c>
      <c r="N279">
        <v>0</v>
      </c>
      <c r="O279">
        <v>0</v>
      </c>
      <c r="P279">
        <v>0</v>
      </c>
      <c r="Q279" t="s">
        <v>23</v>
      </c>
      <c r="R279">
        <f>VLOOKUP($A279,Location!$A:$E,2,FALSE)</f>
        <v>51.136367900000003</v>
      </c>
      <c r="S279">
        <f>VLOOKUP($A279,Location!$A:$E,3,FALSE)</f>
        <v>0.26409670000000002</v>
      </c>
      <c r="T279">
        <f>VLOOKUP($A279,Location!$A:$E,4,FALSE)</f>
        <v>51.136367900000003</v>
      </c>
      <c r="U279">
        <f>VLOOKUP($A279,Location!$A:$E,5,FALSE)</f>
        <v>0.26409670000000002</v>
      </c>
      <c r="V279" t="s">
        <v>24</v>
      </c>
      <c r="W279" t="s">
        <v>25</v>
      </c>
      <c r="X279" t="s">
        <v>26</v>
      </c>
    </row>
    <row r="280" spans="1:24" x14ac:dyDescent="0.25">
      <c r="A280" t="s">
        <v>305</v>
      </c>
      <c r="N280">
        <v>0</v>
      </c>
      <c r="O280">
        <v>0</v>
      </c>
      <c r="P280">
        <v>0</v>
      </c>
      <c r="Q280" t="s">
        <v>23</v>
      </c>
      <c r="R280">
        <f>VLOOKUP($A280,Location!$A:$E,2,FALSE)</f>
        <v>53.379377099999999</v>
      </c>
      <c r="S280">
        <f>VLOOKUP($A280,Location!$A:$E,3,FALSE)</f>
        <v>-3.0977423000000002</v>
      </c>
      <c r="T280">
        <f>VLOOKUP($A280,Location!$A:$E,4,FALSE)</f>
        <v>53.364377099999999</v>
      </c>
      <c r="U280">
        <f>VLOOKUP($A280,Location!$A:$E,5,FALSE)</f>
        <v>-3.0977423000000002</v>
      </c>
      <c r="V280" t="s">
        <v>24</v>
      </c>
      <c r="W280" t="s">
        <v>25</v>
      </c>
      <c r="X280" t="s">
        <v>26</v>
      </c>
    </row>
    <row r="281" spans="1:24" x14ac:dyDescent="0.25">
      <c r="A281" t="s">
        <v>306</v>
      </c>
      <c r="N281">
        <v>0</v>
      </c>
      <c r="O281">
        <v>0</v>
      </c>
      <c r="P281">
        <v>0</v>
      </c>
      <c r="Q281" t="s">
        <v>23</v>
      </c>
      <c r="R281">
        <f>VLOOKUP($A281,Location!$A:$E,2,FALSE)</f>
        <v>51.541032000000001</v>
      </c>
      <c r="S281">
        <f>VLOOKUP($A281,Location!$A:$E,3,FALSE)</f>
        <v>-0.47298499999999999</v>
      </c>
      <c r="T281">
        <f>VLOOKUP($A281,Location!$A:$E,4,FALSE)</f>
        <v>51.541032000000001</v>
      </c>
      <c r="U281">
        <f>VLOOKUP($A281,Location!$A:$E,5,FALSE)</f>
        <v>-0.49598500000000001</v>
      </c>
      <c r="V281" t="s">
        <v>24</v>
      </c>
      <c r="W281" t="s">
        <v>25</v>
      </c>
      <c r="X281" t="s">
        <v>26</v>
      </c>
    </row>
    <row r="282" spans="1:24" x14ac:dyDescent="0.25">
      <c r="A282" t="s">
        <v>307</v>
      </c>
      <c r="N282">
        <v>0</v>
      </c>
      <c r="O282">
        <v>0</v>
      </c>
      <c r="P282">
        <v>0</v>
      </c>
      <c r="Q282" t="s">
        <v>23</v>
      </c>
      <c r="R282">
        <f>VLOOKUP($A282,Location!$A:$E,2,FALSE)</f>
        <v>53.684102000000003</v>
      </c>
      <c r="S282">
        <f>VLOOKUP($A282,Location!$A:$E,3,FALSE)</f>
        <v>-1.544845</v>
      </c>
      <c r="T282">
        <f>VLOOKUP($A282,Location!$A:$E,4,FALSE)</f>
        <v>53.684102000000003</v>
      </c>
      <c r="U282">
        <f>VLOOKUP($A282,Location!$A:$E,5,FALSE)</f>
        <v>-1.544845</v>
      </c>
      <c r="V282" t="s">
        <v>24</v>
      </c>
      <c r="W282" t="s">
        <v>25</v>
      </c>
      <c r="X282" t="s">
        <v>26</v>
      </c>
    </row>
    <row r="283" spans="1:24" x14ac:dyDescent="0.25">
      <c r="A283" t="s">
        <v>308</v>
      </c>
      <c r="N283">
        <v>0</v>
      </c>
      <c r="O283">
        <v>0</v>
      </c>
      <c r="P283">
        <v>0</v>
      </c>
      <c r="Q283" t="s">
        <v>23</v>
      </c>
      <c r="R283">
        <f>VLOOKUP($A283,Location!$A:$E,2,FALSE)</f>
        <v>53.4190136</v>
      </c>
      <c r="S283">
        <f>VLOOKUP($A283,Location!$A:$E,3,FALSE)</f>
        <v>-3.0276350000000001</v>
      </c>
      <c r="T283">
        <f>VLOOKUP($A283,Location!$A:$E,4,FALSE)</f>
        <v>53.4190136</v>
      </c>
      <c r="U283">
        <f>VLOOKUP($A283,Location!$A:$E,5,FALSE)</f>
        <v>-3.0276350000000001</v>
      </c>
      <c r="V283" t="s">
        <v>24</v>
      </c>
      <c r="W283" t="s">
        <v>25</v>
      </c>
      <c r="X283" t="s">
        <v>26</v>
      </c>
    </row>
    <row r="284" spans="1:24" x14ac:dyDescent="0.25">
      <c r="A284" t="s">
        <v>309</v>
      </c>
      <c r="N284">
        <v>0</v>
      </c>
      <c r="O284">
        <v>0</v>
      </c>
      <c r="P284">
        <v>0</v>
      </c>
      <c r="Q284" t="s">
        <v>23</v>
      </c>
      <c r="R284">
        <f>VLOOKUP($A284,Location!$A:$E,2,FALSE)</f>
        <v>51.580455200000003</v>
      </c>
      <c r="S284">
        <f>VLOOKUP($A284,Location!$A:$E,3,FALSE)</f>
        <v>2.3811700000000002E-2</v>
      </c>
      <c r="T284">
        <f>VLOOKUP($A284,Location!$A:$E,4,FALSE)</f>
        <v>51.580455200000003</v>
      </c>
      <c r="U284">
        <f>VLOOKUP($A284,Location!$A:$E,5,FALSE)</f>
        <v>2.3811700000000002E-2</v>
      </c>
      <c r="V284" t="s">
        <v>24</v>
      </c>
      <c r="W284" t="s">
        <v>25</v>
      </c>
      <c r="X284" t="s">
        <v>26</v>
      </c>
    </row>
    <row r="285" spans="1:24" x14ac:dyDescent="0.25">
      <c r="A285" t="s">
        <v>310</v>
      </c>
      <c r="N285">
        <v>0</v>
      </c>
      <c r="O285">
        <v>0</v>
      </c>
      <c r="P285">
        <v>0</v>
      </c>
      <c r="Q285" t="s">
        <v>23</v>
      </c>
      <c r="R285">
        <f>VLOOKUP($A285,Location!$A:$E,2,FALSE)</f>
        <v>53.410260999999998</v>
      </c>
      <c r="S285">
        <f>VLOOKUP($A285,Location!$A:$E,3,FALSE)</f>
        <v>-2.579234</v>
      </c>
      <c r="T285">
        <f>VLOOKUP($A285,Location!$A:$E,4,FALSE)</f>
        <v>53.410260999999998</v>
      </c>
      <c r="U285">
        <f>VLOOKUP($A285,Location!$A:$E,5,FALSE)</f>
        <v>-2.579234</v>
      </c>
      <c r="V285" t="s">
        <v>24</v>
      </c>
      <c r="W285" t="s">
        <v>25</v>
      </c>
      <c r="X285" t="s">
        <v>26</v>
      </c>
    </row>
    <row r="286" spans="1:24" x14ac:dyDescent="0.25">
      <c r="A286" t="s">
        <v>311</v>
      </c>
      <c r="N286">
        <v>0</v>
      </c>
      <c r="O286">
        <v>0</v>
      </c>
      <c r="P286">
        <v>0</v>
      </c>
      <c r="Q286" t="s">
        <v>23</v>
      </c>
      <c r="R286">
        <f>VLOOKUP($A286,Location!$A:$E,2,FALSE)</f>
        <v>52.2951123</v>
      </c>
      <c r="S286">
        <f>VLOOKUP($A286,Location!$A:$E,3,FALSE)</f>
        <v>-1.6005073999999999</v>
      </c>
      <c r="T286">
        <f>VLOOKUP($A286,Location!$A:$E,4,FALSE)</f>
        <v>52.2951123</v>
      </c>
      <c r="U286">
        <f>VLOOKUP($A286,Location!$A:$E,5,FALSE)</f>
        <v>-1.6005073999999999</v>
      </c>
      <c r="V286" t="s">
        <v>24</v>
      </c>
      <c r="W286" t="s">
        <v>25</v>
      </c>
      <c r="X286" t="s">
        <v>26</v>
      </c>
    </row>
    <row r="287" spans="1:24" x14ac:dyDescent="0.25">
      <c r="A287" t="s">
        <v>312</v>
      </c>
      <c r="N287">
        <v>0</v>
      </c>
      <c r="O287">
        <v>0</v>
      </c>
      <c r="P287">
        <v>0</v>
      </c>
      <c r="Q287" t="s">
        <v>23</v>
      </c>
      <c r="R287">
        <f>VLOOKUP($A287,Location!$A:$E,2,FALSE)</f>
        <v>51.666432399999998</v>
      </c>
      <c r="S287">
        <f>VLOOKUP($A287,Location!$A:$E,3,FALSE)</f>
        <v>-0.36525269999999999</v>
      </c>
      <c r="T287">
        <f>VLOOKUP($A287,Location!$A:$E,4,FALSE)</f>
        <v>51.666432399999998</v>
      </c>
      <c r="U287">
        <f>VLOOKUP($A287,Location!$A:$E,5,FALSE)</f>
        <v>-0.36525269999999999</v>
      </c>
      <c r="V287" t="s">
        <v>24</v>
      </c>
      <c r="W287" t="s">
        <v>25</v>
      </c>
      <c r="X287" t="s">
        <v>26</v>
      </c>
    </row>
    <row r="288" spans="1:24" x14ac:dyDescent="0.25">
      <c r="A288" t="s">
        <v>313</v>
      </c>
      <c r="N288">
        <v>0</v>
      </c>
      <c r="O288">
        <v>0</v>
      </c>
      <c r="P288">
        <v>0</v>
      </c>
      <c r="Q288" t="s">
        <v>23</v>
      </c>
      <c r="R288">
        <f>VLOOKUP($A288,Location!$A:$E,2,FALSE)</f>
        <v>53.006542600000003</v>
      </c>
      <c r="S288">
        <f>VLOOKUP($A288,Location!$A:$E,3,FALSE)</f>
        <v>-1.251155</v>
      </c>
      <c r="T288">
        <f>VLOOKUP($A288,Location!$A:$E,4,FALSE)</f>
        <v>53.036542600000004</v>
      </c>
      <c r="U288">
        <f>VLOOKUP($A288,Location!$A:$E,5,FALSE)</f>
        <v>-1.481155</v>
      </c>
      <c r="V288" t="s">
        <v>24</v>
      </c>
      <c r="W288" t="s">
        <v>25</v>
      </c>
      <c r="X288" t="s">
        <v>26</v>
      </c>
    </row>
    <row r="289" spans="1:24" x14ac:dyDescent="0.25">
      <c r="A289" t="s">
        <v>314</v>
      </c>
      <c r="N289">
        <v>0</v>
      </c>
      <c r="O289">
        <v>0</v>
      </c>
      <c r="P289">
        <v>0</v>
      </c>
      <c r="Q289" t="s">
        <v>23</v>
      </c>
      <c r="R289">
        <f>VLOOKUP($A289,Location!$A:$E,2,FALSE)</f>
        <v>52.554856399999998</v>
      </c>
      <c r="S289">
        <f>VLOOKUP($A289,Location!$A:$E,3,FALSE)</f>
        <v>-2.0124195999999999</v>
      </c>
      <c r="T289">
        <f>VLOOKUP($A289,Location!$A:$E,4,FALSE)</f>
        <v>52.554856399999998</v>
      </c>
      <c r="U289">
        <f>VLOOKUP($A289,Location!$A:$E,5,FALSE)</f>
        <v>-2.0124195999999999</v>
      </c>
      <c r="V289" t="s">
        <v>24</v>
      </c>
      <c r="W289" t="s">
        <v>25</v>
      </c>
      <c r="X289" t="s">
        <v>26</v>
      </c>
    </row>
    <row r="290" spans="1:24" x14ac:dyDescent="0.25">
      <c r="A290" t="s">
        <v>315</v>
      </c>
      <c r="N290">
        <v>0</v>
      </c>
      <c r="O290">
        <v>0</v>
      </c>
      <c r="P290">
        <v>0</v>
      </c>
      <c r="Q290" t="s">
        <v>23</v>
      </c>
      <c r="R290">
        <f>VLOOKUP($A290,Location!$A:$E,2,FALSE)</f>
        <v>52.303004000000001</v>
      </c>
      <c r="S290">
        <f>VLOOKUP($A290,Location!$A:$E,3,FALSE)</f>
        <v>-0.72420200000000001</v>
      </c>
      <c r="T290">
        <f>VLOOKUP($A290,Location!$A:$E,4,FALSE)</f>
        <v>52.303004000000001</v>
      </c>
      <c r="U290">
        <f>VLOOKUP($A290,Location!$A:$E,5,FALSE)</f>
        <v>-0.66420199999999996</v>
      </c>
      <c r="V290" t="s">
        <v>24</v>
      </c>
      <c r="W290" t="s">
        <v>25</v>
      </c>
      <c r="X290" t="s">
        <v>26</v>
      </c>
    </row>
    <row r="291" spans="1:24" x14ac:dyDescent="0.25">
      <c r="A291" t="s">
        <v>316</v>
      </c>
      <c r="N291">
        <v>0</v>
      </c>
      <c r="O291">
        <v>0</v>
      </c>
      <c r="P291">
        <v>0</v>
      </c>
      <c r="Q291" t="s">
        <v>23</v>
      </c>
      <c r="R291">
        <f>VLOOKUP($A291,Location!$A:$E,2,FALSE)</f>
        <v>53.424766599999998</v>
      </c>
      <c r="S291">
        <f>VLOOKUP($A291,Location!$A:$E,3,FALSE)</f>
        <v>-2.2579375000000002</v>
      </c>
      <c r="T291">
        <f>VLOOKUP($A291,Location!$A:$E,4,FALSE)</f>
        <v>53.424766599999998</v>
      </c>
      <c r="U291">
        <f>VLOOKUP($A291,Location!$A:$E,5,FALSE)</f>
        <v>-2.2579375000000002</v>
      </c>
      <c r="V291" t="s">
        <v>24</v>
      </c>
      <c r="W291" t="s">
        <v>25</v>
      </c>
      <c r="X291" t="s">
        <v>26</v>
      </c>
    </row>
    <row r="292" spans="1:24" x14ac:dyDescent="0.25">
      <c r="A292" t="s">
        <v>317</v>
      </c>
      <c r="N292">
        <v>0</v>
      </c>
      <c r="O292">
        <v>0</v>
      </c>
      <c r="P292">
        <v>0</v>
      </c>
      <c r="Q292" t="s">
        <v>23</v>
      </c>
      <c r="R292">
        <f>VLOOKUP($A292,Location!$A:$E,2,FALSE)</f>
        <v>51.3750784</v>
      </c>
      <c r="S292">
        <f>VLOOKUP($A292,Location!$A:$E,3,FALSE)</f>
        <v>-1.1353200000000001E-2</v>
      </c>
      <c r="T292">
        <f>VLOOKUP($A292,Location!$A:$E,4,FALSE)</f>
        <v>51.3750784</v>
      </c>
      <c r="U292">
        <f>VLOOKUP($A292,Location!$A:$E,5,FALSE)</f>
        <v>-1.1353200000000001E-2</v>
      </c>
      <c r="V292" t="s">
        <v>24</v>
      </c>
      <c r="W292" t="s">
        <v>25</v>
      </c>
      <c r="X292" t="s">
        <v>26</v>
      </c>
    </row>
    <row r="293" spans="1:24" x14ac:dyDescent="0.25">
      <c r="A293" t="s">
        <v>318</v>
      </c>
      <c r="N293">
        <v>0</v>
      </c>
      <c r="O293">
        <v>0</v>
      </c>
      <c r="P293">
        <v>0</v>
      </c>
      <c r="Q293" t="s">
        <v>23</v>
      </c>
      <c r="R293">
        <f>VLOOKUP($A293,Location!$A:$E,2,FALSE)</f>
        <v>51.341018599999998</v>
      </c>
      <c r="S293">
        <f>VLOOKUP($A293,Location!$A:$E,3,FALSE)</f>
        <v>-2.9726694</v>
      </c>
      <c r="T293">
        <f>VLOOKUP($A293,Location!$A:$E,4,FALSE)</f>
        <v>51.341018599999998</v>
      </c>
      <c r="U293">
        <f>VLOOKUP($A293,Location!$A:$E,5,FALSE)</f>
        <v>-2.9726694</v>
      </c>
      <c r="V293" t="s">
        <v>24</v>
      </c>
      <c r="W293" t="s">
        <v>25</v>
      </c>
      <c r="X293" t="s">
        <v>26</v>
      </c>
    </row>
    <row r="294" spans="1:24" x14ac:dyDescent="0.25">
      <c r="A294" t="s">
        <v>319</v>
      </c>
      <c r="N294">
        <v>0</v>
      </c>
      <c r="O294">
        <v>0</v>
      </c>
      <c r="P294">
        <v>0</v>
      </c>
      <c r="Q294" t="s">
        <v>23</v>
      </c>
      <c r="R294">
        <f>VLOOKUP($A294,Location!$A:$E,2,FALSE)</f>
        <v>54.4826306</v>
      </c>
      <c r="S294">
        <f>VLOOKUP($A294,Location!$A:$E,3,FALSE)</f>
        <v>-0.6083229</v>
      </c>
      <c r="T294">
        <f>VLOOKUP($A294,Location!$A:$E,4,FALSE)</f>
        <v>54.4826306</v>
      </c>
      <c r="U294">
        <f>VLOOKUP($A294,Location!$A:$E,5,FALSE)</f>
        <v>-0.6083229</v>
      </c>
      <c r="V294" t="s">
        <v>24</v>
      </c>
      <c r="W294" t="s">
        <v>25</v>
      </c>
      <c r="X294" t="s">
        <v>26</v>
      </c>
    </row>
    <row r="295" spans="1:24" x14ac:dyDescent="0.25">
      <c r="A295" t="s">
        <v>320</v>
      </c>
      <c r="N295">
        <v>0</v>
      </c>
      <c r="O295">
        <v>0</v>
      </c>
      <c r="P295">
        <v>0</v>
      </c>
      <c r="Q295" t="s">
        <v>23</v>
      </c>
      <c r="R295">
        <f>VLOOKUP($A295,Location!$A:$E,2,FALSE)</f>
        <v>52.965404999999997</v>
      </c>
      <c r="S295">
        <f>VLOOKUP($A295,Location!$A:$E,3,FALSE)</f>
        <v>-2.6798606999999999</v>
      </c>
      <c r="T295">
        <f>VLOOKUP($A295,Location!$A:$E,4,FALSE)</f>
        <v>52.965404999999997</v>
      </c>
      <c r="U295">
        <f>VLOOKUP($A295,Location!$A:$E,5,FALSE)</f>
        <v>-2.6798606999999999</v>
      </c>
      <c r="V295" t="s">
        <v>24</v>
      </c>
      <c r="W295" t="s">
        <v>25</v>
      </c>
      <c r="X295" t="s">
        <v>26</v>
      </c>
    </row>
    <row r="296" spans="1:24" x14ac:dyDescent="0.25">
      <c r="A296" t="s">
        <v>321</v>
      </c>
      <c r="N296">
        <v>0</v>
      </c>
      <c r="O296">
        <v>0</v>
      </c>
      <c r="P296">
        <v>0</v>
      </c>
      <c r="Q296" t="s">
        <v>23</v>
      </c>
      <c r="R296">
        <f>VLOOKUP($A296,Location!$A:$E,2,FALSE)</f>
        <v>58.451275000000003</v>
      </c>
      <c r="S296">
        <f>VLOOKUP($A296,Location!$A:$E,3,FALSE)</f>
        <v>-3.0906669999999998</v>
      </c>
      <c r="T296">
        <f>VLOOKUP($A296,Location!$A:$E,4,FALSE)</f>
        <v>58.451275000000003</v>
      </c>
      <c r="U296">
        <f>VLOOKUP($A296,Location!$A:$E,5,FALSE)</f>
        <v>-3.0906669999999998</v>
      </c>
      <c r="V296" t="s">
        <v>24</v>
      </c>
      <c r="W296" t="s">
        <v>25</v>
      </c>
      <c r="X296" t="s">
        <v>26</v>
      </c>
    </row>
    <row r="297" spans="1:24" x14ac:dyDescent="0.25">
      <c r="A297" t="s">
        <v>322</v>
      </c>
      <c r="N297">
        <v>0</v>
      </c>
      <c r="O297">
        <v>0</v>
      </c>
      <c r="P297">
        <v>0</v>
      </c>
      <c r="Q297" t="s">
        <v>23</v>
      </c>
      <c r="R297">
        <f>VLOOKUP($A297,Location!$A:$E,2,FALSE)</f>
        <v>53.3632062</v>
      </c>
      <c r="S297">
        <f>VLOOKUP($A297,Location!$A:$E,3,FALSE)</f>
        <v>-2.7704361</v>
      </c>
      <c r="T297">
        <f>VLOOKUP($A297,Location!$A:$E,4,FALSE)</f>
        <v>53.3632062</v>
      </c>
      <c r="U297">
        <f>VLOOKUP($A297,Location!$A:$E,5,FALSE)</f>
        <v>-2.7704361</v>
      </c>
      <c r="V297" t="s">
        <v>24</v>
      </c>
      <c r="W297" t="s">
        <v>25</v>
      </c>
      <c r="X297" t="s">
        <v>26</v>
      </c>
    </row>
    <row r="298" spans="1:24" x14ac:dyDescent="0.25">
      <c r="A298" t="s">
        <v>323</v>
      </c>
      <c r="N298">
        <v>0</v>
      </c>
      <c r="O298">
        <v>0</v>
      </c>
      <c r="P298">
        <v>0</v>
      </c>
      <c r="Q298" t="s">
        <v>23</v>
      </c>
      <c r="R298">
        <f>VLOOKUP($A298,Location!$A:$E,2,FALSE)</f>
        <v>51.056458999999997</v>
      </c>
      <c r="S298">
        <f>VLOOKUP($A298,Location!$A:$E,3,FALSE)</f>
        <v>-1.3220832</v>
      </c>
      <c r="T298">
        <f>VLOOKUP($A298,Location!$A:$E,4,FALSE)</f>
        <v>51.056458999999997</v>
      </c>
      <c r="U298">
        <f>VLOOKUP($A298,Location!$A:$E,5,FALSE)</f>
        <v>-1.3120832</v>
      </c>
      <c r="V298" t="s">
        <v>24</v>
      </c>
      <c r="W298" t="s">
        <v>25</v>
      </c>
      <c r="X298" t="s">
        <v>26</v>
      </c>
    </row>
    <row r="299" spans="1:24" x14ac:dyDescent="0.25">
      <c r="A299" t="s">
        <v>324</v>
      </c>
      <c r="N299">
        <v>0</v>
      </c>
      <c r="O299">
        <v>0</v>
      </c>
      <c r="P299">
        <v>0</v>
      </c>
      <c r="Q299" t="s">
        <v>23</v>
      </c>
      <c r="R299">
        <f>VLOOKUP($A299,Location!$A:$E,2,FALSE)</f>
        <v>52.563649699999999</v>
      </c>
      <c r="S299">
        <f>VLOOKUP($A299,Location!$A:$E,3,FALSE)</f>
        <v>-2.1022476000000001</v>
      </c>
      <c r="T299">
        <f>VLOOKUP($A299,Location!$A:$E,4,FALSE)</f>
        <v>52.563649699999999</v>
      </c>
      <c r="U299">
        <f>VLOOKUP($A299,Location!$A:$E,5,FALSE)</f>
        <v>-2.1022476000000001</v>
      </c>
      <c r="V299" t="s">
        <v>24</v>
      </c>
      <c r="W299" t="s">
        <v>25</v>
      </c>
      <c r="X299" t="s">
        <v>26</v>
      </c>
    </row>
    <row r="300" spans="1:24" x14ac:dyDescent="0.25">
      <c r="A300" t="s">
        <v>325</v>
      </c>
      <c r="N300">
        <v>0</v>
      </c>
      <c r="O300">
        <v>0</v>
      </c>
      <c r="P300">
        <v>0</v>
      </c>
      <c r="Q300" t="s">
        <v>23</v>
      </c>
      <c r="R300">
        <f>VLOOKUP($A300,Location!$A:$E,2,FALSE)</f>
        <v>51.601739999999999</v>
      </c>
      <c r="S300">
        <f>VLOOKUP($A300,Location!$A:$E,3,FALSE)</f>
        <v>-0.114861</v>
      </c>
      <c r="T300">
        <f>VLOOKUP($A300,Location!$A:$E,4,FALSE)</f>
        <v>51.601739999999999</v>
      </c>
      <c r="U300">
        <f>VLOOKUP($A300,Location!$A:$E,5,FALSE)</f>
        <v>-0.154861</v>
      </c>
      <c r="V300" t="s">
        <v>24</v>
      </c>
      <c r="W300" t="s">
        <v>25</v>
      </c>
      <c r="X300" t="s">
        <v>26</v>
      </c>
    </row>
    <row r="301" spans="1:24" x14ac:dyDescent="0.25">
      <c r="A301" t="s">
        <v>326</v>
      </c>
      <c r="N301">
        <v>0</v>
      </c>
      <c r="O301">
        <v>0</v>
      </c>
      <c r="P301">
        <v>0</v>
      </c>
      <c r="Q301" t="s">
        <v>23</v>
      </c>
      <c r="R301">
        <f>VLOOKUP($A301,Location!$A:$E,2,FALSE)</f>
        <v>52.213997499999998</v>
      </c>
      <c r="S301">
        <f>VLOOKUP($A301,Location!$A:$E,3,FALSE)</f>
        <v>-2.1780455999999999</v>
      </c>
      <c r="T301">
        <f>VLOOKUP($A301,Location!$A:$E,4,FALSE)</f>
        <v>52.213997499999998</v>
      </c>
      <c r="U301">
        <f>VLOOKUP($A301,Location!$A:$E,5,FALSE)</f>
        <v>-2.1780455999999999</v>
      </c>
      <c r="V301" t="s">
        <v>24</v>
      </c>
      <c r="W301" t="s">
        <v>25</v>
      </c>
      <c r="X301" t="s">
        <v>26</v>
      </c>
    </row>
    <row r="302" spans="1:24" x14ac:dyDescent="0.25">
      <c r="A302" t="s">
        <v>327</v>
      </c>
      <c r="N302">
        <v>0</v>
      </c>
      <c r="O302">
        <v>0</v>
      </c>
      <c r="P302">
        <v>0</v>
      </c>
      <c r="Q302" t="s">
        <v>23</v>
      </c>
      <c r="R302">
        <f>VLOOKUP($A302,Location!$A:$E,2,FALSE)</f>
        <v>54.635058000000001</v>
      </c>
      <c r="S302">
        <f>VLOOKUP($A302,Location!$A:$E,3,FALSE)</f>
        <v>-3.5693980000000001</v>
      </c>
      <c r="T302">
        <f>VLOOKUP($A302,Location!$A:$E,4,FALSE)</f>
        <v>54.635058000000001</v>
      </c>
      <c r="U302">
        <f>VLOOKUP($A302,Location!$A:$E,5,FALSE)</f>
        <v>-3.5693980000000001</v>
      </c>
      <c r="V302" t="s">
        <v>24</v>
      </c>
      <c r="W302" t="s">
        <v>25</v>
      </c>
      <c r="X302" t="s">
        <v>26</v>
      </c>
    </row>
    <row r="303" spans="1:24" x14ac:dyDescent="0.25">
      <c r="A303" t="s">
        <v>328</v>
      </c>
      <c r="N303">
        <v>0</v>
      </c>
      <c r="O303">
        <v>0</v>
      </c>
      <c r="P303">
        <v>0</v>
      </c>
      <c r="Q303" t="s">
        <v>23</v>
      </c>
      <c r="R303">
        <f>VLOOKUP($A303,Location!$A:$E,2,FALSE)</f>
        <v>53.323112100000003</v>
      </c>
      <c r="S303">
        <f>VLOOKUP($A303,Location!$A:$E,3,FALSE)</f>
        <v>-1.1592705000000001</v>
      </c>
      <c r="T303">
        <f>VLOOKUP($A303,Location!$A:$E,4,FALSE)</f>
        <v>53.323112100000003</v>
      </c>
      <c r="U303">
        <f>VLOOKUP($A303,Location!$A:$E,5,FALSE)</f>
        <v>-1.0892705</v>
      </c>
      <c r="V303" t="s">
        <v>24</v>
      </c>
      <c r="W303" t="s">
        <v>25</v>
      </c>
      <c r="X303" t="s">
        <v>26</v>
      </c>
    </row>
    <row r="304" spans="1:24" x14ac:dyDescent="0.25">
      <c r="A304" t="s">
        <v>329</v>
      </c>
      <c r="N304">
        <v>0</v>
      </c>
      <c r="O304">
        <v>0</v>
      </c>
      <c r="P304">
        <v>0</v>
      </c>
      <c r="Q304" t="s">
        <v>23</v>
      </c>
      <c r="R304">
        <f>VLOOKUP($A304,Location!$A:$E,2,FALSE)</f>
        <v>53.0490511</v>
      </c>
      <c r="S304">
        <f>VLOOKUP($A304,Location!$A:$E,3,FALSE)</f>
        <v>-3.0142753</v>
      </c>
      <c r="T304">
        <f>VLOOKUP($A304,Location!$A:$E,4,FALSE)</f>
        <v>53.0490511</v>
      </c>
      <c r="U304">
        <f>VLOOKUP($A304,Location!$A:$E,5,FALSE)</f>
        <v>-3.0142753</v>
      </c>
      <c r="V304" t="s">
        <v>24</v>
      </c>
      <c r="W304" t="s">
        <v>25</v>
      </c>
      <c r="X304" t="s">
        <v>26</v>
      </c>
    </row>
    <row r="305" spans="1:24" x14ac:dyDescent="0.25">
      <c r="A305" t="s">
        <v>330</v>
      </c>
      <c r="N305">
        <v>0</v>
      </c>
      <c r="O305">
        <v>0</v>
      </c>
      <c r="P305">
        <v>0</v>
      </c>
      <c r="Q305" t="s">
        <v>23</v>
      </c>
      <c r="R305">
        <f>VLOOKUP($A305,Location!$A:$E,2,FALSE)</f>
        <v>51.523522300000003</v>
      </c>
      <c r="S305">
        <f>VLOOKUP($A305,Location!$A:$E,3,FALSE)</f>
        <v>-0.39010929999999999</v>
      </c>
      <c r="T305">
        <f>VLOOKUP($A305,Location!$A:$E,4,FALSE)</f>
        <v>51.523522300000003</v>
      </c>
      <c r="U305">
        <f>VLOOKUP($A305,Location!$A:$E,5,FALSE)</f>
        <v>-0.41010930000000001</v>
      </c>
      <c r="V305" t="s">
        <v>24</v>
      </c>
      <c r="W305" t="s">
        <v>25</v>
      </c>
      <c r="X305" t="s">
        <v>26</v>
      </c>
    </row>
    <row r="306" spans="1:24" x14ac:dyDescent="0.25">
      <c r="A306" t="s">
        <v>331</v>
      </c>
      <c r="N306">
        <v>0</v>
      </c>
      <c r="O306">
        <v>0</v>
      </c>
      <c r="P306">
        <v>0</v>
      </c>
      <c r="Q306" t="s">
        <v>23</v>
      </c>
      <c r="R306">
        <f>VLOOKUP($A306,Location!$A:$E,2,FALSE)</f>
        <v>50.943725999999998</v>
      </c>
      <c r="S306">
        <f>VLOOKUP($A306,Location!$A:$E,3,FALSE)</f>
        <v>-2.660901</v>
      </c>
      <c r="T306">
        <f>VLOOKUP($A306,Location!$A:$E,4,FALSE)</f>
        <v>50.943725999999998</v>
      </c>
      <c r="U306">
        <f>VLOOKUP($A306,Location!$A:$E,5,FALSE)</f>
        <v>-2.660901</v>
      </c>
      <c r="V306" t="s">
        <v>24</v>
      </c>
      <c r="W306" t="s">
        <v>25</v>
      </c>
      <c r="X306" t="s">
        <v>26</v>
      </c>
    </row>
    <row r="307" spans="1:24" x14ac:dyDescent="0.25">
      <c r="A307" t="s">
        <v>332</v>
      </c>
      <c r="N307">
        <v>0</v>
      </c>
      <c r="O307">
        <v>0</v>
      </c>
      <c r="P307">
        <v>0</v>
      </c>
      <c r="Q307" t="s">
        <v>23</v>
      </c>
      <c r="R307">
        <f>VLOOKUP($A307,Location!$A:$E,2,FALSE)</f>
        <v>53.988970000000002</v>
      </c>
      <c r="S307">
        <f>VLOOKUP($A307,Location!$A:$E,3,FALSE)</f>
        <v>-1.0491999999999999</v>
      </c>
      <c r="T307">
        <f>VLOOKUP($A307,Location!$A:$E,4,FALSE)</f>
        <v>53.988970000000002</v>
      </c>
      <c r="U307">
        <f>VLOOKUP($A307,Location!$A:$E,5,FALSE)</f>
        <v>-1.0491999999999999</v>
      </c>
      <c r="V307" t="s">
        <v>24</v>
      </c>
      <c r="W307" t="s">
        <v>25</v>
      </c>
      <c r="X307" t="s">
        <v>26</v>
      </c>
    </row>
    <row r="308" spans="1:24" x14ac:dyDescent="0.25">
      <c r="A308" t="s">
        <v>22</v>
      </c>
      <c r="N308">
        <v>1</v>
      </c>
      <c r="O308">
        <v>1</v>
      </c>
      <c r="P308">
        <v>0</v>
      </c>
      <c r="Q308" t="s">
        <v>23</v>
      </c>
      <c r="R308">
        <f>VLOOKUP($A308,Location!$A:$E,2,FALSE)</f>
        <v>57.185055499999997</v>
      </c>
      <c r="S308">
        <f>VLOOKUP($A308,Location!$A:$E,3,FALSE)</f>
        <v>-2.0952510000000002</v>
      </c>
      <c r="T308">
        <f>VLOOKUP($A308,Location!$A:$E,4,FALSE)</f>
        <v>57.2050555</v>
      </c>
      <c r="U308">
        <f>VLOOKUP($A308,Location!$A:$E,5,FALSE)</f>
        <v>-2.0952510000000002</v>
      </c>
      <c r="V308" t="s">
        <v>24</v>
      </c>
      <c r="W308" t="s">
        <v>25</v>
      </c>
      <c r="X308" t="s">
        <v>26</v>
      </c>
    </row>
    <row r="309" spans="1:24" x14ac:dyDescent="0.25">
      <c r="A309" t="s">
        <v>27</v>
      </c>
      <c r="N309">
        <v>1</v>
      </c>
      <c r="O309">
        <v>1</v>
      </c>
      <c r="P309">
        <v>0</v>
      </c>
      <c r="Q309" t="s">
        <v>23</v>
      </c>
      <c r="R309">
        <f>VLOOKUP($A309,Location!$A:$E,2,FALSE)</f>
        <v>57.088588000000001</v>
      </c>
      <c r="S309">
        <f>VLOOKUP($A309,Location!$A:$E,3,FALSE)</f>
        <v>-2.1074760000000001</v>
      </c>
      <c r="T309">
        <f>VLOOKUP($A309,Location!$A:$E,4,FALSE)</f>
        <v>57.068587999999998</v>
      </c>
      <c r="U309">
        <f>VLOOKUP($A309,Location!$A:$E,5,FALSE)</f>
        <v>-2.1074760000000001</v>
      </c>
      <c r="V309" t="s">
        <v>24</v>
      </c>
      <c r="W309" t="s">
        <v>25</v>
      </c>
      <c r="X309" t="s">
        <v>26</v>
      </c>
    </row>
    <row r="310" spans="1:24" x14ac:dyDescent="0.25">
      <c r="A310" t="s">
        <v>28</v>
      </c>
      <c r="N310">
        <v>1</v>
      </c>
      <c r="O310">
        <v>1</v>
      </c>
      <c r="P310">
        <v>0</v>
      </c>
      <c r="Q310" t="s">
        <v>23</v>
      </c>
      <c r="R310">
        <f>VLOOKUP($A310,Location!$A:$E,2,FALSE)</f>
        <v>51.815942800000002</v>
      </c>
      <c r="S310">
        <f>VLOOKUP($A310,Location!$A:$E,3,FALSE)</f>
        <v>-3.0105875000000002</v>
      </c>
      <c r="T310">
        <f>VLOOKUP($A310,Location!$A:$E,4,FALSE)</f>
        <v>51.815942800000002</v>
      </c>
      <c r="U310">
        <f>VLOOKUP($A310,Location!$A:$E,5,FALSE)</f>
        <v>-3.0105875000000002</v>
      </c>
      <c r="V310" t="s">
        <v>24</v>
      </c>
      <c r="W310" t="s">
        <v>25</v>
      </c>
      <c r="X310" t="s">
        <v>26</v>
      </c>
    </row>
    <row r="311" spans="1:24" x14ac:dyDescent="0.25">
      <c r="A311" t="s">
        <v>29</v>
      </c>
      <c r="N311">
        <v>1</v>
      </c>
      <c r="O311">
        <v>1</v>
      </c>
      <c r="P311">
        <v>0</v>
      </c>
      <c r="Q311" t="s">
        <v>23</v>
      </c>
      <c r="R311">
        <f>VLOOKUP($A311,Location!$A:$E,2,FALSE)</f>
        <v>52.411171000000003</v>
      </c>
      <c r="S311">
        <f>VLOOKUP($A311,Location!$A:$E,3,FALSE)</f>
        <v>-4.079847</v>
      </c>
      <c r="T311">
        <f>VLOOKUP($A311,Location!$A:$E,4,FALSE)</f>
        <v>52.411171000000003</v>
      </c>
      <c r="U311">
        <f>VLOOKUP($A311,Location!$A:$E,5,FALSE)</f>
        <v>-4.079847</v>
      </c>
      <c r="V311" t="s">
        <v>24</v>
      </c>
      <c r="W311" t="s">
        <v>25</v>
      </c>
      <c r="X311" t="s">
        <v>26</v>
      </c>
    </row>
    <row r="312" spans="1:24" x14ac:dyDescent="0.25">
      <c r="A312" t="s">
        <v>30</v>
      </c>
      <c r="N312">
        <v>1</v>
      </c>
      <c r="O312">
        <v>1</v>
      </c>
      <c r="P312">
        <v>0</v>
      </c>
      <c r="Q312" t="s">
        <v>23</v>
      </c>
      <c r="R312">
        <f>VLOOKUP($A312,Location!$A:$E,2,FALSE)</f>
        <v>55.866604000000002</v>
      </c>
      <c r="S312">
        <f>VLOOKUP($A312,Location!$A:$E,3,FALSE)</f>
        <v>-3.9888789999999998</v>
      </c>
      <c r="T312">
        <f>VLOOKUP($A312,Location!$A:$E,4,FALSE)</f>
        <v>55.866604000000002</v>
      </c>
      <c r="U312">
        <f>VLOOKUP($A312,Location!$A:$E,5,FALSE)</f>
        <v>-3.9888789999999998</v>
      </c>
      <c r="V312" t="s">
        <v>24</v>
      </c>
      <c r="W312" t="s">
        <v>25</v>
      </c>
      <c r="X312" t="s">
        <v>26</v>
      </c>
    </row>
    <row r="313" spans="1:24" x14ac:dyDescent="0.25">
      <c r="A313" t="s">
        <v>31</v>
      </c>
      <c r="N313">
        <v>1</v>
      </c>
      <c r="O313">
        <v>1</v>
      </c>
      <c r="P313">
        <v>0</v>
      </c>
      <c r="Q313" t="s">
        <v>23</v>
      </c>
      <c r="R313">
        <f>VLOOKUP($A313,Location!$A:$E,2,FALSE)</f>
        <v>57.690631000000003</v>
      </c>
      <c r="S313">
        <f>VLOOKUP($A313,Location!$A:$E,3,FALSE)</f>
        <v>-4.2681290000000001</v>
      </c>
      <c r="T313">
        <f>VLOOKUP($A313,Location!$A:$E,4,FALSE)</f>
        <v>57.690631000000003</v>
      </c>
      <c r="U313">
        <f>VLOOKUP($A313,Location!$A:$E,5,FALSE)</f>
        <v>-4.2681290000000001</v>
      </c>
      <c r="V313" t="s">
        <v>24</v>
      </c>
      <c r="W313" t="s">
        <v>25</v>
      </c>
      <c r="X313" t="s">
        <v>26</v>
      </c>
    </row>
    <row r="314" spans="1:24" x14ac:dyDescent="0.25">
      <c r="A314" t="s">
        <v>32</v>
      </c>
      <c r="N314">
        <v>1</v>
      </c>
      <c r="O314">
        <v>1</v>
      </c>
      <c r="P314">
        <v>0</v>
      </c>
      <c r="Q314" t="s">
        <v>23</v>
      </c>
      <c r="R314">
        <f>VLOOKUP($A314,Location!$A:$E,2,FALSE)</f>
        <v>55.411873399999998</v>
      </c>
      <c r="S314">
        <f>VLOOKUP($A314,Location!$A:$E,3,FALSE)</f>
        <v>-1.7074685000000001</v>
      </c>
      <c r="T314">
        <f>VLOOKUP($A314,Location!$A:$E,4,FALSE)</f>
        <v>55.411873399999998</v>
      </c>
      <c r="U314">
        <f>VLOOKUP($A314,Location!$A:$E,5,FALSE)</f>
        <v>-1.7074685000000001</v>
      </c>
      <c r="V314" t="s">
        <v>24</v>
      </c>
      <c r="W314" t="s">
        <v>25</v>
      </c>
      <c r="X314" t="s">
        <v>26</v>
      </c>
    </row>
    <row r="315" spans="1:24" x14ac:dyDescent="0.25">
      <c r="A315" t="s">
        <v>33</v>
      </c>
      <c r="N315">
        <v>1</v>
      </c>
      <c r="O315">
        <v>1</v>
      </c>
      <c r="P315">
        <v>0</v>
      </c>
      <c r="Q315" t="s">
        <v>23</v>
      </c>
      <c r="R315">
        <f>VLOOKUP($A315,Location!$A:$E,2,FALSE)</f>
        <v>56.550038999999998</v>
      </c>
      <c r="S315">
        <f>VLOOKUP($A315,Location!$A:$E,3,FALSE)</f>
        <v>-2.6127229999999999</v>
      </c>
      <c r="T315">
        <f>VLOOKUP($A315,Location!$A:$E,4,FALSE)</f>
        <v>56.550038999999998</v>
      </c>
      <c r="U315">
        <f>VLOOKUP($A315,Location!$A:$E,5,FALSE)</f>
        <v>-2.6127229999999999</v>
      </c>
      <c r="V315" t="s">
        <v>24</v>
      </c>
      <c r="W315" t="s">
        <v>25</v>
      </c>
      <c r="X315" t="s">
        <v>26</v>
      </c>
    </row>
    <row r="316" spans="1:24" x14ac:dyDescent="0.25">
      <c r="A316" t="s">
        <v>34</v>
      </c>
      <c r="N316">
        <v>1</v>
      </c>
      <c r="O316">
        <v>1</v>
      </c>
      <c r="P316">
        <v>0</v>
      </c>
      <c r="Q316" t="s">
        <v>23</v>
      </c>
      <c r="R316">
        <f>VLOOKUP($A316,Location!$A:$E,2,FALSE)</f>
        <v>53.124247099999998</v>
      </c>
      <c r="S316">
        <f>VLOOKUP($A316,Location!$A:$E,3,FALSE)</f>
        <v>-1.2368128</v>
      </c>
      <c r="T316">
        <f>VLOOKUP($A316,Location!$A:$E,4,FALSE)</f>
        <v>53.084247099999999</v>
      </c>
      <c r="U316">
        <f>VLOOKUP($A316,Location!$A:$E,5,FALSE)</f>
        <v>-1.2368128</v>
      </c>
      <c r="V316" t="s">
        <v>24</v>
      </c>
      <c r="W316" t="s">
        <v>25</v>
      </c>
      <c r="X316" t="s">
        <v>26</v>
      </c>
    </row>
    <row r="317" spans="1:24" x14ac:dyDescent="0.25">
      <c r="A317" t="s">
        <v>35</v>
      </c>
      <c r="N317">
        <v>1</v>
      </c>
      <c r="O317">
        <v>1</v>
      </c>
      <c r="P317">
        <v>0</v>
      </c>
      <c r="Q317" t="s">
        <v>23</v>
      </c>
      <c r="R317">
        <f>VLOOKUP($A317,Location!$A:$E,2,FALSE)</f>
        <v>51.146543000000001</v>
      </c>
      <c r="S317">
        <f>VLOOKUP($A317,Location!$A:$E,3,FALSE)</f>
        <v>0.87834299999999998</v>
      </c>
      <c r="T317">
        <f>VLOOKUP($A317,Location!$A:$E,4,FALSE)</f>
        <v>51.146543000000001</v>
      </c>
      <c r="U317">
        <f>VLOOKUP($A317,Location!$A:$E,5,FALSE)</f>
        <v>0.87834299999999998</v>
      </c>
      <c r="V317" t="s">
        <v>24</v>
      </c>
      <c r="W317" t="s">
        <v>25</v>
      </c>
      <c r="X317" t="s">
        <v>26</v>
      </c>
    </row>
    <row r="318" spans="1:24" x14ac:dyDescent="0.25">
      <c r="A318" t="s">
        <v>36</v>
      </c>
      <c r="N318">
        <v>1</v>
      </c>
      <c r="O318">
        <v>1</v>
      </c>
      <c r="P318">
        <v>0</v>
      </c>
      <c r="Q318" t="s">
        <v>23</v>
      </c>
      <c r="R318">
        <f>VLOOKUP($A318,Location!$A:$E,2,FALSE)</f>
        <v>51.432547999999997</v>
      </c>
      <c r="S318">
        <f>VLOOKUP($A318,Location!$A:$E,3,FALSE)</f>
        <v>-0.46192899999999998</v>
      </c>
      <c r="T318">
        <f>VLOOKUP($A318,Location!$A:$E,4,FALSE)</f>
        <v>51.432547999999997</v>
      </c>
      <c r="U318">
        <f>VLOOKUP($A318,Location!$A:$E,5,FALSE)</f>
        <v>-0.46192899999999998</v>
      </c>
      <c r="V318" t="s">
        <v>24</v>
      </c>
      <c r="W318" t="s">
        <v>25</v>
      </c>
      <c r="X318" t="s">
        <v>26</v>
      </c>
    </row>
    <row r="319" spans="1:24" x14ac:dyDescent="0.25">
      <c r="A319" t="s">
        <v>37</v>
      </c>
      <c r="N319">
        <v>1</v>
      </c>
      <c r="O319">
        <v>1</v>
      </c>
      <c r="P319">
        <v>0</v>
      </c>
      <c r="Q319" t="s">
        <v>23</v>
      </c>
      <c r="R319">
        <f>VLOOKUP($A319,Location!$A:$E,2,FALSE)</f>
        <v>53.530124200000003</v>
      </c>
      <c r="S319">
        <f>VLOOKUP($A319,Location!$A:$E,3,FALSE)</f>
        <v>-2.5046593000000001</v>
      </c>
      <c r="T319">
        <f>VLOOKUP($A319,Location!$A:$E,4,FALSE)</f>
        <v>53.530124200000003</v>
      </c>
      <c r="U319">
        <f>VLOOKUP($A319,Location!$A:$E,5,FALSE)</f>
        <v>-2.5046593000000001</v>
      </c>
      <c r="V319" t="s">
        <v>24</v>
      </c>
      <c r="W319" t="s">
        <v>25</v>
      </c>
      <c r="X319" t="s">
        <v>26</v>
      </c>
    </row>
    <row r="320" spans="1:24" x14ac:dyDescent="0.25">
      <c r="A320" t="s">
        <v>38</v>
      </c>
      <c r="N320">
        <v>1</v>
      </c>
      <c r="O320">
        <v>1</v>
      </c>
      <c r="P320">
        <v>0</v>
      </c>
      <c r="Q320" t="s">
        <v>23</v>
      </c>
      <c r="R320">
        <f>VLOOKUP($A320,Location!$A:$E,2,FALSE)</f>
        <v>51.821838100000001</v>
      </c>
      <c r="S320">
        <f>VLOOKUP($A320,Location!$A:$E,3,FALSE)</f>
        <v>-0.84219849999999996</v>
      </c>
      <c r="T320">
        <f>VLOOKUP($A320,Location!$A:$E,4,FALSE)</f>
        <v>51.781838100000002</v>
      </c>
      <c r="U320">
        <f>VLOOKUP($A320,Location!$A:$E,5,FALSE)</f>
        <v>-0.81219849999999993</v>
      </c>
      <c r="V320" t="s">
        <v>24</v>
      </c>
      <c r="W320" t="s">
        <v>25</v>
      </c>
      <c r="X320" t="s">
        <v>26</v>
      </c>
    </row>
    <row r="321" spans="1:24" x14ac:dyDescent="0.25">
      <c r="A321" t="s">
        <v>39</v>
      </c>
      <c r="N321">
        <v>1</v>
      </c>
      <c r="O321">
        <v>1</v>
      </c>
      <c r="P321">
        <v>0</v>
      </c>
      <c r="Q321" t="s">
        <v>23</v>
      </c>
      <c r="R321">
        <f>VLOOKUP($A321,Location!$A:$E,2,FALSE)</f>
        <v>55.480890000000002</v>
      </c>
      <c r="S321">
        <f>VLOOKUP($A321,Location!$A:$E,3,FALSE)</f>
        <v>-4.6030300000000004</v>
      </c>
      <c r="T321">
        <f>VLOOKUP($A321,Location!$A:$E,4,FALSE)</f>
        <v>55.470890000000004</v>
      </c>
      <c r="U321">
        <f>VLOOKUP($A321,Location!$A:$E,5,FALSE)</f>
        <v>-4.6030300000000004</v>
      </c>
      <c r="V321" t="s">
        <v>24</v>
      </c>
      <c r="W321" t="s">
        <v>25</v>
      </c>
      <c r="X321" t="s">
        <v>26</v>
      </c>
    </row>
    <row r="322" spans="1:24" x14ac:dyDescent="0.25">
      <c r="A322" t="s">
        <v>40</v>
      </c>
      <c r="N322">
        <v>1</v>
      </c>
      <c r="O322">
        <v>1</v>
      </c>
      <c r="P322">
        <v>0</v>
      </c>
      <c r="Q322" t="s">
        <v>23</v>
      </c>
      <c r="R322">
        <f>VLOOKUP($A322,Location!$A:$E,2,FALSE)</f>
        <v>52.9088542</v>
      </c>
      <c r="S322">
        <f>VLOOKUP($A322,Location!$A:$E,3,FALSE)</f>
        <v>-3.6002711999999999</v>
      </c>
      <c r="T322">
        <f>VLOOKUP($A322,Location!$A:$E,4,FALSE)</f>
        <v>52.9088542</v>
      </c>
      <c r="U322">
        <f>VLOOKUP($A322,Location!$A:$E,5,FALSE)</f>
        <v>-3.6002711999999999</v>
      </c>
      <c r="V322" t="s">
        <v>24</v>
      </c>
      <c r="W322" t="s">
        <v>25</v>
      </c>
      <c r="X322" t="s">
        <v>26</v>
      </c>
    </row>
    <row r="323" spans="1:24" x14ac:dyDescent="0.25">
      <c r="A323" t="s">
        <v>41</v>
      </c>
      <c r="N323">
        <v>1</v>
      </c>
      <c r="O323">
        <v>1</v>
      </c>
      <c r="P323">
        <v>0</v>
      </c>
      <c r="Q323" t="s">
        <v>23</v>
      </c>
      <c r="R323">
        <f>VLOOKUP($A323,Location!$A:$E,2,FALSE)</f>
        <v>52.059309300000002</v>
      </c>
      <c r="S323">
        <f>VLOOKUP($A323,Location!$A:$E,3,FALSE)</f>
        <v>-1.3426165999999999</v>
      </c>
      <c r="T323">
        <f>VLOOKUP($A323,Location!$A:$E,4,FALSE)</f>
        <v>52.059309300000002</v>
      </c>
      <c r="U323">
        <f>VLOOKUP($A323,Location!$A:$E,5,FALSE)</f>
        <v>-1.3426165999999999</v>
      </c>
      <c r="V323" t="s">
        <v>24</v>
      </c>
      <c r="W323" t="s">
        <v>25</v>
      </c>
      <c r="X323" t="s">
        <v>26</v>
      </c>
    </row>
    <row r="324" spans="1:24" x14ac:dyDescent="0.25">
      <c r="A324" t="s">
        <v>42</v>
      </c>
      <c r="N324">
        <v>1</v>
      </c>
      <c r="O324">
        <v>1</v>
      </c>
      <c r="P324">
        <v>0</v>
      </c>
      <c r="Q324" t="s">
        <v>23</v>
      </c>
      <c r="R324">
        <f>VLOOKUP($A324,Location!$A:$E,2,FALSE)</f>
        <v>57.666245000000004</v>
      </c>
      <c r="S324">
        <f>VLOOKUP($A324,Location!$A:$E,3,FALSE)</f>
        <v>-2.5239419999999999</v>
      </c>
      <c r="T324">
        <f>VLOOKUP($A324,Location!$A:$E,4,FALSE)</f>
        <v>57.666245000000004</v>
      </c>
      <c r="U324">
        <f>VLOOKUP($A324,Location!$A:$E,5,FALSE)</f>
        <v>-2.5239419999999999</v>
      </c>
      <c r="V324" t="s">
        <v>24</v>
      </c>
      <c r="W324" t="s">
        <v>25</v>
      </c>
      <c r="X324" t="s">
        <v>26</v>
      </c>
    </row>
    <row r="325" spans="1:24" x14ac:dyDescent="0.25">
      <c r="A325" t="s">
        <v>43</v>
      </c>
      <c r="N325">
        <v>1</v>
      </c>
      <c r="O325">
        <v>1</v>
      </c>
      <c r="P325">
        <v>0</v>
      </c>
      <c r="Q325" t="s">
        <v>23</v>
      </c>
      <c r="R325">
        <f>VLOOKUP($A325,Location!$A:$E,2,FALSE)</f>
        <v>53.217319000000003</v>
      </c>
      <c r="S325">
        <f>VLOOKUP($A325,Location!$A:$E,3,FALSE)</f>
        <v>-4.1124000000000001</v>
      </c>
      <c r="T325">
        <f>VLOOKUP($A325,Location!$A:$E,4,FALSE)</f>
        <v>53.217319000000003</v>
      </c>
      <c r="U325">
        <f>VLOOKUP($A325,Location!$A:$E,5,FALSE)</f>
        <v>-4.1124000000000001</v>
      </c>
      <c r="V325" t="s">
        <v>24</v>
      </c>
      <c r="W325" t="s">
        <v>25</v>
      </c>
      <c r="X325" t="s">
        <v>26</v>
      </c>
    </row>
    <row r="326" spans="1:24" x14ac:dyDescent="0.25">
      <c r="A326" t="s">
        <v>44</v>
      </c>
      <c r="N326">
        <v>1</v>
      </c>
      <c r="O326">
        <v>1</v>
      </c>
      <c r="P326">
        <v>0</v>
      </c>
      <c r="Q326" t="s">
        <v>23</v>
      </c>
      <c r="R326">
        <f>VLOOKUP($A326,Location!$A:$E,2,FALSE)</f>
        <v>51.543131099999997</v>
      </c>
      <c r="S326">
        <f>VLOOKUP($A326,Location!$A:$E,3,FALSE)</f>
        <v>7.8083100000000003E-2</v>
      </c>
      <c r="T326">
        <f>VLOOKUP($A326,Location!$A:$E,4,FALSE)</f>
        <v>51.535131099999994</v>
      </c>
      <c r="U326">
        <f>VLOOKUP($A326,Location!$A:$E,5,FALSE)</f>
        <v>3.8083100000000002E-2</v>
      </c>
      <c r="V326" t="s">
        <v>24</v>
      </c>
      <c r="W326" t="s">
        <v>25</v>
      </c>
      <c r="X326" t="s">
        <v>26</v>
      </c>
    </row>
    <row r="327" spans="1:24" x14ac:dyDescent="0.25">
      <c r="A327" t="s">
        <v>45</v>
      </c>
      <c r="N327">
        <v>1</v>
      </c>
      <c r="O327">
        <v>1</v>
      </c>
      <c r="P327">
        <v>0</v>
      </c>
      <c r="Q327" t="s">
        <v>23</v>
      </c>
      <c r="R327">
        <f>VLOOKUP($A327,Location!$A:$E,2,FALSE)</f>
        <v>51.646038599999997</v>
      </c>
      <c r="S327">
        <f>VLOOKUP($A327,Location!$A:$E,3,FALSE)</f>
        <v>-0.1870182</v>
      </c>
      <c r="T327">
        <f>VLOOKUP($A327,Location!$A:$E,4,FALSE)</f>
        <v>51.649038599999997</v>
      </c>
      <c r="U327">
        <f>VLOOKUP($A327,Location!$A:$E,5,FALSE)</f>
        <v>-0.1640182</v>
      </c>
      <c r="V327" t="s">
        <v>24</v>
      </c>
      <c r="W327" t="s">
        <v>25</v>
      </c>
      <c r="X327" t="s">
        <v>26</v>
      </c>
    </row>
    <row r="328" spans="1:24" x14ac:dyDescent="0.25">
      <c r="A328" t="s">
        <v>46</v>
      </c>
      <c r="N328">
        <v>1</v>
      </c>
      <c r="O328">
        <v>1</v>
      </c>
      <c r="P328">
        <v>0</v>
      </c>
      <c r="Q328" t="s">
        <v>23</v>
      </c>
      <c r="R328">
        <f>VLOOKUP($A328,Location!$A:$E,2,FALSE)</f>
        <v>53.5544327</v>
      </c>
      <c r="S328">
        <f>VLOOKUP($A328,Location!$A:$E,3,FALSE)</f>
        <v>-1.5021597</v>
      </c>
      <c r="T328">
        <f>VLOOKUP($A328,Location!$A:$E,4,FALSE)</f>
        <v>53.5544327</v>
      </c>
      <c r="U328">
        <f>VLOOKUP($A328,Location!$A:$E,5,FALSE)</f>
        <v>-1.5021597</v>
      </c>
      <c r="V328" t="s">
        <v>24</v>
      </c>
      <c r="W328" t="s">
        <v>25</v>
      </c>
      <c r="X328" t="s">
        <v>26</v>
      </c>
    </row>
    <row r="329" spans="1:24" x14ac:dyDescent="0.25">
      <c r="A329" t="s">
        <v>47</v>
      </c>
      <c r="N329">
        <v>1</v>
      </c>
      <c r="O329">
        <v>1</v>
      </c>
      <c r="P329">
        <v>0</v>
      </c>
      <c r="Q329" t="s">
        <v>23</v>
      </c>
      <c r="R329">
        <f>VLOOKUP($A329,Location!$A:$E,2,FALSE)</f>
        <v>51.084954000000003</v>
      </c>
      <c r="S329">
        <f>VLOOKUP($A329,Location!$A:$E,3,FALSE)</f>
        <v>-4.0825680000000002</v>
      </c>
      <c r="T329">
        <f>VLOOKUP($A329,Location!$A:$E,4,FALSE)</f>
        <v>51.084954000000003</v>
      </c>
      <c r="U329">
        <f>VLOOKUP($A329,Location!$A:$E,5,FALSE)</f>
        <v>-4.0825680000000002</v>
      </c>
      <c r="V329" t="s">
        <v>24</v>
      </c>
      <c r="W329" t="s">
        <v>25</v>
      </c>
      <c r="X329" t="s">
        <v>26</v>
      </c>
    </row>
    <row r="330" spans="1:24" x14ac:dyDescent="0.25">
      <c r="A330" t="s">
        <v>48</v>
      </c>
      <c r="N330">
        <v>1</v>
      </c>
      <c r="O330">
        <v>1</v>
      </c>
      <c r="P330">
        <v>0</v>
      </c>
      <c r="Q330" t="s">
        <v>23</v>
      </c>
      <c r="R330">
        <f>VLOOKUP($A330,Location!$A:$E,2,FALSE)</f>
        <v>54.118174000000003</v>
      </c>
      <c r="S330">
        <f>VLOOKUP($A330,Location!$A:$E,3,FALSE)</f>
        <v>-3.2416708999999999</v>
      </c>
      <c r="T330">
        <f>VLOOKUP($A330,Location!$A:$E,4,FALSE)</f>
        <v>54.118174000000003</v>
      </c>
      <c r="U330">
        <f>VLOOKUP($A330,Location!$A:$E,5,FALSE)</f>
        <v>-3.2416708999999999</v>
      </c>
      <c r="V330" t="s">
        <v>24</v>
      </c>
      <c r="W330" t="s">
        <v>25</v>
      </c>
      <c r="X330" t="s">
        <v>26</v>
      </c>
    </row>
    <row r="331" spans="1:24" x14ac:dyDescent="0.25">
      <c r="A331" t="s">
        <v>49</v>
      </c>
      <c r="N331">
        <v>1</v>
      </c>
      <c r="O331">
        <v>1</v>
      </c>
      <c r="P331">
        <v>0</v>
      </c>
      <c r="Q331" t="s">
        <v>23</v>
      </c>
      <c r="R331">
        <f>VLOOKUP($A331,Location!$A:$E,2,FALSE)</f>
        <v>51.399693999999997</v>
      </c>
      <c r="S331">
        <f>VLOOKUP($A331,Location!$A:$E,3,FALSE)</f>
        <v>-3.2792439999999998</v>
      </c>
      <c r="T331">
        <f>VLOOKUP($A331,Location!$A:$E,4,FALSE)</f>
        <v>51.399693999999997</v>
      </c>
      <c r="U331">
        <f>VLOOKUP($A331,Location!$A:$E,5,FALSE)</f>
        <v>-3.2792439999999998</v>
      </c>
      <c r="V331" t="s">
        <v>24</v>
      </c>
      <c r="W331" t="s">
        <v>25</v>
      </c>
      <c r="X331" t="s">
        <v>26</v>
      </c>
    </row>
    <row r="332" spans="1:24" x14ac:dyDescent="0.25">
      <c r="A332" t="s">
        <v>50</v>
      </c>
      <c r="N332">
        <v>1</v>
      </c>
      <c r="O332">
        <v>1</v>
      </c>
      <c r="P332">
        <v>0</v>
      </c>
      <c r="Q332" t="s">
        <v>23</v>
      </c>
      <c r="R332">
        <f>VLOOKUP($A332,Location!$A:$E,2,FALSE)</f>
        <v>51.578545300000002</v>
      </c>
      <c r="S332">
        <f>VLOOKUP($A332,Location!$A:$E,3,FALSE)</f>
        <v>0.47025359999999999</v>
      </c>
      <c r="T332">
        <f>VLOOKUP($A332,Location!$A:$E,4,FALSE)</f>
        <v>51.598545300000005</v>
      </c>
      <c r="U332">
        <f>VLOOKUP($A332,Location!$A:$E,5,FALSE)</f>
        <v>0.47025359999999999</v>
      </c>
      <c r="V332" t="s">
        <v>24</v>
      </c>
      <c r="W332" t="s">
        <v>25</v>
      </c>
      <c r="X332" t="s">
        <v>26</v>
      </c>
    </row>
    <row r="333" spans="1:24" x14ac:dyDescent="0.25">
      <c r="A333" t="s">
        <v>51</v>
      </c>
      <c r="N333">
        <v>1</v>
      </c>
      <c r="O333">
        <v>1</v>
      </c>
      <c r="P333">
        <v>0</v>
      </c>
      <c r="Q333" t="s">
        <v>23</v>
      </c>
      <c r="R333">
        <f>VLOOKUP($A333,Location!$A:$E,2,FALSE)</f>
        <v>51.2452507</v>
      </c>
      <c r="S333">
        <f>VLOOKUP($A333,Location!$A:$E,3,FALSE)</f>
        <v>-1.112492</v>
      </c>
      <c r="T333">
        <f>VLOOKUP($A333,Location!$A:$E,4,FALSE)</f>
        <v>51.2452507</v>
      </c>
      <c r="U333">
        <f>VLOOKUP($A333,Location!$A:$E,5,FALSE)</f>
        <v>-1.112492</v>
      </c>
      <c r="V333" t="s">
        <v>24</v>
      </c>
      <c r="W333" t="s">
        <v>25</v>
      </c>
      <c r="X333" t="s">
        <v>26</v>
      </c>
    </row>
    <row r="334" spans="1:24" x14ac:dyDescent="0.25">
      <c r="A334" t="s">
        <v>52</v>
      </c>
      <c r="N334">
        <v>1</v>
      </c>
      <c r="O334">
        <v>1</v>
      </c>
      <c r="P334">
        <v>0</v>
      </c>
      <c r="Q334" t="s">
        <v>23</v>
      </c>
      <c r="R334">
        <f>VLOOKUP($A334,Location!$A:$E,2,FALSE)</f>
        <v>51.483606299999998</v>
      </c>
      <c r="S334">
        <f>VLOOKUP($A334,Location!$A:$E,3,FALSE)</f>
        <v>0.14213439999999999</v>
      </c>
      <c r="T334">
        <f>VLOOKUP($A334,Location!$A:$E,4,FALSE)</f>
        <v>51.463606299999995</v>
      </c>
      <c r="U334">
        <f>VLOOKUP($A334,Location!$A:$E,5,FALSE)</f>
        <v>0.14213439999999999</v>
      </c>
      <c r="V334" t="s">
        <v>24</v>
      </c>
      <c r="W334" t="s">
        <v>25</v>
      </c>
      <c r="X334" t="s">
        <v>26</v>
      </c>
    </row>
    <row r="335" spans="1:24" x14ac:dyDescent="0.25">
      <c r="A335" t="s">
        <v>53</v>
      </c>
      <c r="N335">
        <v>1</v>
      </c>
      <c r="O335">
        <v>1</v>
      </c>
      <c r="P335">
        <v>0</v>
      </c>
      <c r="Q335" t="s">
        <v>23</v>
      </c>
      <c r="R335">
        <f>VLOOKUP($A335,Location!$A:$E,2,FALSE)</f>
        <v>55.763158300000001</v>
      </c>
      <c r="S335">
        <f>VLOOKUP($A335,Location!$A:$E,3,FALSE)</f>
        <v>-2.0161174000000002</v>
      </c>
      <c r="T335">
        <f>VLOOKUP($A335,Location!$A:$E,4,FALSE)</f>
        <v>55.763158300000001</v>
      </c>
      <c r="U335">
        <f>VLOOKUP($A335,Location!$A:$E,5,FALSE)</f>
        <v>-2.0161174000000002</v>
      </c>
      <c r="V335" t="s">
        <v>24</v>
      </c>
      <c r="W335" t="s">
        <v>25</v>
      </c>
      <c r="X335" t="s">
        <v>26</v>
      </c>
    </row>
    <row r="336" spans="1:24" x14ac:dyDescent="0.25">
      <c r="A336" t="s">
        <v>54</v>
      </c>
      <c r="N336">
        <v>1</v>
      </c>
      <c r="O336">
        <v>1</v>
      </c>
      <c r="P336">
        <v>0</v>
      </c>
      <c r="Q336" t="s">
        <v>23</v>
      </c>
      <c r="R336">
        <f>VLOOKUP($A336,Location!$A:$E,2,FALSE)</f>
        <v>52.473162799999997</v>
      </c>
      <c r="S336">
        <f>VLOOKUP($A336,Location!$A:$E,3,FALSE)</f>
        <v>-1.7721947</v>
      </c>
      <c r="T336">
        <f>VLOOKUP($A336,Location!$A:$E,4,FALSE)</f>
        <v>52.483162799999995</v>
      </c>
      <c r="U336">
        <f>VLOOKUP($A336,Location!$A:$E,5,FALSE)</f>
        <v>-1.7721947</v>
      </c>
      <c r="V336" t="s">
        <v>24</v>
      </c>
      <c r="W336" t="s">
        <v>25</v>
      </c>
      <c r="X336" t="s">
        <v>26</v>
      </c>
    </row>
    <row r="337" spans="1:24" x14ac:dyDescent="0.25">
      <c r="A337" t="s">
        <v>55</v>
      </c>
      <c r="N337">
        <v>1</v>
      </c>
      <c r="O337">
        <v>1</v>
      </c>
      <c r="P337">
        <v>0</v>
      </c>
      <c r="Q337" t="s">
        <v>23</v>
      </c>
      <c r="R337">
        <f>VLOOKUP($A337,Location!$A:$E,2,FALSE)</f>
        <v>52.406568100000001</v>
      </c>
      <c r="S337">
        <f>VLOOKUP($A337,Location!$A:$E,3,FALSE)</f>
        <v>-1.8871214000000001</v>
      </c>
      <c r="T337">
        <f>VLOOKUP($A337,Location!$A:$E,4,FALSE)</f>
        <v>52.406568100000001</v>
      </c>
      <c r="U337">
        <f>VLOOKUP($A337,Location!$A:$E,5,FALSE)</f>
        <v>-1.8946214000000001</v>
      </c>
      <c r="V337" t="s">
        <v>24</v>
      </c>
      <c r="W337" t="s">
        <v>25</v>
      </c>
      <c r="X337" t="s">
        <v>26</v>
      </c>
    </row>
    <row r="338" spans="1:24" x14ac:dyDescent="0.25">
      <c r="A338" t="s">
        <v>56</v>
      </c>
      <c r="N338">
        <v>1</v>
      </c>
      <c r="O338">
        <v>1</v>
      </c>
      <c r="P338">
        <v>0</v>
      </c>
      <c r="Q338" t="s">
        <v>23</v>
      </c>
      <c r="R338">
        <f>VLOOKUP($A338,Location!$A:$E,2,FALSE)</f>
        <v>52.543866000000001</v>
      </c>
      <c r="S338">
        <f>VLOOKUP($A338,Location!$A:$E,3,FALSE)</f>
        <v>-1.8904862</v>
      </c>
      <c r="T338">
        <f>VLOOKUP($A338,Location!$A:$E,4,FALSE)</f>
        <v>52.543866000000001</v>
      </c>
      <c r="U338">
        <f>VLOOKUP($A338,Location!$A:$E,5,FALSE)</f>
        <v>-1.9004862</v>
      </c>
      <c r="V338" t="s">
        <v>24</v>
      </c>
      <c r="W338" t="s">
        <v>25</v>
      </c>
      <c r="X338" t="s">
        <v>26</v>
      </c>
    </row>
    <row r="339" spans="1:24" x14ac:dyDescent="0.25">
      <c r="A339" t="s">
        <v>57</v>
      </c>
      <c r="N339">
        <v>1</v>
      </c>
      <c r="O339">
        <v>1</v>
      </c>
      <c r="P339">
        <v>0</v>
      </c>
      <c r="Q339" t="s">
        <v>23</v>
      </c>
      <c r="R339">
        <f>VLOOKUP($A339,Location!$A:$E,2,FALSE)</f>
        <v>52.404753499999998</v>
      </c>
      <c r="S339">
        <f>VLOOKUP($A339,Location!$A:$E,3,FALSE)</f>
        <v>-1.8222885</v>
      </c>
      <c r="T339">
        <f>VLOOKUP($A339,Location!$A:$E,4,FALSE)</f>
        <v>52.395753499999998</v>
      </c>
      <c r="U339">
        <f>VLOOKUP($A339,Location!$A:$E,5,FALSE)</f>
        <v>-1.8122885</v>
      </c>
      <c r="V339" t="s">
        <v>24</v>
      </c>
      <c r="W339" t="s">
        <v>25</v>
      </c>
      <c r="X339" t="s">
        <v>26</v>
      </c>
    </row>
    <row r="340" spans="1:24" x14ac:dyDescent="0.25">
      <c r="A340" t="s">
        <v>58</v>
      </c>
      <c r="N340">
        <v>1</v>
      </c>
      <c r="O340">
        <v>1</v>
      </c>
      <c r="P340">
        <v>0</v>
      </c>
      <c r="Q340" t="s">
        <v>23</v>
      </c>
      <c r="R340">
        <f>VLOOKUP($A340,Location!$A:$E,2,FALSE)</f>
        <v>52.453963999999999</v>
      </c>
      <c r="S340">
        <f>VLOOKUP($A340,Location!$A:$E,3,FALSE)</f>
        <v>-1.8100977</v>
      </c>
      <c r="T340">
        <f>VLOOKUP($A340,Location!$A:$E,4,FALSE)</f>
        <v>52.438963999999999</v>
      </c>
      <c r="U340">
        <f>VLOOKUP($A340,Location!$A:$E,5,FALSE)</f>
        <v>-1.8100977</v>
      </c>
      <c r="V340" t="s">
        <v>24</v>
      </c>
      <c r="W340" t="s">
        <v>25</v>
      </c>
      <c r="X340" t="s">
        <v>26</v>
      </c>
    </row>
    <row r="341" spans="1:24" x14ac:dyDescent="0.25">
      <c r="A341" t="s">
        <v>59</v>
      </c>
      <c r="N341">
        <v>1</v>
      </c>
      <c r="O341">
        <v>1</v>
      </c>
      <c r="P341">
        <v>0</v>
      </c>
      <c r="Q341" t="s">
        <v>23</v>
      </c>
      <c r="R341">
        <f>VLOOKUP($A341,Location!$A:$E,2,FALSE)</f>
        <v>52.547550100000002</v>
      </c>
      <c r="S341">
        <f>VLOOKUP($A341,Location!$A:$E,3,FALSE)</f>
        <v>-1.8412378</v>
      </c>
      <c r="T341">
        <f>VLOOKUP($A341,Location!$A:$E,4,FALSE)</f>
        <v>52.532550100000002</v>
      </c>
      <c r="U341">
        <f>VLOOKUP($A341,Location!$A:$E,5,FALSE)</f>
        <v>-1.8162378000000001</v>
      </c>
      <c r="V341" t="s">
        <v>24</v>
      </c>
      <c r="W341" t="s">
        <v>25</v>
      </c>
      <c r="X341" t="s">
        <v>26</v>
      </c>
    </row>
    <row r="342" spans="1:24" x14ac:dyDescent="0.25">
      <c r="A342" t="s">
        <v>60</v>
      </c>
      <c r="N342">
        <v>1</v>
      </c>
      <c r="O342">
        <v>1</v>
      </c>
      <c r="P342">
        <v>0</v>
      </c>
      <c r="Q342" t="s">
        <v>23</v>
      </c>
      <c r="R342">
        <f>VLOOKUP($A342,Location!$A:$E,2,FALSE)</f>
        <v>52.561497600000003</v>
      </c>
      <c r="S342">
        <f>VLOOKUP($A342,Location!$A:$E,3,FALSE)</f>
        <v>-1.8329146999999999</v>
      </c>
      <c r="T342">
        <f>VLOOKUP($A342,Location!$A:$E,4,FALSE)</f>
        <v>52.576497600000003</v>
      </c>
      <c r="U342">
        <f>VLOOKUP($A342,Location!$A:$E,5,FALSE)</f>
        <v>-1.8179147</v>
      </c>
      <c r="V342" t="s">
        <v>24</v>
      </c>
      <c r="W342" t="s">
        <v>25</v>
      </c>
      <c r="X342" t="s">
        <v>26</v>
      </c>
    </row>
    <row r="343" spans="1:24" x14ac:dyDescent="0.25">
      <c r="A343" t="s">
        <v>61</v>
      </c>
      <c r="N343">
        <v>1</v>
      </c>
      <c r="O343">
        <v>1</v>
      </c>
      <c r="P343">
        <v>0</v>
      </c>
      <c r="Q343" t="s">
        <v>23</v>
      </c>
      <c r="R343">
        <f>VLOOKUP($A343,Location!$A:$E,2,FALSE)</f>
        <v>55.923259999999999</v>
      </c>
      <c r="S343">
        <f>VLOOKUP($A343,Location!$A:$E,3,FALSE)</f>
        <v>-4.1990069999999999</v>
      </c>
      <c r="T343">
        <f>VLOOKUP($A343,Location!$A:$E,4,FALSE)</f>
        <v>55.923259999999999</v>
      </c>
      <c r="U343">
        <f>VLOOKUP($A343,Location!$A:$E,5,FALSE)</f>
        <v>-4.1990069999999999</v>
      </c>
      <c r="V343" t="s">
        <v>24</v>
      </c>
      <c r="W343" t="s">
        <v>25</v>
      </c>
      <c r="X343" t="s">
        <v>26</v>
      </c>
    </row>
    <row r="344" spans="1:24" x14ac:dyDescent="0.25">
      <c r="A344" t="s">
        <v>62</v>
      </c>
      <c r="N344">
        <v>1</v>
      </c>
      <c r="O344">
        <v>1</v>
      </c>
      <c r="P344">
        <v>0</v>
      </c>
      <c r="Q344" t="s">
        <v>23</v>
      </c>
      <c r="R344">
        <f>VLOOKUP($A344,Location!$A:$E,2,FALSE)</f>
        <v>51.861484599999997</v>
      </c>
      <c r="S344">
        <f>VLOOKUP($A344,Location!$A:$E,3,FALSE)</f>
        <v>0.16432469999999999</v>
      </c>
      <c r="T344">
        <f>VLOOKUP($A344,Location!$A:$E,4,FALSE)</f>
        <v>51.861484599999997</v>
      </c>
      <c r="U344">
        <f>VLOOKUP($A344,Location!$A:$E,5,FALSE)</f>
        <v>0.16432469999999999</v>
      </c>
      <c r="V344" t="s">
        <v>24</v>
      </c>
      <c r="W344" t="s">
        <v>25</v>
      </c>
      <c r="X344" t="s">
        <v>26</v>
      </c>
    </row>
    <row r="345" spans="1:24" x14ac:dyDescent="0.25">
      <c r="A345" t="s">
        <v>63</v>
      </c>
      <c r="N345">
        <v>1</v>
      </c>
      <c r="O345">
        <v>1</v>
      </c>
      <c r="P345">
        <v>0</v>
      </c>
      <c r="Q345" t="s">
        <v>23</v>
      </c>
      <c r="R345">
        <f>VLOOKUP($A345,Location!$A:$E,2,FALSE)</f>
        <v>53.7140506</v>
      </c>
      <c r="S345">
        <f>VLOOKUP($A345,Location!$A:$E,3,FALSE)</f>
        <v>-2.4765407000000002</v>
      </c>
      <c r="T345">
        <f>VLOOKUP($A345,Location!$A:$E,4,FALSE)</f>
        <v>53.7140506</v>
      </c>
      <c r="U345">
        <f>VLOOKUP($A345,Location!$A:$E,5,FALSE)</f>
        <v>-2.4765407000000002</v>
      </c>
      <c r="V345" t="s">
        <v>24</v>
      </c>
      <c r="W345" t="s">
        <v>25</v>
      </c>
      <c r="X345" t="s">
        <v>26</v>
      </c>
    </row>
    <row r="346" spans="1:24" x14ac:dyDescent="0.25">
      <c r="A346" t="s">
        <v>64</v>
      </c>
      <c r="N346">
        <v>1</v>
      </c>
      <c r="O346">
        <v>1</v>
      </c>
      <c r="P346">
        <v>0</v>
      </c>
      <c r="Q346" t="s">
        <v>23</v>
      </c>
      <c r="R346">
        <f>VLOOKUP($A346,Location!$A:$E,2,FALSE)</f>
        <v>53.839982999999997</v>
      </c>
      <c r="S346">
        <f>VLOOKUP($A346,Location!$A:$E,3,FALSE)</f>
        <v>-3.0344223000000001</v>
      </c>
      <c r="T346">
        <f>VLOOKUP($A346,Location!$A:$E,4,FALSE)</f>
        <v>53.839982999999997</v>
      </c>
      <c r="U346">
        <f>VLOOKUP($A346,Location!$A:$E,5,FALSE)</f>
        <v>-3.0344223000000001</v>
      </c>
      <c r="V346" t="s">
        <v>24</v>
      </c>
      <c r="W346" t="s">
        <v>25</v>
      </c>
      <c r="X346" t="s">
        <v>26</v>
      </c>
    </row>
    <row r="347" spans="1:24" x14ac:dyDescent="0.25">
      <c r="A347" t="s">
        <v>65</v>
      </c>
      <c r="N347">
        <v>1</v>
      </c>
      <c r="O347">
        <v>1</v>
      </c>
      <c r="P347">
        <v>0</v>
      </c>
      <c r="Q347" t="s">
        <v>23</v>
      </c>
      <c r="R347">
        <f>VLOOKUP($A347,Location!$A:$E,2,FALSE)</f>
        <v>51.993923500000001</v>
      </c>
      <c r="S347">
        <f>VLOOKUP($A347,Location!$A:$E,3,FALSE)</f>
        <v>-0.7424191</v>
      </c>
      <c r="T347">
        <f>VLOOKUP($A347,Location!$A:$E,4,FALSE)</f>
        <v>52.043923499999998</v>
      </c>
      <c r="U347">
        <f>VLOOKUP($A347,Location!$A:$E,5,FALSE)</f>
        <v>-0.7424191</v>
      </c>
      <c r="V347" t="s">
        <v>24</v>
      </c>
      <c r="W347" t="s">
        <v>25</v>
      </c>
      <c r="X347" t="s">
        <v>26</v>
      </c>
    </row>
    <row r="348" spans="1:24" x14ac:dyDescent="0.25">
      <c r="A348" t="s">
        <v>66</v>
      </c>
      <c r="N348">
        <v>1</v>
      </c>
      <c r="O348">
        <v>1</v>
      </c>
      <c r="P348">
        <v>0</v>
      </c>
      <c r="Q348" t="s">
        <v>23</v>
      </c>
      <c r="R348">
        <f>VLOOKUP($A348,Location!$A:$E,2,FALSE)</f>
        <v>55.124605099999997</v>
      </c>
      <c r="S348">
        <f>VLOOKUP($A348,Location!$A:$E,3,FALSE)</f>
        <v>-1.5023363000000001</v>
      </c>
      <c r="T348">
        <f>VLOOKUP($A348,Location!$A:$E,4,FALSE)</f>
        <v>55.124605099999997</v>
      </c>
      <c r="U348">
        <f>VLOOKUP($A348,Location!$A:$E,5,FALSE)</f>
        <v>-1.5023363000000001</v>
      </c>
      <c r="V348" t="s">
        <v>24</v>
      </c>
      <c r="W348" t="s">
        <v>25</v>
      </c>
      <c r="X348" t="s">
        <v>26</v>
      </c>
    </row>
    <row r="349" spans="1:24" x14ac:dyDescent="0.25">
      <c r="A349" t="s">
        <v>67</v>
      </c>
      <c r="N349">
        <v>1</v>
      </c>
      <c r="O349">
        <v>1</v>
      </c>
      <c r="P349">
        <v>0</v>
      </c>
      <c r="Q349" t="s">
        <v>23</v>
      </c>
      <c r="R349">
        <f>VLOOKUP($A349,Location!$A:$E,2,FALSE)</f>
        <v>50.459685100000002</v>
      </c>
      <c r="S349">
        <f>VLOOKUP($A349,Location!$A:$E,3,FALSE)</f>
        <v>-4.7085118000000001</v>
      </c>
      <c r="T349">
        <f>VLOOKUP($A349,Location!$A:$E,4,FALSE)</f>
        <v>50.459685100000002</v>
      </c>
      <c r="U349">
        <f>VLOOKUP($A349,Location!$A:$E,5,FALSE)</f>
        <v>-4.7085118000000001</v>
      </c>
      <c r="V349" t="s">
        <v>24</v>
      </c>
      <c r="W349" t="s">
        <v>25</v>
      </c>
      <c r="X349" t="s">
        <v>26</v>
      </c>
    </row>
    <row r="350" spans="1:24" x14ac:dyDescent="0.25">
      <c r="A350" t="s">
        <v>68</v>
      </c>
      <c r="N350">
        <v>1</v>
      </c>
      <c r="O350">
        <v>1</v>
      </c>
      <c r="P350">
        <v>0</v>
      </c>
      <c r="Q350" t="s">
        <v>23</v>
      </c>
      <c r="R350">
        <f>VLOOKUP($A350,Location!$A:$E,2,FALSE)</f>
        <v>53.565206600000003</v>
      </c>
      <c r="S350">
        <f>VLOOKUP($A350,Location!$A:$E,3,FALSE)</f>
        <v>-2.42347</v>
      </c>
      <c r="T350">
        <f>VLOOKUP($A350,Location!$A:$E,4,FALSE)</f>
        <v>53.565206600000003</v>
      </c>
      <c r="U350">
        <f>VLOOKUP($A350,Location!$A:$E,5,FALSE)</f>
        <v>-2.42347</v>
      </c>
      <c r="V350" t="s">
        <v>24</v>
      </c>
      <c r="W350" t="s">
        <v>25</v>
      </c>
      <c r="X350" t="s">
        <v>26</v>
      </c>
    </row>
    <row r="351" spans="1:24" x14ac:dyDescent="0.25">
      <c r="A351" t="s">
        <v>69</v>
      </c>
      <c r="N351">
        <v>1</v>
      </c>
      <c r="O351">
        <v>1</v>
      </c>
      <c r="P351">
        <v>0</v>
      </c>
      <c r="Q351" t="s">
        <v>23</v>
      </c>
      <c r="R351">
        <f>VLOOKUP($A351,Location!$A:$E,2,FALSE)</f>
        <v>51.644114100000003</v>
      </c>
      <c r="S351">
        <f>VLOOKUP($A351,Location!$A:$E,3,FALSE)</f>
        <v>-0.2567217</v>
      </c>
      <c r="T351">
        <f>VLOOKUP($A351,Location!$A:$E,4,FALSE)</f>
        <v>51.660114100000001</v>
      </c>
      <c r="U351">
        <f>VLOOKUP($A351,Location!$A:$E,5,FALSE)</f>
        <v>-0.2567217</v>
      </c>
      <c r="V351" t="s">
        <v>24</v>
      </c>
      <c r="W351" t="s">
        <v>25</v>
      </c>
      <c r="X351" t="s">
        <v>26</v>
      </c>
    </row>
    <row r="352" spans="1:24" x14ac:dyDescent="0.25">
      <c r="A352" t="s">
        <v>70</v>
      </c>
      <c r="N352">
        <v>1</v>
      </c>
      <c r="O352">
        <v>1</v>
      </c>
      <c r="P352">
        <v>0</v>
      </c>
      <c r="Q352" t="s">
        <v>23</v>
      </c>
      <c r="R352">
        <f>VLOOKUP($A352,Location!$A:$E,2,FALSE)</f>
        <v>52.9697107</v>
      </c>
      <c r="S352">
        <f>VLOOKUP($A352,Location!$A:$E,3,FALSE)</f>
        <v>-3.0564899999999999E-2</v>
      </c>
      <c r="T352">
        <f>VLOOKUP($A352,Location!$A:$E,4,FALSE)</f>
        <v>52.9697107</v>
      </c>
      <c r="U352">
        <f>VLOOKUP($A352,Location!$A:$E,5,FALSE)</f>
        <v>-3.0564899999999999E-2</v>
      </c>
      <c r="V352" t="s">
        <v>24</v>
      </c>
      <c r="W352" t="s">
        <v>25</v>
      </c>
      <c r="X352" t="s">
        <v>26</v>
      </c>
    </row>
    <row r="353" spans="1:24" x14ac:dyDescent="0.25">
      <c r="A353" t="s">
        <v>71</v>
      </c>
      <c r="N353">
        <v>1</v>
      </c>
      <c r="O353">
        <v>1</v>
      </c>
      <c r="P353">
        <v>0</v>
      </c>
      <c r="Q353" t="s">
        <v>23</v>
      </c>
      <c r="R353">
        <f>VLOOKUP($A353,Location!$A:$E,2,FALSE)</f>
        <v>53.808917999999998</v>
      </c>
      <c r="S353">
        <f>VLOOKUP($A353,Location!$A:$E,3,FALSE)</f>
        <v>-1.7838700000000001</v>
      </c>
      <c r="T353">
        <f>VLOOKUP($A353,Location!$A:$E,4,FALSE)</f>
        <v>53.808917999999998</v>
      </c>
      <c r="U353">
        <f>VLOOKUP($A353,Location!$A:$E,5,FALSE)</f>
        <v>-1.8313700000000002</v>
      </c>
      <c r="V353" t="s">
        <v>24</v>
      </c>
      <c r="W353" t="s">
        <v>25</v>
      </c>
      <c r="X353" t="s">
        <v>26</v>
      </c>
    </row>
    <row r="354" spans="1:24" x14ac:dyDescent="0.25">
      <c r="A354" t="s">
        <v>72</v>
      </c>
      <c r="N354">
        <v>1</v>
      </c>
      <c r="O354">
        <v>1</v>
      </c>
      <c r="P354">
        <v>0</v>
      </c>
      <c r="Q354" t="s">
        <v>23</v>
      </c>
      <c r="R354">
        <f>VLOOKUP($A354,Location!$A:$E,2,FALSE)</f>
        <v>53.798010499999997</v>
      </c>
      <c r="S354">
        <f>VLOOKUP($A354,Location!$A:$E,3,FALSE)</f>
        <v>-1.7052385999999999</v>
      </c>
      <c r="T354">
        <f>VLOOKUP($A354,Location!$A:$E,4,FALSE)</f>
        <v>53.798010499999997</v>
      </c>
      <c r="U354">
        <f>VLOOKUP($A354,Location!$A:$E,5,FALSE)</f>
        <v>-1.7052385999999999</v>
      </c>
      <c r="V354" t="s">
        <v>24</v>
      </c>
      <c r="W354" t="s">
        <v>25</v>
      </c>
      <c r="X354" t="s">
        <v>26</v>
      </c>
    </row>
    <row r="355" spans="1:24" x14ac:dyDescent="0.25">
      <c r="A355" t="s">
        <v>73</v>
      </c>
      <c r="N355">
        <v>1</v>
      </c>
      <c r="O355">
        <v>1</v>
      </c>
      <c r="P355">
        <v>0</v>
      </c>
      <c r="Q355" t="s">
        <v>23</v>
      </c>
      <c r="R355">
        <f>VLOOKUP($A355,Location!$A:$E,2,FALSE)</f>
        <v>51.930228999999997</v>
      </c>
      <c r="S355">
        <f>VLOOKUP($A355,Location!$A:$E,3,FALSE)</f>
        <v>-3.3988070000000001</v>
      </c>
      <c r="T355">
        <f>VLOOKUP($A355,Location!$A:$E,4,FALSE)</f>
        <v>51.930228999999997</v>
      </c>
      <c r="U355">
        <f>VLOOKUP($A355,Location!$A:$E,5,FALSE)</f>
        <v>-3.3988070000000001</v>
      </c>
      <c r="V355" t="s">
        <v>24</v>
      </c>
      <c r="W355" t="s">
        <v>25</v>
      </c>
      <c r="X355" t="s">
        <v>26</v>
      </c>
    </row>
    <row r="356" spans="1:24" x14ac:dyDescent="0.25">
      <c r="A356" t="s">
        <v>74</v>
      </c>
      <c r="N356">
        <v>1</v>
      </c>
      <c r="O356">
        <v>1</v>
      </c>
      <c r="P356">
        <v>0</v>
      </c>
      <c r="Q356" t="s">
        <v>23</v>
      </c>
      <c r="R356">
        <f>VLOOKUP($A356,Location!$A:$E,2,FALSE)</f>
        <v>53.429313399999998</v>
      </c>
      <c r="S356">
        <f>VLOOKUP($A356,Location!$A:$E,3,FALSE)</f>
        <v>-2.1240792000000002</v>
      </c>
      <c r="T356">
        <f>VLOOKUP($A356,Location!$A:$E,4,FALSE)</f>
        <v>53.429313399999998</v>
      </c>
      <c r="U356">
        <f>VLOOKUP($A356,Location!$A:$E,5,FALSE)</f>
        <v>-2.1590792000000003</v>
      </c>
      <c r="V356" t="s">
        <v>24</v>
      </c>
      <c r="W356" t="s">
        <v>25</v>
      </c>
      <c r="X356" t="s">
        <v>26</v>
      </c>
    </row>
    <row r="357" spans="1:24" x14ac:dyDescent="0.25">
      <c r="A357" t="s">
        <v>75</v>
      </c>
      <c r="N357">
        <v>1</v>
      </c>
      <c r="O357">
        <v>1</v>
      </c>
      <c r="P357">
        <v>0</v>
      </c>
      <c r="Q357" t="s">
        <v>23</v>
      </c>
      <c r="R357">
        <f>VLOOKUP($A357,Location!$A:$E,2,FALSE)</f>
        <v>51.610535499999997</v>
      </c>
      <c r="S357">
        <f>VLOOKUP($A357,Location!$A:$E,3,FALSE)</f>
        <v>0.29690309999999998</v>
      </c>
      <c r="T357">
        <f>VLOOKUP($A357,Location!$A:$E,4,FALSE)</f>
        <v>51.610535499999997</v>
      </c>
      <c r="U357">
        <f>VLOOKUP($A357,Location!$A:$E,5,FALSE)</f>
        <v>0.29690309999999998</v>
      </c>
      <c r="V357" t="s">
        <v>24</v>
      </c>
      <c r="W357" t="s">
        <v>25</v>
      </c>
      <c r="X357" t="s">
        <v>26</v>
      </c>
    </row>
    <row r="358" spans="1:24" x14ac:dyDescent="0.25">
      <c r="A358" t="s">
        <v>76</v>
      </c>
      <c r="N358">
        <v>1</v>
      </c>
      <c r="O358">
        <v>1</v>
      </c>
      <c r="P358">
        <v>0</v>
      </c>
      <c r="Q358" t="s">
        <v>23</v>
      </c>
      <c r="R358">
        <f>VLOOKUP($A358,Location!$A:$E,2,FALSE)</f>
        <v>51.505272400000003</v>
      </c>
      <c r="S358">
        <f>VLOOKUP($A358,Location!$A:$E,3,FALSE)</f>
        <v>-3.5799430999999999</v>
      </c>
      <c r="T358">
        <f>VLOOKUP($A358,Location!$A:$E,4,FALSE)</f>
        <v>51.435272400000002</v>
      </c>
      <c r="U358">
        <f>VLOOKUP($A358,Location!$A:$E,5,FALSE)</f>
        <v>-3.5599430999999999</v>
      </c>
      <c r="V358" t="s">
        <v>24</v>
      </c>
      <c r="W358" t="s">
        <v>25</v>
      </c>
      <c r="X358" t="s">
        <v>26</v>
      </c>
    </row>
    <row r="359" spans="1:24" x14ac:dyDescent="0.25">
      <c r="A359" t="s">
        <v>77</v>
      </c>
      <c r="N359">
        <v>1</v>
      </c>
      <c r="O359">
        <v>1</v>
      </c>
      <c r="P359">
        <v>0</v>
      </c>
      <c r="Q359" t="s">
        <v>23</v>
      </c>
      <c r="R359">
        <f>VLOOKUP($A359,Location!$A:$E,2,FALSE)</f>
        <v>54.085600700000001</v>
      </c>
      <c r="S359">
        <f>VLOOKUP($A359,Location!$A:$E,3,FALSE)</f>
        <v>-0.20030780000000001</v>
      </c>
      <c r="T359">
        <f>VLOOKUP($A359,Location!$A:$E,4,FALSE)</f>
        <v>54.085600700000001</v>
      </c>
      <c r="U359">
        <f>VLOOKUP($A359,Location!$A:$E,5,FALSE)</f>
        <v>-0.20030780000000001</v>
      </c>
      <c r="V359" t="s">
        <v>24</v>
      </c>
      <c r="W359" t="s">
        <v>25</v>
      </c>
      <c r="X359" t="s">
        <v>26</v>
      </c>
    </row>
    <row r="360" spans="1:24" x14ac:dyDescent="0.25">
      <c r="A360" t="s">
        <v>78</v>
      </c>
      <c r="N360">
        <v>1</v>
      </c>
      <c r="O360">
        <v>1</v>
      </c>
      <c r="P360">
        <v>0</v>
      </c>
      <c r="Q360" t="s">
        <v>23</v>
      </c>
      <c r="R360">
        <f>VLOOKUP($A360,Location!$A:$E,2,FALSE)</f>
        <v>51.515856399999997</v>
      </c>
      <c r="S360">
        <f>VLOOKUP($A360,Location!$A:$E,3,FALSE)</f>
        <v>-2.6850771</v>
      </c>
      <c r="T360">
        <f>VLOOKUP($A360,Location!$A:$E,4,FALSE)</f>
        <v>51.515856399999997</v>
      </c>
      <c r="U360">
        <f>VLOOKUP($A360,Location!$A:$E,5,FALSE)</f>
        <v>-2.7150770999999998</v>
      </c>
      <c r="V360" t="s">
        <v>24</v>
      </c>
      <c r="W360" t="s">
        <v>25</v>
      </c>
      <c r="X360" t="s">
        <v>26</v>
      </c>
    </row>
    <row r="361" spans="1:24" x14ac:dyDescent="0.25">
      <c r="A361" t="s">
        <v>79</v>
      </c>
      <c r="N361">
        <v>1</v>
      </c>
      <c r="O361">
        <v>1</v>
      </c>
      <c r="P361">
        <v>0</v>
      </c>
      <c r="Q361" t="s">
        <v>23</v>
      </c>
      <c r="R361">
        <f>VLOOKUP($A361,Location!$A:$E,2,FALSE)</f>
        <v>51.428808199999999</v>
      </c>
      <c r="S361">
        <f>VLOOKUP($A361,Location!$A:$E,3,FALSE)</f>
        <v>-2.5427526</v>
      </c>
      <c r="T361">
        <f>VLOOKUP($A361,Location!$A:$E,4,FALSE)</f>
        <v>51.378808200000002</v>
      </c>
      <c r="U361">
        <f>VLOOKUP($A361,Location!$A:$E,5,FALSE)</f>
        <v>-2.5427526</v>
      </c>
      <c r="V361" t="s">
        <v>24</v>
      </c>
      <c r="W361" t="s">
        <v>25</v>
      </c>
      <c r="X361" t="s">
        <v>26</v>
      </c>
    </row>
    <row r="362" spans="1:24" x14ac:dyDescent="0.25">
      <c r="A362" t="s">
        <v>80</v>
      </c>
      <c r="N362">
        <v>1</v>
      </c>
      <c r="O362">
        <v>1</v>
      </c>
      <c r="P362">
        <v>0</v>
      </c>
      <c r="Q362" t="s">
        <v>23</v>
      </c>
      <c r="R362">
        <f>VLOOKUP($A362,Location!$A:$E,2,FALSE)</f>
        <v>51.472428700000002</v>
      </c>
      <c r="S362">
        <f>VLOOKUP($A362,Location!$A:$E,3,FALSE)</f>
        <v>-2.4891641999999998</v>
      </c>
      <c r="T362">
        <f>VLOOKUP($A362,Location!$A:$E,4,FALSE)</f>
        <v>51.502428700000003</v>
      </c>
      <c r="U362">
        <f>VLOOKUP($A362,Location!$A:$E,5,FALSE)</f>
        <v>-2.4591642</v>
      </c>
      <c r="V362" t="s">
        <v>24</v>
      </c>
      <c r="W362" t="s">
        <v>25</v>
      </c>
      <c r="X362" t="s">
        <v>26</v>
      </c>
    </row>
    <row r="363" spans="1:24" x14ac:dyDescent="0.25">
      <c r="A363" t="s">
        <v>81</v>
      </c>
      <c r="N363">
        <v>1</v>
      </c>
      <c r="O363">
        <v>1</v>
      </c>
      <c r="P363">
        <v>0</v>
      </c>
      <c r="Q363" t="s">
        <v>23</v>
      </c>
      <c r="R363">
        <f>VLOOKUP($A363,Location!$A:$E,2,FALSE)</f>
        <v>51.420360000000002</v>
      </c>
      <c r="S363">
        <f>VLOOKUP($A363,Location!$A:$E,3,FALSE)</f>
        <v>2.0109999999999999E-2</v>
      </c>
      <c r="T363">
        <f>VLOOKUP($A363,Location!$A:$E,4,FALSE)</f>
        <v>51.420360000000002</v>
      </c>
      <c r="U363">
        <f>VLOOKUP($A363,Location!$A:$E,5,FALSE)</f>
        <v>2.0109999999999999E-2</v>
      </c>
      <c r="V363" t="s">
        <v>24</v>
      </c>
      <c r="W363" t="s">
        <v>25</v>
      </c>
      <c r="X363" t="s">
        <v>26</v>
      </c>
    </row>
    <row r="364" spans="1:24" x14ac:dyDescent="0.25">
      <c r="A364" t="s">
        <v>82</v>
      </c>
      <c r="N364">
        <v>1</v>
      </c>
      <c r="O364">
        <v>1</v>
      </c>
      <c r="P364">
        <v>0</v>
      </c>
      <c r="Q364" t="s">
        <v>23</v>
      </c>
      <c r="R364">
        <f>VLOOKUP($A364,Location!$A:$E,2,FALSE)</f>
        <v>57.673194799999997</v>
      </c>
      <c r="S364">
        <f>VLOOKUP($A364,Location!$A:$E,3,FALSE)</f>
        <v>-2.9725196999999999</v>
      </c>
      <c r="T364">
        <f>VLOOKUP($A364,Location!$A:$E,4,FALSE)</f>
        <v>57.673194799999997</v>
      </c>
      <c r="U364">
        <f>VLOOKUP($A364,Location!$A:$E,5,FALSE)</f>
        <v>-2.9725196999999999</v>
      </c>
      <c r="V364" t="s">
        <v>24</v>
      </c>
      <c r="W364" t="s">
        <v>25</v>
      </c>
      <c r="X364" t="s">
        <v>26</v>
      </c>
    </row>
    <row r="365" spans="1:24" x14ac:dyDescent="0.25">
      <c r="A365" t="s">
        <v>83</v>
      </c>
      <c r="N365">
        <v>1</v>
      </c>
      <c r="O365">
        <v>1</v>
      </c>
      <c r="P365">
        <v>0</v>
      </c>
      <c r="Q365" t="s">
        <v>23</v>
      </c>
      <c r="R365">
        <f>VLOOKUP($A365,Location!$A:$E,2,FALSE)</f>
        <v>50.957619399999999</v>
      </c>
      <c r="S365">
        <f>VLOOKUP($A365,Location!$A:$E,3,FALSE)</f>
        <v>-0.127525</v>
      </c>
      <c r="T365">
        <f>VLOOKUP($A365,Location!$A:$E,4,FALSE)</f>
        <v>50.957619399999999</v>
      </c>
      <c r="U365">
        <f>VLOOKUP($A365,Location!$A:$E,5,FALSE)</f>
        <v>-0.127525</v>
      </c>
      <c r="V365" t="s">
        <v>24</v>
      </c>
      <c r="W365" t="s">
        <v>25</v>
      </c>
      <c r="X365" t="s">
        <v>26</v>
      </c>
    </row>
    <row r="366" spans="1:24" x14ac:dyDescent="0.25">
      <c r="A366" t="s">
        <v>84</v>
      </c>
      <c r="N366">
        <v>1</v>
      </c>
      <c r="O366">
        <v>1</v>
      </c>
      <c r="P366">
        <v>0</v>
      </c>
      <c r="Q366" t="s">
        <v>23</v>
      </c>
      <c r="R366">
        <f>VLOOKUP($A366,Location!$A:$E,2,FALSE)</f>
        <v>52.795272099999998</v>
      </c>
      <c r="S366">
        <f>VLOOKUP($A366,Location!$A:$E,3,FALSE)</f>
        <v>-1.6587409</v>
      </c>
      <c r="T366">
        <f>VLOOKUP($A366,Location!$A:$E,4,FALSE)</f>
        <v>52.765272099999997</v>
      </c>
      <c r="U366">
        <f>VLOOKUP($A366,Location!$A:$E,5,FALSE)</f>
        <v>-1.6587409</v>
      </c>
      <c r="V366" t="s">
        <v>24</v>
      </c>
      <c r="W366" t="s">
        <v>25</v>
      </c>
      <c r="X366" t="s">
        <v>26</v>
      </c>
    </row>
    <row r="367" spans="1:24" x14ac:dyDescent="0.25">
      <c r="A367" t="s">
        <v>85</v>
      </c>
      <c r="N367">
        <v>1</v>
      </c>
      <c r="O367">
        <v>1</v>
      </c>
      <c r="P367">
        <v>0</v>
      </c>
      <c r="Q367" t="s">
        <v>23</v>
      </c>
      <c r="R367">
        <f>VLOOKUP($A367,Location!$A:$E,2,FALSE)</f>
        <v>53.599623000000001</v>
      </c>
      <c r="S367">
        <f>VLOOKUP($A367,Location!$A:$E,3,FALSE)</f>
        <v>-2.2866369999999998</v>
      </c>
      <c r="T367">
        <f>VLOOKUP($A367,Location!$A:$E,4,FALSE)</f>
        <v>53.599623000000001</v>
      </c>
      <c r="U367">
        <f>VLOOKUP($A367,Location!$A:$E,5,FALSE)</f>
        <v>-2.2866369999999998</v>
      </c>
      <c r="V367" t="s">
        <v>24</v>
      </c>
      <c r="W367" t="s">
        <v>25</v>
      </c>
      <c r="X367" t="s">
        <v>26</v>
      </c>
    </row>
    <row r="368" spans="1:24" x14ac:dyDescent="0.25">
      <c r="A368" t="s">
        <v>86</v>
      </c>
      <c r="N368">
        <v>1</v>
      </c>
      <c r="O368">
        <v>1</v>
      </c>
      <c r="P368">
        <v>0</v>
      </c>
      <c r="Q368" t="s">
        <v>23</v>
      </c>
      <c r="R368">
        <f>VLOOKUP($A368,Location!$A:$E,2,FALSE)</f>
        <v>52.248284900000002</v>
      </c>
      <c r="S368">
        <f>VLOOKUP($A368,Location!$A:$E,3,FALSE)</f>
        <v>0.71096519999999996</v>
      </c>
      <c r="T368">
        <f>VLOOKUP($A368,Location!$A:$E,4,FALSE)</f>
        <v>52.248284900000002</v>
      </c>
      <c r="U368">
        <f>VLOOKUP($A368,Location!$A:$E,5,FALSE)</f>
        <v>0.71096519999999996</v>
      </c>
      <c r="V368" t="s">
        <v>24</v>
      </c>
      <c r="W368" t="s">
        <v>25</v>
      </c>
      <c r="X368" t="s">
        <v>26</v>
      </c>
    </row>
    <row r="369" spans="1:24" x14ac:dyDescent="0.25">
      <c r="A369" t="s">
        <v>87</v>
      </c>
      <c r="N369">
        <v>1</v>
      </c>
      <c r="O369">
        <v>1</v>
      </c>
      <c r="P369">
        <v>0</v>
      </c>
      <c r="Q369" t="s">
        <v>23</v>
      </c>
      <c r="R369">
        <f>VLOOKUP($A369,Location!$A:$E,2,FALSE)</f>
        <v>53.252900799999999</v>
      </c>
      <c r="S369">
        <f>VLOOKUP($A369,Location!$A:$E,3,FALSE)</f>
        <v>-1.9148575999999999</v>
      </c>
      <c r="T369">
        <f>VLOOKUP($A369,Location!$A:$E,4,FALSE)</f>
        <v>53.252900799999999</v>
      </c>
      <c r="U369">
        <f>VLOOKUP($A369,Location!$A:$E,5,FALSE)</f>
        <v>-1.9048575999999999</v>
      </c>
      <c r="V369" t="s">
        <v>24</v>
      </c>
      <c r="W369" t="s">
        <v>25</v>
      </c>
      <c r="X369" t="s">
        <v>26</v>
      </c>
    </row>
    <row r="370" spans="1:24" x14ac:dyDescent="0.25">
      <c r="A370" t="s">
        <v>88</v>
      </c>
      <c r="N370">
        <v>1</v>
      </c>
      <c r="O370">
        <v>1</v>
      </c>
      <c r="P370">
        <v>0</v>
      </c>
      <c r="Q370" t="s">
        <v>23</v>
      </c>
      <c r="R370">
        <f>VLOOKUP($A370,Location!$A:$E,2,FALSE)</f>
        <v>50.226975299999999</v>
      </c>
      <c r="S370">
        <f>VLOOKUP($A370,Location!$A:$E,3,FALSE)</f>
        <v>-5.2660182999999998</v>
      </c>
      <c r="T370">
        <f>VLOOKUP($A370,Location!$A:$E,4,FALSE)</f>
        <v>50.226975299999999</v>
      </c>
      <c r="U370">
        <f>VLOOKUP($A370,Location!$A:$E,5,FALSE)</f>
        <v>-5.2660182999999998</v>
      </c>
      <c r="V370" t="s">
        <v>24</v>
      </c>
      <c r="W370" t="s">
        <v>25</v>
      </c>
      <c r="X370" t="s">
        <v>26</v>
      </c>
    </row>
    <row r="371" spans="1:24" x14ac:dyDescent="0.25">
      <c r="A371" t="s">
        <v>89</v>
      </c>
      <c r="N371">
        <v>1</v>
      </c>
      <c r="O371">
        <v>1</v>
      </c>
      <c r="P371">
        <v>0</v>
      </c>
      <c r="Q371" t="s">
        <v>23</v>
      </c>
      <c r="R371">
        <f>VLOOKUP($A371,Location!$A:$E,2,FALSE)</f>
        <v>52.232819999999997</v>
      </c>
      <c r="S371">
        <f>VLOOKUP($A371,Location!$A:$E,3,FALSE)</f>
        <v>0.13578999999999999</v>
      </c>
      <c r="T371">
        <f>VLOOKUP($A371,Location!$A:$E,4,FALSE)</f>
        <v>52.232819999999997</v>
      </c>
      <c r="U371">
        <f>VLOOKUP($A371,Location!$A:$E,5,FALSE)</f>
        <v>0.13578999999999999</v>
      </c>
      <c r="V371" t="s">
        <v>24</v>
      </c>
      <c r="W371" t="s">
        <v>25</v>
      </c>
      <c r="X371" t="s">
        <v>26</v>
      </c>
    </row>
    <row r="372" spans="1:24" x14ac:dyDescent="0.25">
      <c r="A372" t="s">
        <v>90</v>
      </c>
      <c r="N372">
        <v>1</v>
      </c>
      <c r="O372">
        <v>1</v>
      </c>
      <c r="P372">
        <v>0</v>
      </c>
      <c r="Q372" t="s">
        <v>23</v>
      </c>
      <c r="R372">
        <f>VLOOKUP($A372,Location!$A:$E,2,FALSE)</f>
        <v>55.423007599999998</v>
      </c>
      <c r="S372">
        <f>VLOOKUP($A372,Location!$A:$E,3,FALSE)</f>
        <v>-5.6014568999999996</v>
      </c>
      <c r="T372">
        <f>VLOOKUP($A372,Location!$A:$E,4,FALSE)</f>
        <v>55.423007599999998</v>
      </c>
      <c r="U372">
        <f>VLOOKUP($A372,Location!$A:$E,5,FALSE)</f>
        <v>-5.6014568999999996</v>
      </c>
      <c r="V372" t="s">
        <v>24</v>
      </c>
      <c r="W372" t="s">
        <v>25</v>
      </c>
      <c r="X372" t="s">
        <v>26</v>
      </c>
    </row>
    <row r="373" spans="1:24" x14ac:dyDescent="0.25">
      <c r="A373" t="s">
        <v>91</v>
      </c>
      <c r="N373">
        <v>1</v>
      </c>
      <c r="O373">
        <v>1</v>
      </c>
      <c r="P373">
        <v>0</v>
      </c>
      <c r="Q373" t="s">
        <v>23</v>
      </c>
      <c r="R373">
        <f>VLOOKUP($A373,Location!$A:$E,2,FALSE)</f>
        <v>51.274792099999999</v>
      </c>
      <c r="S373">
        <f>VLOOKUP($A373,Location!$A:$E,3,FALSE)</f>
        <v>1.0884365</v>
      </c>
      <c r="T373">
        <f>VLOOKUP($A373,Location!$A:$E,4,FALSE)</f>
        <v>51.2347921</v>
      </c>
      <c r="U373">
        <f>VLOOKUP($A373,Location!$A:$E,5,FALSE)</f>
        <v>1.1334365</v>
      </c>
      <c r="V373" t="s">
        <v>24</v>
      </c>
      <c r="W373" t="s">
        <v>25</v>
      </c>
      <c r="X373" t="s">
        <v>26</v>
      </c>
    </row>
    <row r="374" spans="1:24" x14ac:dyDescent="0.25">
      <c r="A374" t="s">
        <v>92</v>
      </c>
      <c r="N374">
        <v>1</v>
      </c>
      <c r="O374">
        <v>1</v>
      </c>
      <c r="P374">
        <v>0</v>
      </c>
      <c r="Q374" t="s">
        <v>23</v>
      </c>
      <c r="R374">
        <f>VLOOKUP($A374,Location!$A:$E,2,FALSE)</f>
        <v>51.522466999999999</v>
      </c>
      <c r="S374">
        <f>VLOOKUP($A374,Location!$A:$E,3,FALSE)</f>
        <v>-3.1902680000000001</v>
      </c>
      <c r="T374">
        <f>VLOOKUP($A374,Location!$A:$E,4,FALSE)</f>
        <v>51.522466999999999</v>
      </c>
      <c r="U374">
        <f>VLOOKUP($A374,Location!$A:$E,5,FALSE)</f>
        <v>-3.2202679999999999</v>
      </c>
      <c r="V374" t="s">
        <v>24</v>
      </c>
      <c r="W374" t="s">
        <v>25</v>
      </c>
      <c r="X374" t="s">
        <v>26</v>
      </c>
    </row>
    <row r="375" spans="1:24" x14ac:dyDescent="0.25">
      <c r="A375" t="s">
        <v>93</v>
      </c>
      <c r="N375">
        <v>1</v>
      </c>
      <c r="O375">
        <v>1</v>
      </c>
      <c r="P375">
        <v>0</v>
      </c>
      <c r="Q375" t="s">
        <v>23</v>
      </c>
      <c r="R375">
        <f>VLOOKUP($A375,Location!$A:$E,2,FALSE)</f>
        <v>52.085118600000001</v>
      </c>
      <c r="S375">
        <f>VLOOKUP($A375,Location!$A:$E,3,FALSE)</f>
        <v>-4.6578919000000001</v>
      </c>
      <c r="T375">
        <f>VLOOKUP($A375,Location!$A:$E,4,FALSE)</f>
        <v>52.085118600000001</v>
      </c>
      <c r="U375">
        <f>VLOOKUP($A375,Location!$A:$E,5,FALSE)</f>
        <v>-4.6578919000000001</v>
      </c>
      <c r="V375" t="s">
        <v>24</v>
      </c>
      <c r="W375" t="s">
        <v>25</v>
      </c>
      <c r="X375" t="s">
        <v>26</v>
      </c>
    </row>
    <row r="376" spans="1:24" x14ac:dyDescent="0.25">
      <c r="A376" t="s">
        <v>94</v>
      </c>
      <c r="N376">
        <v>1</v>
      </c>
      <c r="O376">
        <v>1</v>
      </c>
      <c r="P376">
        <v>0</v>
      </c>
      <c r="Q376" t="s">
        <v>23</v>
      </c>
      <c r="R376">
        <f>VLOOKUP($A376,Location!$A:$E,2,FALSE)</f>
        <v>52.119056999999998</v>
      </c>
      <c r="S376">
        <f>VLOOKUP($A376,Location!$A:$E,3,FALSE)</f>
        <v>-0.421518</v>
      </c>
      <c r="T376">
        <f>VLOOKUP($A376,Location!$A:$E,4,FALSE)</f>
        <v>52.134056999999999</v>
      </c>
      <c r="U376">
        <f>VLOOKUP($A376,Location!$A:$E,5,FALSE)</f>
        <v>-0.421518</v>
      </c>
      <c r="V376" t="s">
        <v>24</v>
      </c>
      <c r="W376" t="s">
        <v>25</v>
      </c>
      <c r="X376" t="s">
        <v>26</v>
      </c>
    </row>
    <row r="377" spans="1:24" x14ac:dyDescent="0.25">
      <c r="A377" t="s">
        <v>95</v>
      </c>
      <c r="N377">
        <v>1</v>
      </c>
      <c r="O377">
        <v>1</v>
      </c>
      <c r="P377">
        <v>0</v>
      </c>
      <c r="Q377" t="s">
        <v>23</v>
      </c>
      <c r="R377">
        <f>VLOOKUP($A377,Location!$A:$E,2,FALSE)</f>
        <v>54.896782600000002</v>
      </c>
      <c r="S377">
        <f>VLOOKUP($A377,Location!$A:$E,3,FALSE)</f>
        <v>-2.9524503000000002</v>
      </c>
      <c r="T377">
        <f>VLOOKUP($A377,Location!$A:$E,4,FALSE)</f>
        <v>54.896782600000002</v>
      </c>
      <c r="U377">
        <f>VLOOKUP($A377,Location!$A:$E,5,FALSE)</f>
        <v>-2.9524503000000002</v>
      </c>
      <c r="V377" t="s">
        <v>24</v>
      </c>
      <c r="W377" t="s">
        <v>25</v>
      </c>
      <c r="X377" t="s">
        <v>26</v>
      </c>
    </row>
    <row r="378" spans="1:24" x14ac:dyDescent="0.25">
      <c r="A378" t="s">
        <v>96</v>
      </c>
      <c r="N378">
        <v>1</v>
      </c>
      <c r="O378">
        <v>1</v>
      </c>
      <c r="P378">
        <v>0</v>
      </c>
      <c r="Q378" t="s">
        <v>23</v>
      </c>
      <c r="R378">
        <f>VLOOKUP($A378,Location!$A:$E,2,FALSE)</f>
        <v>51.855899899999997</v>
      </c>
      <c r="S378">
        <f>VLOOKUP($A378,Location!$A:$E,3,FALSE)</f>
        <v>-4.3029979000000003</v>
      </c>
      <c r="T378">
        <f>VLOOKUP($A378,Location!$A:$E,4,FALSE)</f>
        <v>51.855899899999997</v>
      </c>
      <c r="U378">
        <f>VLOOKUP($A378,Location!$A:$E,5,FALSE)</f>
        <v>-4.3029979000000003</v>
      </c>
      <c r="V378" t="s">
        <v>24</v>
      </c>
      <c r="W378" t="s">
        <v>25</v>
      </c>
      <c r="X378" t="s">
        <v>26</v>
      </c>
    </row>
    <row r="379" spans="1:24" x14ac:dyDescent="0.25">
      <c r="A379" t="s">
        <v>97</v>
      </c>
      <c r="N379">
        <v>1</v>
      </c>
      <c r="O379">
        <v>1</v>
      </c>
      <c r="P379">
        <v>0</v>
      </c>
      <c r="Q379" t="s">
        <v>23</v>
      </c>
      <c r="R379">
        <f>VLOOKUP($A379,Location!$A:$E,2,FALSE)</f>
        <v>54.931502199999997</v>
      </c>
      <c r="S379">
        <f>VLOOKUP($A379,Location!$A:$E,3,FALSE)</f>
        <v>-3.9359592999999999</v>
      </c>
      <c r="T379">
        <f>VLOOKUP($A379,Location!$A:$E,4,FALSE)</f>
        <v>54.931502199999997</v>
      </c>
      <c r="U379">
        <f>VLOOKUP($A379,Location!$A:$E,5,FALSE)</f>
        <v>-3.9359592999999999</v>
      </c>
      <c r="V379" t="s">
        <v>24</v>
      </c>
      <c r="W379" t="s">
        <v>25</v>
      </c>
      <c r="X379" t="s">
        <v>26</v>
      </c>
    </row>
    <row r="380" spans="1:24" x14ac:dyDescent="0.25">
      <c r="A380" t="s">
        <v>98</v>
      </c>
      <c r="N380">
        <v>1</v>
      </c>
      <c r="O380">
        <v>1</v>
      </c>
      <c r="P380">
        <v>0</v>
      </c>
      <c r="Q380" t="s">
        <v>23</v>
      </c>
      <c r="R380">
        <f>VLOOKUP($A380,Location!$A:$E,2,FALSE)</f>
        <v>53.532071299999998</v>
      </c>
      <c r="S380">
        <f>VLOOKUP($A380,Location!$A:$E,3,FALSE)</f>
        <v>-2.1712096999999999</v>
      </c>
      <c r="T380">
        <f>VLOOKUP($A380,Location!$A:$E,4,FALSE)</f>
        <v>53.532071299999998</v>
      </c>
      <c r="U380">
        <f>VLOOKUP($A380,Location!$A:$E,5,FALSE)</f>
        <v>-2.1712096999999999</v>
      </c>
      <c r="V380" t="s">
        <v>24</v>
      </c>
      <c r="W380" t="s">
        <v>25</v>
      </c>
      <c r="X380" t="s">
        <v>26</v>
      </c>
    </row>
    <row r="381" spans="1:24" x14ac:dyDescent="0.25">
      <c r="A381" t="s">
        <v>99</v>
      </c>
      <c r="N381">
        <v>1</v>
      </c>
      <c r="O381">
        <v>1</v>
      </c>
      <c r="P381">
        <v>0</v>
      </c>
      <c r="Q381" t="s">
        <v>23</v>
      </c>
      <c r="R381">
        <f>VLOOKUP($A381,Location!$A:$E,2,FALSE)</f>
        <v>53.500746399999997</v>
      </c>
      <c r="S381">
        <f>VLOOKUP($A381,Location!$A:$E,3,FALSE)</f>
        <v>-2.2406853</v>
      </c>
      <c r="T381">
        <f>VLOOKUP($A381,Location!$A:$E,4,FALSE)</f>
        <v>53.500746399999997</v>
      </c>
      <c r="U381">
        <f>VLOOKUP($A381,Location!$A:$E,5,FALSE)</f>
        <v>-2.2491853000000002</v>
      </c>
      <c r="V381" t="s">
        <v>24</v>
      </c>
      <c r="W381" t="s">
        <v>25</v>
      </c>
      <c r="X381" t="s">
        <v>26</v>
      </c>
    </row>
    <row r="382" spans="1:24" x14ac:dyDescent="0.25">
      <c r="A382" t="s">
        <v>100</v>
      </c>
      <c r="N382">
        <v>1</v>
      </c>
      <c r="O382">
        <v>1</v>
      </c>
      <c r="P382">
        <v>0</v>
      </c>
      <c r="Q382" t="s">
        <v>23</v>
      </c>
      <c r="R382">
        <f>VLOOKUP($A382,Location!$A:$E,2,FALSE)</f>
        <v>51.7248977</v>
      </c>
      <c r="S382">
        <f>VLOOKUP($A382,Location!$A:$E,3,FALSE)</f>
        <v>0.44655909999999999</v>
      </c>
      <c r="T382">
        <f>VLOOKUP($A382,Location!$A:$E,4,FALSE)</f>
        <v>51.7248977</v>
      </c>
      <c r="U382">
        <f>VLOOKUP($A382,Location!$A:$E,5,FALSE)</f>
        <v>0.44655909999999999</v>
      </c>
      <c r="V382" t="s">
        <v>24</v>
      </c>
      <c r="W382" t="s">
        <v>25</v>
      </c>
      <c r="X382" t="s">
        <v>26</v>
      </c>
    </row>
    <row r="383" spans="1:24" x14ac:dyDescent="0.25">
      <c r="A383" t="s">
        <v>101</v>
      </c>
      <c r="N383">
        <v>1</v>
      </c>
      <c r="O383">
        <v>1</v>
      </c>
      <c r="P383">
        <v>0</v>
      </c>
      <c r="Q383" t="s">
        <v>23</v>
      </c>
      <c r="R383">
        <f>VLOOKUP($A383,Location!$A:$E,2,FALSE)</f>
        <v>51.903452700000003</v>
      </c>
      <c r="S383">
        <f>VLOOKUP($A383,Location!$A:$E,3,FALSE)</f>
        <v>-2.0650259000000002</v>
      </c>
      <c r="T383">
        <f>VLOOKUP($A383,Location!$A:$E,4,FALSE)</f>
        <v>51.903452700000003</v>
      </c>
      <c r="U383">
        <f>VLOOKUP($A383,Location!$A:$E,5,FALSE)</f>
        <v>-2.0250259000000002</v>
      </c>
      <c r="V383" t="s">
        <v>24</v>
      </c>
      <c r="W383" t="s">
        <v>25</v>
      </c>
      <c r="X383" t="s">
        <v>26</v>
      </c>
    </row>
    <row r="384" spans="1:24" x14ac:dyDescent="0.25">
      <c r="A384" t="s">
        <v>102</v>
      </c>
      <c r="N384">
        <v>1</v>
      </c>
      <c r="O384">
        <v>1</v>
      </c>
      <c r="P384">
        <v>0</v>
      </c>
      <c r="Q384" t="s">
        <v>23</v>
      </c>
      <c r="R384">
        <f>VLOOKUP($A384,Location!$A:$E,2,FALSE)</f>
        <v>51.384331099999997</v>
      </c>
      <c r="S384">
        <f>VLOOKUP($A384,Location!$A:$E,3,FALSE)</f>
        <v>-0.50983659999999997</v>
      </c>
      <c r="T384">
        <f>VLOOKUP($A384,Location!$A:$E,4,FALSE)</f>
        <v>51.384331099999997</v>
      </c>
      <c r="U384">
        <f>VLOOKUP($A384,Location!$A:$E,5,FALSE)</f>
        <v>-0.50983659999999997</v>
      </c>
      <c r="V384" t="s">
        <v>24</v>
      </c>
      <c r="W384" t="s">
        <v>25</v>
      </c>
      <c r="X384" t="s">
        <v>26</v>
      </c>
    </row>
    <row r="385" spans="1:24" x14ac:dyDescent="0.25">
      <c r="A385" t="s">
        <v>103</v>
      </c>
      <c r="N385">
        <v>1</v>
      </c>
      <c r="O385">
        <v>1</v>
      </c>
      <c r="P385">
        <v>0</v>
      </c>
      <c r="Q385" t="s">
        <v>23</v>
      </c>
      <c r="R385">
        <f>VLOOKUP($A385,Location!$A:$E,2,FALSE)</f>
        <v>53.161984699999998</v>
      </c>
      <c r="S385">
        <f>VLOOKUP($A385,Location!$A:$E,3,FALSE)</f>
        <v>-2.8475787000000001</v>
      </c>
      <c r="T385">
        <f>VLOOKUP($A385,Location!$A:$E,4,FALSE)</f>
        <v>53.181984700000001</v>
      </c>
      <c r="U385">
        <f>VLOOKUP($A385,Location!$A:$E,5,FALSE)</f>
        <v>-2.8475787000000001</v>
      </c>
      <c r="V385" t="s">
        <v>24</v>
      </c>
      <c r="W385" t="s">
        <v>25</v>
      </c>
      <c r="X385" t="s">
        <v>26</v>
      </c>
    </row>
    <row r="386" spans="1:24" x14ac:dyDescent="0.25">
      <c r="A386" t="s">
        <v>104</v>
      </c>
      <c r="N386">
        <v>1</v>
      </c>
      <c r="O386">
        <v>1</v>
      </c>
      <c r="P386">
        <v>0</v>
      </c>
      <c r="Q386" t="s">
        <v>23</v>
      </c>
      <c r="R386">
        <f>VLOOKUP($A386,Location!$A:$E,2,FALSE)</f>
        <v>53.243543000000003</v>
      </c>
      <c r="S386">
        <f>VLOOKUP($A386,Location!$A:$E,3,FALSE)</f>
        <v>-1.426382</v>
      </c>
      <c r="T386">
        <f>VLOOKUP($A386,Location!$A:$E,4,FALSE)</f>
        <v>53.213543000000001</v>
      </c>
      <c r="U386">
        <f>VLOOKUP($A386,Location!$A:$E,5,FALSE)</f>
        <v>-1.416382</v>
      </c>
      <c r="V386" t="s">
        <v>24</v>
      </c>
      <c r="W386" t="s">
        <v>25</v>
      </c>
      <c r="X386" t="s">
        <v>26</v>
      </c>
    </row>
    <row r="387" spans="1:24" x14ac:dyDescent="0.25">
      <c r="A387" t="s">
        <v>105</v>
      </c>
      <c r="N387">
        <v>1</v>
      </c>
      <c r="O387">
        <v>1</v>
      </c>
      <c r="P387">
        <v>0</v>
      </c>
      <c r="Q387" t="s">
        <v>23</v>
      </c>
      <c r="R387">
        <f>VLOOKUP($A387,Location!$A:$E,2,FALSE)</f>
        <v>50.85333</v>
      </c>
      <c r="S387">
        <f>VLOOKUP($A387,Location!$A:$E,3,FALSE)</f>
        <v>-0.71013000000000004</v>
      </c>
      <c r="T387">
        <f>VLOOKUP($A387,Location!$A:$E,4,FALSE)</f>
        <v>50.85333</v>
      </c>
      <c r="U387">
        <f>VLOOKUP($A387,Location!$A:$E,5,FALSE)</f>
        <v>-0.71013000000000004</v>
      </c>
      <c r="V387" t="s">
        <v>24</v>
      </c>
      <c r="W387" t="s">
        <v>25</v>
      </c>
      <c r="X387" t="s">
        <v>26</v>
      </c>
    </row>
    <row r="388" spans="1:24" x14ac:dyDescent="0.25">
      <c r="A388" t="s">
        <v>106</v>
      </c>
      <c r="N388">
        <v>1</v>
      </c>
      <c r="O388">
        <v>1</v>
      </c>
      <c r="P388">
        <v>0</v>
      </c>
      <c r="Q388" t="s">
        <v>23</v>
      </c>
      <c r="R388">
        <f>VLOOKUP($A388,Location!$A:$E,2,FALSE)</f>
        <v>51.633513100000002</v>
      </c>
      <c r="S388">
        <f>VLOOKUP($A388,Location!$A:$E,3,FALSE)</f>
        <v>9.0489999999999998E-3</v>
      </c>
      <c r="T388">
        <f>VLOOKUP($A388,Location!$A:$E,4,FALSE)</f>
        <v>51.633513100000002</v>
      </c>
      <c r="U388">
        <f>VLOOKUP($A388,Location!$A:$E,5,FALSE)</f>
        <v>1.7049000000000002E-2</v>
      </c>
      <c r="V388" t="s">
        <v>24</v>
      </c>
      <c r="W388" t="s">
        <v>25</v>
      </c>
      <c r="X388" t="s">
        <v>26</v>
      </c>
    </row>
    <row r="389" spans="1:24" x14ac:dyDescent="0.25">
      <c r="A389" t="s">
        <v>107</v>
      </c>
      <c r="N389">
        <v>1</v>
      </c>
      <c r="O389">
        <v>1</v>
      </c>
      <c r="P389">
        <v>0</v>
      </c>
      <c r="Q389" t="s">
        <v>23</v>
      </c>
      <c r="R389">
        <f>VLOOKUP($A389,Location!$A:$E,2,FALSE)</f>
        <v>51.465494</v>
      </c>
      <c r="S389">
        <f>VLOOKUP($A389,Location!$A:$E,3,FALSE)</f>
        <v>-2.1437599999999999</v>
      </c>
      <c r="T389">
        <f>VLOOKUP($A389,Location!$A:$E,4,FALSE)</f>
        <v>51.465494</v>
      </c>
      <c r="U389">
        <f>VLOOKUP($A389,Location!$A:$E,5,FALSE)</f>
        <v>-2.1437599999999999</v>
      </c>
      <c r="V389" t="s">
        <v>24</v>
      </c>
      <c r="W389" t="s">
        <v>25</v>
      </c>
      <c r="X389" t="s">
        <v>26</v>
      </c>
    </row>
    <row r="390" spans="1:24" x14ac:dyDescent="0.25">
      <c r="A390" t="s">
        <v>108</v>
      </c>
      <c r="N390">
        <v>1</v>
      </c>
      <c r="O390">
        <v>1</v>
      </c>
      <c r="P390">
        <v>0</v>
      </c>
      <c r="Q390" t="s">
        <v>23</v>
      </c>
      <c r="R390">
        <f>VLOOKUP($A390,Location!$A:$E,2,FALSE)</f>
        <v>53.657494200000002</v>
      </c>
      <c r="S390">
        <f>VLOOKUP($A390,Location!$A:$E,3,FALSE)</f>
        <v>-2.6185464999999999</v>
      </c>
      <c r="T390">
        <f>VLOOKUP($A390,Location!$A:$E,4,FALSE)</f>
        <v>53.627494200000001</v>
      </c>
      <c r="U390">
        <f>VLOOKUP($A390,Location!$A:$E,5,FALSE)</f>
        <v>-2.7285464999999998</v>
      </c>
      <c r="V390" t="s">
        <v>24</v>
      </c>
      <c r="W390" t="s">
        <v>25</v>
      </c>
      <c r="X390" t="s">
        <v>26</v>
      </c>
    </row>
    <row r="391" spans="1:24" x14ac:dyDescent="0.25">
      <c r="A391" t="s">
        <v>109</v>
      </c>
      <c r="N391">
        <v>1</v>
      </c>
      <c r="O391">
        <v>1</v>
      </c>
      <c r="P391">
        <v>0</v>
      </c>
      <c r="Q391" t="s">
        <v>23</v>
      </c>
      <c r="R391">
        <f>VLOOKUP($A391,Location!$A:$E,2,FALSE)</f>
        <v>51.798403800000003</v>
      </c>
      <c r="S391">
        <f>VLOOKUP($A391,Location!$A:$E,3,FALSE)</f>
        <v>1.1546676</v>
      </c>
      <c r="T391">
        <f>VLOOKUP($A391,Location!$A:$E,4,FALSE)</f>
        <v>51.798403800000003</v>
      </c>
      <c r="U391">
        <f>VLOOKUP($A391,Location!$A:$E,5,FALSE)</f>
        <v>1.1546676</v>
      </c>
      <c r="V391" t="s">
        <v>24</v>
      </c>
      <c r="W391" t="s">
        <v>25</v>
      </c>
      <c r="X391" t="s">
        <v>26</v>
      </c>
    </row>
    <row r="392" spans="1:24" x14ac:dyDescent="0.25">
      <c r="A392" t="s">
        <v>110</v>
      </c>
      <c r="N392">
        <v>1</v>
      </c>
      <c r="O392">
        <v>1</v>
      </c>
      <c r="P392">
        <v>0</v>
      </c>
      <c r="Q392" t="s">
        <v>23</v>
      </c>
      <c r="R392">
        <f>VLOOKUP($A392,Location!$A:$E,2,FALSE)</f>
        <v>51.872078700000003</v>
      </c>
      <c r="S392">
        <f>VLOOKUP($A392,Location!$A:$E,3,FALSE)</f>
        <v>0.92811390000000005</v>
      </c>
      <c r="T392">
        <f>VLOOKUP($A392,Location!$A:$E,4,FALSE)</f>
        <v>51.872078700000003</v>
      </c>
      <c r="U392">
        <f>VLOOKUP($A392,Location!$A:$E,5,FALSE)</f>
        <v>0.89811390000000002</v>
      </c>
      <c r="V392" t="s">
        <v>24</v>
      </c>
      <c r="W392" t="s">
        <v>25</v>
      </c>
      <c r="X392" t="s">
        <v>26</v>
      </c>
    </row>
    <row r="393" spans="1:24" x14ac:dyDescent="0.25">
      <c r="A393" t="s">
        <v>111</v>
      </c>
      <c r="N393">
        <v>1</v>
      </c>
      <c r="O393">
        <v>1</v>
      </c>
      <c r="P393">
        <v>0</v>
      </c>
      <c r="Q393" t="s">
        <v>23</v>
      </c>
      <c r="R393">
        <f>VLOOKUP($A393,Location!$A:$E,2,FALSE)</f>
        <v>52.463636200000003</v>
      </c>
      <c r="S393">
        <f>VLOOKUP($A393,Location!$A:$E,3,FALSE)</f>
        <v>-1.4758529</v>
      </c>
      <c r="T393">
        <f>VLOOKUP($A393,Location!$A:$E,4,FALSE)</f>
        <v>52.433636200000002</v>
      </c>
      <c r="U393">
        <f>VLOOKUP($A393,Location!$A:$E,5,FALSE)</f>
        <v>-1.5358529000000001</v>
      </c>
      <c r="V393" t="s">
        <v>24</v>
      </c>
      <c r="W393" t="s">
        <v>25</v>
      </c>
      <c r="X393" t="s">
        <v>26</v>
      </c>
    </row>
    <row r="394" spans="1:24" x14ac:dyDescent="0.25">
      <c r="A394" t="s">
        <v>112</v>
      </c>
      <c r="N394">
        <v>1</v>
      </c>
      <c r="O394">
        <v>1</v>
      </c>
      <c r="P394">
        <v>0</v>
      </c>
      <c r="Q394" t="s">
        <v>23</v>
      </c>
      <c r="R394">
        <f>VLOOKUP($A394,Location!$A:$E,2,FALSE)</f>
        <v>51.081005699999999</v>
      </c>
      <c r="S394">
        <f>VLOOKUP($A394,Location!$A:$E,3,FALSE)</f>
        <v>-0.2017707</v>
      </c>
      <c r="T394">
        <f>VLOOKUP($A394,Location!$A:$E,4,FALSE)</f>
        <v>51.081005699999999</v>
      </c>
      <c r="U394">
        <f>VLOOKUP($A394,Location!$A:$E,5,FALSE)</f>
        <v>-0.2017707</v>
      </c>
      <c r="V394" t="s">
        <v>24</v>
      </c>
      <c r="W394" t="s">
        <v>25</v>
      </c>
      <c r="X394" t="s">
        <v>26</v>
      </c>
    </row>
    <row r="395" spans="1:24" x14ac:dyDescent="0.25">
      <c r="A395" t="s">
        <v>113</v>
      </c>
      <c r="N395">
        <v>1</v>
      </c>
      <c r="O395">
        <v>1</v>
      </c>
      <c r="P395">
        <v>0</v>
      </c>
      <c r="Q395" t="s">
        <v>23</v>
      </c>
      <c r="R395">
        <f>VLOOKUP($A395,Location!$A:$E,2,FALSE)</f>
        <v>53.089860799999997</v>
      </c>
      <c r="S395">
        <f>VLOOKUP($A395,Location!$A:$E,3,FALSE)</f>
        <v>-2.4441250000000001</v>
      </c>
      <c r="T395">
        <f>VLOOKUP($A395,Location!$A:$E,4,FALSE)</f>
        <v>53.089860799999997</v>
      </c>
      <c r="U395">
        <f>VLOOKUP($A395,Location!$A:$E,5,FALSE)</f>
        <v>-2.4441250000000001</v>
      </c>
      <c r="V395" t="s">
        <v>24</v>
      </c>
      <c r="W395" t="s">
        <v>25</v>
      </c>
      <c r="X395" t="s">
        <v>26</v>
      </c>
    </row>
    <row r="396" spans="1:24" x14ac:dyDescent="0.25">
      <c r="A396" t="s">
        <v>114</v>
      </c>
      <c r="N396">
        <v>1</v>
      </c>
      <c r="O396">
        <v>1</v>
      </c>
      <c r="P396">
        <v>0</v>
      </c>
      <c r="Q396" t="s">
        <v>23</v>
      </c>
      <c r="R396">
        <f>VLOOKUP($A396,Location!$A:$E,2,FALSE)</f>
        <v>51.385290500000004</v>
      </c>
      <c r="S396">
        <f>VLOOKUP($A396,Location!$A:$E,3,FALSE)</f>
        <v>-0.1178232</v>
      </c>
      <c r="T396">
        <f>VLOOKUP($A396,Location!$A:$E,4,FALSE)</f>
        <v>51.360290500000005</v>
      </c>
      <c r="U396">
        <f>VLOOKUP($A396,Location!$A:$E,5,FALSE)</f>
        <v>-0.1178232</v>
      </c>
      <c r="V396" t="s">
        <v>24</v>
      </c>
      <c r="W396" t="s">
        <v>25</v>
      </c>
      <c r="X396" t="s">
        <v>26</v>
      </c>
    </row>
    <row r="397" spans="1:24" x14ac:dyDescent="0.25">
      <c r="A397" t="s">
        <v>115</v>
      </c>
      <c r="N397">
        <v>1</v>
      </c>
      <c r="O397">
        <v>1</v>
      </c>
      <c r="P397">
        <v>0</v>
      </c>
      <c r="Q397" t="s">
        <v>23</v>
      </c>
      <c r="R397">
        <f>VLOOKUP($A397,Location!$A:$E,2,FALSE)</f>
        <v>55.451709999999999</v>
      </c>
      <c r="S397">
        <f>VLOOKUP($A397,Location!$A:$E,3,FALSE)</f>
        <v>-4.2643599999999999</v>
      </c>
      <c r="T397">
        <f>VLOOKUP($A397,Location!$A:$E,4,FALSE)</f>
        <v>55.451709999999999</v>
      </c>
      <c r="U397">
        <f>VLOOKUP($A397,Location!$A:$E,5,FALSE)</f>
        <v>-4.2643599999999999</v>
      </c>
      <c r="V397" t="s">
        <v>24</v>
      </c>
      <c r="W397" t="s">
        <v>25</v>
      </c>
      <c r="X397" t="s">
        <v>26</v>
      </c>
    </row>
    <row r="398" spans="1:24" x14ac:dyDescent="0.25">
      <c r="A398" t="s">
        <v>116</v>
      </c>
      <c r="N398">
        <v>1</v>
      </c>
      <c r="O398">
        <v>1</v>
      </c>
      <c r="P398">
        <v>0</v>
      </c>
      <c r="Q398" t="s">
        <v>23</v>
      </c>
      <c r="R398">
        <f>VLOOKUP($A398,Location!$A:$E,2,FALSE)</f>
        <v>54.519602200000001</v>
      </c>
      <c r="S398">
        <f>VLOOKUP($A398,Location!$A:$E,3,FALSE)</f>
        <v>-1.5083413999999999</v>
      </c>
      <c r="T398">
        <f>VLOOKUP($A398,Location!$A:$E,4,FALSE)</f>
        <v>54.519602200000001</v>
      </c>
      <c r="U398">
        <f>VLOOKUP($A398,Location!$A:$E,5,FALSE)</f>
        <v>-1.5083413999999999</v>
      </c>
      <c r="V398" t="s">
        <v>24</v>
      </c>
      <c r="W398" t="s">
        <v>25</v>
      </c>
      <c r="X398" t="s">
        <v>26</v>
      </c>
    </row>
    <row r="399" spans="1:24" x14ac:dyDescent="0.25">
      <c r="A399" t="s">
        <v>117</v>
      </c>
      <c r="N399">
        <v>1</v>
      </c>
      <c r="O399">
        <v>1</v>
      </c>
      <c r="P399">
        <v>0</v>
      </c>
      <c r="Q399" t="s">
        <v>23</v>
      </c>
      <c r="R399">
        <f>VLOOKUP($A399,Location!$A:$E,2,FALSE)</f>
        <v>52.901769999999999</v>
      </c>
      <c r="S399">
        <f>VLOOKUP($A399,Location!$A:$E,3,FALSE)</f>
        <v>-1.4310529999999999</v>
      </c>
      <c r="T399">
        <f>VLOOKUP($A399,Location!$A:$E,4,FALSE)</f>
        <v>52.901769999999999</v>
      </c>
      <c r="U399">
        <f>VLOOKUP($A399,Location!$A:$E,5,FALSE)</f>
        <v>-1.4710529999999999</v>
      </c>
      <c r="V399" t="s">
        <v>24</v>
      </c>
      <c r="W399" t="s">
        <v>25</v>
      </c>
      <c r="X399" t="s">
        <v>26</v>
      </c>
    </row>
    <row r="400" spans="1:24" x14ac:dyDescent="0.25">
      <c r="A400" t="s">
        <v>118</v>
      </c>
      <c r="N400">
        <v>1</v>
      </c>
      <c r="O400">
        <v>1</v>
      </c>
      <c r="P400">
        <v>0</v>
      </c>
      <c r="Q400" t="s">
        <v>23</v>
      </c>
      <c r="R400">
        <f>VLOOKUP($A400,Location!$A:$E,2,FALSE)</f>
        <v>53.542399000000003</v>
      </c>
      <c r="S400">
        <f>VLOOKUP($A400,Location!$A:$E,3,FALSE)</f>
        <v>-1.0859939999999999</v>
      </c>
      <c r="T400">
        <f>VLOOKUP($A400,Location!$A:$E,4,FALSE)</f>
        <v>53.542399000000003</v>
      </c>
      <c r="U400">
        <f>VLOOKUP($A400,Location!$A:$E,5,FALSE)</f>
        <v>-1.0859939999999999</v>
      </c>
      <c r="V400" t="s">
        <v>24</v>
      </c>
      <c r="W400" t="s">
        <v>25</v>
      </c>
      <c r="X400" t="s">
        <v>26</v>
      </c>
    </row>
    <row r="401" spans="1:24" x14ac:dyDescent="0.25">
      <c r="A401" t="s">
        <v>119</v>
      </c>
      <c r="N401">
        <v>1</v>
      </c>
      <c r="O401">
        <v>1</v>
      </c>
      <c r="P401">
        <v>0</v>
      </c>
      <c r="Q401" t="s">
        <v>23</v>
      </c>
      <c r="R401">
        <f>VLOOKUP($A401,Location!$A:$E,2,FALSE)</f>
        <v>50.714248900000001</v>
      </c>
      <c r="S401">
        <f>VLOOKUP($A401,Location!$A:$E,3,FALSE)</f>
        <v>-2.4686621</v>
      </c>
      <c r="T401">
        <f>VLOOKUP($A401,Location!$A:$E,4,FALSE)</f>
        <v>50.714248900000001</v>
      </c>
      <c r="U401">
        <f>VLOOKUP($A401,Location!$A:$E,5,FALSE)</f>
        <v>-2.4686621</v>
      </c>
      <c r="V401" t="s">
        <v>24</v>
      </c>
      <c r="W401" t="s">
        <v>25</v>
      </c>
      <c r="X401" t="s">
        <v>26</v>
      </c>
    </row>
    <row r="402" spans="1:24" x14ac:dyDescent="0.25">
      <c r="A402" t="s">
        <v>120</v>
      </c>
      <c r="N402">
        <v>1</v>
      </c>
      <c r="O402">
        <v>1</v>
      </c>
      <c r="P402">
        <v>0</v>
      </c>
      <c r="Q402" t="s">
        <v>23</v>
      </c>
      <c r="R402">
        <f>VLOOKUP($A402,Location!$A:$E,2,FALSE)</f>
        <v>52.50311</v>
      </c>
      <c r="S402">
        <f>VLOOKUP($A402,Location!$A:$E,3,FALSE)</f>
        <v>-2.1487500000000002</v>
      </c>
      <c r="T402">
        <f>VLOOKUP($A402,Location!$A:$E,4,FALSE)</f>
        <v>52.50311</v>
      </c>
      <c r="U402">
        <f>VLOOKUP($A402,Location!$A:$E,5,FALSE)</f>
        <v>-2.1487500000000002</v>
      </c>
      <c r="V402" t="s">
        <v>24</v>
      </c>
      <c r="W402" t="s">
        <v>25</v>
      </c>
      <c r="X402" t="s">
        <v>26</v>
      </c>
    </row>
    <row r="403" spans="1:24" x14ac:dyDescent="0.25">
      <c r="A403" t="s">
        <v>121</v>
      </c>
      <c r="N403">
        <v>1</v>
      </c>
      <c r="O403">
        <v>1</v>
      </c>
      <c r="P403">
        <v>0</v>
      </c>
      <c r="Q403" t="s">
        <v>23</v>
      </c>
      <c r="R403">
        <f>VLOOKUP($A403,Location!$A:$E,2,FALSE)</f>
        <v>55.968623000000001</v>
      </c>
      <c r="S403">
        <f>VLOOKUP($A403,Location!$A:$E,3,FALSE)</f>
        <v>-4.5745940000000003</v>
      </c>
      <c r="T403">
        <f>VLOOKUP($A403,Location!$A:$E,4,FALSE)</f>
        <v>55.968623000000001</v>
      </c>
      <c r="U403">
        <f>VLOOKUP($A403,Location!$A:$E,5,FALSE)</f>
        <v>-4.5745940000000003</v>
      </c>
      <c r="V403" t="s">
        <v>24</v>
      </c>
      <c r="W403" t="s">
        <v>25</v>
      </c>
      <c r="X403" t="s">
        <v>26</v>
      </c>
    </row>
    <row r="404" spans="1:24" x14ac:dyDescent="0.25">
      <c r="A404" t="s">
        <v>122</v>
      </c>
      <c r="N404">
        <v>1</v>
      </c>
      <c r="O404">
        <v>1</v>
      </c>
      <c r="P404">
        <v>0</v>
      </c>
      <c r="Q404" t="s">
        <v>23</v>
      </c>
      <c r="R404">
        <f>VLOOKUP($A404,Location!$A:$E,2,FALSE)</f>
        <v>55.069248299999998</v>
      </c>
      <c r="S404">
        <f>VLOOKUP($A404,Location!$A:$E,3,FALSE)</f>
        <v>-3.5967161000000001</v>
      </c>
      <c r="T404">
        <f>VLOOKUP($A404,Location!$A:$E,4,FALSE)</f>
        <v>55.069248299999998</v>
      </c>
      <c r="U404">
        <f>VLOOKUP($A404,Location!$A:$E,5,FALSE)</f>
        <v>-3.5967161000000001</v>
      </c>
      <c r="V404" t="s">
        <v>24</v>
      </c>
      <c r="W404" t="s">
        <v>25</v>
      </c>
      <c r="X404" t="s">
        <v>26</v>
      </c>
    </row>
    <row r="405" spans="1:24" x14ac:dyDescent="0.25">
      <c r="A405" t="s">
        <v>123</v>
      </c>
      <c r="N405">
        <v>1</v>
      </c>
      <c r="O405">
        <v>1</v>
      </c>
      <c r="P405">
        <v>0</v>
      </c>
      <c r="Q405" t="s">
        <v>23</v>
      </c>
      <c r="R405">
        <f>VLOOKUP($A405,Location!$A:$E,2,FALSE)</f>
        <v>56.477769500000001</v>
      </c>
      <c r="S405">
        <f>VLOOKUP($A405,Location!$A:$E,3,FALSE)</f>
        <v>-3.0050628000000001</v>
      </c>
      <c r="T405">
        <f>VLOOKUP($A405,Location!$A:$E,4,FALSE)</f>
        <v>56.477769500000001</v>
      </c>
      <c r="U405">
        <f>VLOOKUP($A405,Location!$A:$E,5,FALSE)</f>
        <v>-3.0050628000000001</v>
      </c>
      <c r="V405" t="s">
        <v>24</v>
      </c>
      <c r="W405" t="s">
        <v>25</v>
      </c>
      <c r="X405" t="s">
        <v>26</v>
      </c>
    </row>
    <row r="406" spans="1:24" x14ac:dyDescent="0.25">
      <c r="A406" t="s">
        <v>124</v>
      </c>
      <c r="N406">
        <v>1</v>
      </c>
      <c r="O406">
        <v>1</v>
      </c>
      <c r="P406">
        <v>0</v>
      </c>
      <c r="Q406" t="s">
        <v>23</v>
      </c>
      <c r="R406">
        <f>VLOOKUP($A406,Location!$A:$E,2,FALSE)</f>
        <v>56.074010000000001</v>
      </c>
      <c r="S406">
        <f>VLOOKUP($A406,Location!$A:$E,3,FALSE)</f>
        <v>-3.4352800000000001</v>
      </c>
      <c r="T406">
        <f>VLOOKUP($A406,Location!$A:$E,4,FALSE)</f>
        <v>56.074010000000001</v>
      </c>
      <c r="U406">
        <f>VLOOKUP($A406,Location!$A:$E,5,FALSE)</f>
        <v>-3.4352800000000001</v>
      </c>
      <c r="V406" t="s">
        <v>24</v>
      </c>
      <c r="W406" t="s">
        <v>25</v>
      </c>
      <c r="X406" t="s">
        <v>26</v>
      </c>
    </row>
    <row r="407" spans="1:24" x14ac:dyDescent="0.25">
      <c r="A407" t="s">
        <v>125</v>
      </c>
      <c r="N407">
        <v>1</v>
      </c>
      <c r="O407">
        <v>1</v>
      </c>
      <c r="P407">
        <v>0</v>
      </c>
      <c r="Q407" t="s">
        <v>23</v>
      </c>
      <c r="R407">
        <f>VLOOKUP($A407,Location!$A:$E,2,FALSE)</f>
        <v>55.967545800000003</v>
      </c>
      <c r="S407">
        <f>VLOOKUP($A407,Location!$A:$E,3,FALSE)</f>
        <v>-4.9115197000000004</v>
      </c>
      <c r="T407">
        <f>VLOOKUP($A407,Location!$A:$E,4,FALSE)</f>
        <v>55.967545800000003</v>
      </c>
      <c r="U407">
        <f>VLOOKUP($A407,Location!$A:$E,5,FALSE)</f>
        <v>-4.9815197000000007</v>
      </c>
      <c r="V407" t="s">
        <v>24</v>
      </c>
      <c r="W407" t="s">
        <v>25</v>
      </c>
      <c r="X407" t="s">
        <v>26</v>
      </c>
    </row>
    <row r="408" spans="1:24" x14ac:dyDescent="0.25">
      <c r="A408" t="s">
        <v>126</v>
      </c>
      <c r="N408">
        <v>1</v>
      </c>
      <c r="O408">
        <v>1</v>
      </c>
      <c r="P408">
        <v>0</v>
      </c>
      <c r="Q408" t="s">
        <v>23</v>
      </c>
      <c r="R408">
        <f>VLOOKUP($A408,Location!$A:$E,2,FALSE)</f>
        <v>55.777823300000001</v>
      </c>
      <c r="S408">
        <f>VLOOKUP($A408,Location!$A:$E,3,FALSE)</f>
        <v>-2.3481822999999999</v>
      </c>
      <c r="T408">
        <f>VLOOKUP($A408,Location!$A:$E,4,FALSE)</f>
        <v>55.777823300000001</v>
      </c>
      <c r="U408">
        <f>VLOOKUP($A408,Location!$A:$E,5,FALSE)</f>
        <v>-2.3481822999999999</v>
      </c>
      <c r="V408" t="s">
        <v>24</v>
      </c>
      <c r="W408" t="s">
        <v>25</v>
      </c>
      <c r="X408" t="s">
        <v>26</v>
      </c>
    </row>
    <row r="409" spans="1:24" x14ac:dyDescent="0.25">
      <c r="A409" t="s">
        <v>127</v>
      </c>
      <c r="N409">
        <v>1</v>
      </c>
      <c r="O409">
        <v>1</v>
      </c>
      <c r="P409">
        <v>0</v>
      </c>
      <c r="Q409" t="s">
        <v>23</v>
      </c>
      <c r="R409">
        <f>VLOOKUP($A409,Location!$A:$E,2,FALSE)</f>
        <v>54.747139300000001</v>
      </c>
      <c r="S409">
        <f>VLOOKUP($A409,Location!$A:$E,3,FALSE)</f>
        <v>-1.6097671</v>
      </c>
      <c r="T409">
        <f>VLOOKUP($A409,Location!$A:$E,4,FALSE)</f>
        <v>54.747139300000001</v>
      </c>
      <c r="U409">
        <f>VLOOKUP($A409,Location!$A:$E,5,FALSE)</f>
        <v>-1.6097671</v>
      </c>
      <c r="V409" t="s">
        <v>24</v>
      </c>
      <c r="W409" t="s">
        <v>25</v>
      </c>
      <c r="X409" t="s">
        <v>26</v>
      </c>
    </row>
    <row r="410" spans="1:24" x14ac:dyDescent="0.25">
      <c r="A410" t="s">
        <v>128</v>
      </c>
      <c r="N410">
        <v>1</v>
      </c>
      <c r="O410">
        <v>1</v>
      </c>
      <c r="P410">
        <v>0</v>
      </c>
      <c r="Q410" t="s">
        <v>23</v>
      </c>
      <c r="R410">
        <f>VLOOKUP($A410,Location!$A:$E,2,FALSE)</f>
        <v>55.770840999999997</v>
      </c>
      <c r="S410">
        <f>VLOOKUP($A410,Location!$A:$E,3,FALSE)</f>
        <v>-4.1754534000000003</v>
      </c>
      <c r="T410">
        <f>VLOOKUP($A410,Location!$A:$E,4,FALSE)</f>
        <v>55.770840999999997</v>
      </c>
      <c r="U410">
        <f>VLOOKUP($A410,Location!$A:$E,5,FALSE)</f>
        <v>-4.1754534000000003</v>
      </c>
      <c r="V410" t="s">
        <v>24</v>
      </c>
      <c r="W410" t="s">
        <v>25</v>
      </c>
      <c r="X410" t="s">
        <v>26</v>
      </c>
    </row>
    <row r="411" spans="1:24" x14ac:dyDescent="0.25">
      <c r="A411" t="s">
        <v>129</v>
      </c>
      <c r="N411">
        <v>1</v>
      </c>
      <c r="O411">
        <v>1</v>
      </c>
      <c r="P411">
        <v>0</v>
      </c>
      <c r="Q411" t="s">
        <v>23</v>
      </c>
      <c r="R411">
        <f>VLOOKUP($A411,Location!$A:$E,2,FALSE)</f>
        <v>50.782507099999997</v>
      </c>
      <c r="S411">
        <f>VLOOKUP($A411,Location!$A:$E,3,FALSE)</f>
        <v>0.30959300000000001</v>
      </c>
      <c r="T411">
        <f>VLOOKUP($A411,Location!$A:$E,4,FALSE)</f>
        <v>50.782507099999997</v>
      </c>
      <c r="U411">
        <f>VLOOKUP($A411,Location!$A:$E,5,FALSE)</f>
        <v>0.30959300000000001</v>
      </c>
      <c r="V411" t="s">
        <v>24</v>
      </c>
      <c r="W411" t="s">
        <v>25</v>
      </c>
      <c r="X411" t="s">
        <v>26</v>
      </c>
    </row>
    <row r="412" spans="1:24" x14ac:dyDescent="0.25">
      <c r="A412" t="s">
        <v>130</v>
      </c>
      <c r="N412">
        <v>1</v>
      </c>
      <c r="O412">
        <v>1</v>
      </c>
      <c r="P412">
        <v>0</v>
      </c>
      <c r="Q412" t="s">
        <v>23</v>
      </c>
      <c r="R412">
        <f>VLOOKUP($A412,Location!$A:$E,2,FALSE)</f>
        <v>55.8999308</v>
      </c>
      <c r="S412">
        <f>VLOOKUP($A412,Location!$A:$E,3,FALSE)</f>
        <v>-3.3082379</v>
      </c>
      <c r="T412">
        <f>VLOOKUP($A412,Location!$A:$E,4,FALSE)</f>
        <v>55.8999308</v>
      </c>
      <c r="U412">
        <f>VLOOKUP($A412,Location!$A:$E,5,FALSE)</f>
        <v>-3.3182378999999997</v>
      </c>
      <c r="V412" t="s">
        <v>24</v>
      </c>
      <c r="W412" t="s">
        <v>25</v>
      </c>
      <c r="X412" t="s">
        <v>26</v>
      </c>
    </row>
    <row r="413" spans="1:24" x14ac:dyDescent="0.25">
      <c r="A413" t="s">
        <v>131</v>
      </c>
      <c r="N413">
        <v>1</v>
      </c>
      <c r="O413">
        <v>1</v>
      </c>
      <c r="P413">
        <v>0</v>
      </c>
      <c r="Q413" t="s">
        <v>23</v>
      </c>
      <c r="R413">
        <f>VLOOKUP($A413,Location!$A:$E,2,FALSE)</f>
        <v>55.943147000000003</v>
      </c>
      <c r="S413">
        <f>VLOOKUP($A413,Location!$A:$E,3,FALSE)</f>
        <v>-3.0669396</v>
      </c>
      <c r="T413">
        <f>VLOOKUP($A413,Location!$A:$E,4,FALSE)</f>
        <v>55.943147000000003</v>
      </c>
      <c r="U413">
        <f>VLOOKUP($A413,Location!$A:$E,5,FALSE)</f>
        <v>-3.0669396</v>
      </c>
      <c r="V413" t="s">
        <v>24</v>
      </c>
      <c r="W413" t="s">
        <v>25</v>
      </c>
      <c r="X413" t="s">
        <v>26</v>
      </c>
    </row>
    <row r="414" spans="1:24" x14ac:dyDescent="0.25">
      <c r="A414" t="s">
        <v>132</v>
      </c>
      <c r="N414">
        <v>1</v>
      </c>
      <c r="O414">
        <v>1</v>
      </c>
      <c r="P414">
        <v>0</v>
      </c>
      <c r="Q414" t="s">
        <v>23</v>
      </c>
      <c r="R414">
        <f>VLOOKUP($A414,Location!$A:$E,2,FALSE)</f>
        <v>57.651477</v>
      </c>
      <c r="S414">
        <f>VLOOKUP($A414,Location!$A:$E,3,FALSE)</f>
        <v>-3.3183582</v>
      </c>
      <c r="T414">
        <f>VLOOKUP($A414,Location!$A:$E,4,FALSE)</f>
        <v>57.651477</v>
      </c>
      <c r="U414">
        <f>VLOOKUP($A414,Location!$A:$E,5,FALSE)</f>
        <v>-3.3183582</v>
      </c>
      <c r="V414" t="s">
        <v>24</v>
      </c>
      <c r="W414" t="s">
        <v>25</v>
      </c>
      <c r="X414" t="s">
        <v>26</v>
      </c>
    </row>
    <row r="415" spans="1:24" x14ac:dyDescent="0.25">
      <c r="A415" t="s">
        <v>133</v>
      </c>
      <c r="N415">
        <v>1</v>
      </c>
      <c r="O415">
        <v>1</v>
      </c>
      <c r="P415">
        <v>0</v>
      </c>
      <c r="Q415" t="s">
        <v>23</v>
      </c>
      <c r="R415">
        <f>VLOOKUP($A415,Location!$A:$E,2,FALSE)</f>
        <v>54.961222300000003</v>
      </c>
      <c r="S415">
        <f>VLOOKUP($A415,Location!$A:$E,3,FALSE)</f>
        <v>-1.6446000999999999</v>
      </c>
      <c r="T415">
        <f>VLOOKUP($A415,Location!$A:$E,4,FALSE)</f>
        <v>54.961222300000003</v>
      </c>
      <c r="U415">
        <f>VLOOKUP($A415,Location!$A:$E,5,FALSE)</f>
        <v>-1.6046000999999999</v>
      </c>
      <c r="V415" t="s">
        <v>24</v>
      </c>
      <c r="W415" t="s">
        <v>25</v>
      </c>
      <c r="X415" t="s">
        <v>26</v>
      </c>
    </row>
    <row r="416" spans="1:24" x14ac:dyDescent="0.25">
      <c r="A416" t="s">
        <v>134</v>
      </c>
      <c r="N416">
        <v>1</v>
      </c>
      <c r="O416">
        <v>1</v>
      </c>
      <c r="P416">
        <v>0</v>
      </c>
      <c r="Q416" t="s">
        <v>23</v>
      </c>
      <c r="R416">
        <f>VLOOKUP($A416,Location!$A:$E,2,FALSE)</f>
        <v>51.676892500000001</v>
      </c>
      <c r="S416">
        <f>VLOOKUP($A416,Location!$A:$E,3,FALSE)</f>
        <v>-2.1648400000000002E-2</v>
      </c>
      <c r="T416">
        <f>VLOOKUP($A416,Location!$A:$E,4,FALSE)</f>
        <v>51.676892500000001</v>
      </c>
      <c r="U416">
        <f>VLOOKUP($A416,Location!$A:$E,5,FALSE)</f>
        <v>-2.1648400000000002E-2</v>
      </c>
      <c r="V416" t="s">
        <v>24</v>
      </c>
      <c r="W416" t="s">
        <v>25</v>
      </c>
      <c r="X416" t="s">
        <v>26</v>
      </c>
    </row>
    <row r="417" spans="1:24" x14ac:dyDescent="0.25">
      <c r="A417" t="s">
        <v>135</v>
      </c>
      <c r="N417">
        <v>1</v>
      </c>
      <c r="O417">
        <v>1</v>
      </c>
      <c r="P417">
        <v>0</v>
      </c>
      <c r="Q417" t="s">
        <v>23</v>
      </c>
      <c r="R417">
        <f>VLOOKUP($A417,Location!$A:$E,2,FALSE)</f>
        <v>51.502953499999997</v>
      </c>
      <c r="S417">
        <f>VLOOKUP($A417,Location!$A:$E,3,FALSE)</f>
        <v>0.16203319999999999</v>
      </c>
      <c r="T417">
        <f>VLOOKUP($A417,Location!$A:$E,4,FALSE)</f>
        <v>51.510453499999997</v>
      </c>
      <c r="U417">
        <f>VLOOKUP($A417,Location!$A:$E,5,FALSE)</f>
        <v>0.16203319999999999</v>
      </c>
      <c r="V417" t="s">
        <v>24</v>
      </c>
      <c r="W417" t="s">
        <v>25</v>
      </c>
      <c r="X417" t="s">
        <v>26</v>
      </c>
    </row>
    <row r="418" spans="1:24" x14ac:dyDescent="0.25">
      <c r="A418" t="s">
        <v>136</v>
      </c>
      <c r="N418">
        <v>1</v>
      </c>
      <c r="O418">
        <v>1</v>
      </c>
      <c r="P418">
        <v>0</v>
      </c>
      <c r="Q418" t="s">
        <v>23</v>
      </c>
      <c r="R418">
        <f>VLOOKUP($A418,Location!$A:$E,2,FALSE)</f>
        <v>50.698687499999998</v>
      </c>
      <c r="S418">
        <f>VLOOKUP($A418,Location!$A:$E,3,FALSE)</f>
        <v>-3.5158303000000002</v>
      </c>
      <c r="T418">
        <f>VLOOKUP($A418,Location!$A:$E,4,FALSE)</f>
        <v>50.698687499999998</v>
      </c>
      <c r="U418">
        <f>VLOOKUP($A418,Location!$A:$E,5,FALSE)</f>
        <v>-3.5158303000000002</v>
      </c>
      <c r="V418" t="s">
        <v>24</v>
      </c>
      <c r="W418" t="s">
        <v>25</v>
      </c>
      <c r="X418" t="s">
        <v>26</v>
      </c>
    </row>
    <row r="419" spans="1:24" x14ac:dyDescent="0.25">
      <c r="A419" t="s">
        <v>137</v>
      </c>
      <c r="N419">
        <v>1</v>
      </c>
      <c r="O419">
        <v>1</v>
      </c>
      <c r="P419">
        <v>0</v>
      </c>
      <c r="Q419" t="s">
        <v>23</v>
      </c>
      <c r="R419">
        <f>VLOOKUP($A419,Location!$A:$E,2,FALSE)</f>
        <v>51.274348400000001</v>
      </c>
      <c r="S419">
        <f>VLOOKUP($A419,Location!$A:$E,3,FALSE)</f>
        <v>-0.77196759999999998</v>
      </c>
      <c r="T419">
        <f>VLOOKUP($A419,Location!$A:$E,4,FALSE)</f>
        <v>51.274348400000001</v>
      </c>
      <c r="U419">
        <f>VLOOKUP($A419,Location!$A:$E,5,FALSE)</f>
        <v>-0.77196759999999998</v>
      </c>
      <c r="V419" t="s">
        <v>24</v>
      </c>
      <c r="W419" t="s">
        <v>25</v>
      </c>
      <c r="X419" t="s">
        <v>26</v>
      </c>
    </row>
    <row r="420" spans="1:24" x14ac:dyDescent="0.25">
      <c r="A420" t="s">
        <v>138</v>
      </c>
      <c r="N420">
        <v>1</v>
      </c>
      <c r="O420">
        <v>1</v>
      </c>
      <c r="P420">
        <v>0</v>
      </c>
      <c r="Q420" t="s">
        <v>23</v>
      </c>
      <c r="R420">
        <f>VLOOKUP($A420,Location!$A:$E,2,FALSE)</f>
        <v>52.640528699999997</v>
      </c>
      <c r="S420">
        <f>VLOOKUP($A420,Location!$A:$E,3,FALSE)</f>
        <v>-2.1138357999999999</v>
      </c>
      <c r="T420">
        <f>VLOOKUP($A420,Location!$A:$E,4,FALSE)</f>
        <v>52.640528699999997</v>
      </c>
      <c r="U420">
        <f>VLOOKUP($A420,Location!$A:$E,5,FALSE)</f>
        <v>-2.1138357999999999</v>
      </c>
      <c r="V420" t="s">
        <v>24</v>
      </c>
      <c r="W420" t="s">
        <v>25</v>
      </c>
      <c r="X420" t="s">
        <v>26</v>
      </c>
    </row>
    <row r="421" spans="1:24" x14ac:dyDescent="0.25">
      <c r="A421" t="s">
        <v>139</v>
      </c>
      <c r="N421">
        <v>1</v>
      </c>
      <c r="O421">
        <v>1</v>
      </c>
      <c r="P421">
        <v>0</v>
      </c>
      <c r="Q421" t="s">
        <v>23</v>
      </c>
      <c r="R421">
        <f>VLOOKUP($A421,Location!$A:$E,2,FALSE)</f>
        <v>51.0790723</v>
      </c>
      <c r="S421">
        <f>VLOOKUP($A421,Location!$A:$E,3,FALSE)</f>
        <v>1.1674795</v>
      </c>
      <c r="T421">
        <f>VLOOKUP($A421,Location!$A:$E,4,FALSE)</f>
        <v>51.0790723</v>
      </c>
      <c r="U421">
        <f>VLOOKUP($A421,Location!$A:$E,5,FALSE)</f>
        <v>1.1674795</v>
      </c>
      <c r="V421" t="s">
        <v>24</v>
      </c>
      <c r="W421" t="s">
        <v>25</v>
      </c>
      <c r="X421" t="s">
        <v>26</v>
      </c>
    </row>
    <row r="422" spans="1:24" x14ac:dyDescent="0.25">
      <c r="A422" t="s">
        <v>140</v>
      </c>
      <c r="N422">
        <v>1</v>
      </c>
      <c r="O422">
        <v>1</v>
      </c>
      <c r="P422">
        <v>0</v>
      </c>
      <c r="Q422" t="s">
        <v>23</v>
      </c>
      <c r="R422">
        <f>VLOOKUP($A422,Location!$A:$E,2,FALSE)</f>
        <v>56.643168000000003</v>
      </c>
      <c r="S422">
        <f>VLOOKUP($A422,Location!$A:$E,3,FALSE)</f>
        <v>-2.8896829999999998</v>
      </c>
      <c r="T422">
        <f>VLOOKUP($A422,Location!$A:$E,4,FALSE)</f>
        <v>56.643168000000003</v>
      </c>
      <c r="U422">
        <f>VLOOKUP($A422,Location!$A:$E,5,FALSE)</f>
        <v>-2.8896829999999998</v>
      </c>
      <c r="V422" t="s">
        <v>24</v>
      </c>
      <c r="W422" t="s">
        <v>25</v>
      </c>
      <c r="X422" t="s">
        <v>26</v>
      </c>
    </row>
    <row r="423" spans="1:24" x14ac:dyDescent="0.25">
      <c r="A423" t="s">
        <v>141</v>
      </c>
      <c r="N423">
        <v>1</v>
      </c>
      <c r="O423">
        <v>1</v>
      </c>
      <c r="P423">
        <v>0</v>
      </c>
      <c r="Q423" t="s">
        <v>23</v>
      </c>
      <c r="R423">
        <f>VLOOKUP($A423,Location!$A:$E,2,FALSE)</f>
        <v>56.821292</v>
      </c>
      <c r="S423">
        <f>VLOOKUP($A423,Location!$A:$E,3,FALSE)</f>
        <v>-5.1049185000000001</v>
      </c>
      <c r="T423">
        <f>VLOOKUP($A423,Location!$A:$E,4,FALSE)</f>
        <v>56.821292</v>
      </c>
      <c r="U423">
        <f>VLOOKUP($A423,Location!$A:$E,5,FALSE)</f>
        <v>-5.1049185000000001</v>
      </c>
      <c r="V423" t="s">
        <v>24</v>
      </c>
      <c r="W423" t="s">
        <v>25</v>
      </c>
      <c r="X423" t="s">
        <v>26</v>
      </c>
    </row>
    <row r="424" spans="1:24" x14ac:dyDescent="0.25">
      <c r="A424" t="s">
        <v>142</v>
      </c>
      <c r="N424">
        <v>1</v>
      </c>
      <c r="O424">
        <v>1</v>
      </c>
      <c r="P424">
        <v>0</v>
      </c>
      <c r="Q424" t="s">
        <v>23</v>
      </c>
      <c r="R424">
        <f>VLOOKUP($A424,Location!$A:$E,2,FALSE)</f>
        <v>57.690595600000002</v>
      </c>
      <c r="S424">
        <f>VLOOKUP($A424,Location!$A:$E,3,FALSE)</f>
        <v>-2.0032236000000001</v>
      </c>
      <c r="T424">
        <f>VLOOKUP($A424,Location!$A:$E,4,FALSE)</f>
        <v>57.690595600000002</v>
      </c>
      <c r="U424">
        <f>VLOOKUP($A424,Location!$A:$E,5,FALSE)</f>
        <v>-2.0032236000000001</v>
      </c>
      <c r="V424" t="s">
        <v>24</v>
      </c>
      <c r="W424" t="s">
        <v>25</v>
      </c>
      <c r="X424" t="s">
        <v>26</v>
      </c>
    </row>
    <row r="425" spans="1:24" x14ac:dyDescent="0.25">
      <c r="A425" t="s">
        <v>143</v>
      </c>
      <c r="N425">
        <v>1</v>
      </c>
      <c r="O425">
        <v>1</v>
      </c>
      <c r="P425">
        <v>0</v>
      </c>
      <c r="Q425" t="s">
        <v>23</v>
      </c>
      <c r="R425">
        <f>VLOOKUP($A425,Location!$A:$E,2,FALSE)</f>
        <v>55.612591199999997</v>
      </c>
      <c r="S425">
        <f>VLOOKUP($A425,Location!$A:$E,3,FALSE)</f>
        <v>-2.8026703999999998</v>
      </c>
      <c r="T425">
        <f>VLOOKUP($A425,Location!$A:$E,4,FALSE)</f>
        <v>55.612591199999997</v>
      </c>
      <c r="U425">
        <f>VLOOKUP($A425,Location!$A:$E,5,FALSE)</f>
        <v>-2.8026703999999998</v>
      </c>
      <c r="V425" t="s">
        <v>24</v>
      </c>
      <c r="W425" t="s">
        <v>25</v>
      </c>
      <c r="X425" t="s">
        <v>26</v>
      </c>
    </row>
    <row r="426" spans="1:24" x14ac:dyDescent="0.25">
      <c r="A426" t="s">
        <v>144</v>
      </c>
      <c r="N426">
        <v>1</v>
      </c>
      <c r="O426">
        <v>1</v>
      </c>
      <c r="P426">
        <v>0</v>
      </c>
      <c r="Q426" t="s">
        <v>23</v>
      </c>
      <c r="R426">
        <f>VLOOKUP($A426,Location!$A:$E,2,FALSE)</f>
        <v>54.957157299999999</v>
      </c>
      <c r="S426">
        <f>VLOOKUP($A426,Location!$A:$E,3,FALSE)</f>
        <v>-1.6559885999999999</v>
      </c>
      <c r="T426">
        <f>VLOOKUP($A426,Location!$A:$E,4,FALSE)</f>
        <v>54.957157299999999</v>
      </c>
      <c r="U426">
        <f>VLOOKUP($A426,Location!$A:$E,5,FALSE)</f>
        <v>-1.6759885999999999</v>
      </c>
      <c r="V426" t="s">
        <v>24</v>
      </c>
      <c r="W426" t="s">
        <v>25</v>
      </c>
      <c r="X426" t="s">
        <v>26</v>
      </c>
    </row>
    <row r="427" spans="1:24" x14ac:dyDescent="0.25">
      <c r="A427" t="s">
        <v>145</v>
      </c>
      <c r="N427">
        <v>1</v>
      </c>
      <c r="O427">
        <v>1</v>
      </c>
      <c r="P427">
        <v>0</v>
      </c>
      <c r="Q427" t="s">
        <v>23</v>
      </c>
      <c r="R427">
        <f>VLOOKUP($A427,Location!$A:$E,2,FALSE)</f>
        <v>51.36251</v>
      </c>
      <c r="S427">
        <f>VLOOKUP($A427,Location!$A:$E,3,FALSE)</f>
        <v>0.57946399999999998</v>
      </c>
      <c r="T427">
        <f>VLOOKUP($A427,Location!$A:$E,4,FALSE)</f>
        <v>51.372509999999998</v>
      </c>
      <c r="U427">
        <f>VLOOKUP($A427,Location!$A:$E,5,FALSE)</f>
        <v>0.60946400000000001</v>
      </c>
      <c r="V427" t="s">
        <v>24</v>
      </c>
      <c r="W427" t="s">
        <v>25</v>
      </c>
      <c r="X427" t="s">
        <v>26</v>
      </c>
    </row>
    <row r="428" spans="1:24" x14ac:dyDescent="0.25">
      <c r="A428" t="s">
        <v>146</v>
      </c>
      <c r="N428">
        <v>1</v>
      </c>
      <c r="O428">
        <v>1</v>
      </c>
      <c r="P428">
        <v>0</v>
      </c>
      <c r="Q428" t="s">
        <v>23</v>
      </c>
      <c r="R428">
        <f>VLOOKUP($A428,Location!$A:$E,2,FALSE)</f>
        <v>55.241219000000001</v>
      </c>
      <c r="S428">
        <f>VLOOKUP($A428,Location!$A:$E,3,FALSE)</f>
        <v>-4.8586450000000001</v>
      </c>
      <c r="T428">
        <f>VLOOKUP($A428,Location!$A:$E,4,FALSE)</f>
        <v>55.241219000000001</v>
      </c>
      <c r="U428">
        <f>VLOOKUP($A428,Location!$A:$E,5,FALSE)</f>
        <v>-4.8586450000000001</v>
      </c>
      <c r="V428" t="s">
        <v>24</v>
      </c>
      <c r="W428" t="s">
        <v>25</v>
      </c>
      <c r="X428" t="s">
        <v>26</v>
      </c>
    </row>
    <row r="429" spans="1:24" x14ac:dyDescent="0.25">
      <c r="A429" t="s">
        <v>147</v>
      </c>
      <c r="N429">
        <v>1</v>
      </c>
      <c r="O429">
        <v>1</v>
      </c>
      <c r="P429">
        <v>0</v>
      </c>
      <c r="Q429" t="s">
        <v>23</v>
      </c>
      <c r="R429">
        <f>VLOOKUP($A429,Location!$A:$E,2,FALSE)</f>
        <v>55.889218499999998</v>
      </c>
      <c r="S429">
        <f>VLOOKUP($A429,Location!$A:$E,3,FALSE)</f>
        <v>-4.3383573999999996</v>
      </c>
      <c r="T429">
        <f>VLOOKUP($A429,Location!$A:$E,4,FALSE)</f>
        <v>55.896718499999999</v>
      </c>
      <c r="U429">
        <f>VLOOKUP($A429,Location!$A:$E,5,FALSE)</f>
        <v>-4.3383573999999996</v>
      </c>
      <c r="V429" t="s">
        <v>24</v>
      </c>
      <c r="W429" t="s">
        <v>25</v>
      </c>
      <c r="X429" t="s">
        <v>26</v>
      </c>
    </row>
    <row r="430" spans="1:24" x14ac:dyDescent="0.25">
      <c r="A430" t="s">
        <v>148</v>
      </c>
      <c r="N430">
        <v>1</v>
      </c>
      <c r="O430">
        <v>1</v>
      </c>
      <c r="P430">
        <v>0</v>
      </c>
      <c r="Q430" t="s">
        <v>23</v>
      </c>
      <c r="R430">
        <f>VLOOKUP($A430,Location!$A:$E,2,FALSE)</f>
        <v>55.860703800000003</v>
      </c>
      <c r="S430">
        <f>VLOOKUP($A430,Location!$A:$E,3,FALSE)</f>
        <v>-4.1136996000000003</v>
      </c>
      <c r="T430">
        <f>VLOOKUP($A430,Location!$A:$E,4,FALSE)</f>
        <v>55.860703800000003</v>
      </c>
      <c r="U430">
        <f>VLOOKUP($A430,Location!$A:$E,5,FALSE)</f>
        <v>-4.1136996000000003</v>
      </c>
      <c r="V430" t="s">
        <v>24</v>
      </c>
      <c r="W430" t="s">
        <v>25</v>
      </c>
      <c r="X430" t="s">
        <v>26</v>
      </c>
    </row>
    <row r="431" spans="1:24" x14ac:dyDescent="0.25">
      <c r="A431" t="s">
        <v>149</v>
      </c>
      <c r="N431">
        <v>1</v>
      </c>
      <c r="O431">
        <v>1</v>
      </c>
      <c r="P431">
        <v>0</v>
      </c>
      <c r="Q431" t="s">
        <v>23</v>
      </c>
      <c r="R431">
        <f>VLOOKUP($A431,Location!$A:$E,2,FALSE)</f>
        <v>55.8646137</v>
      </c>
      <c r="S431">
        <f>VLOOKUP($A431,Location!$A:$E,3,FALSE)</f>
        <v>-4.3485614000000004</v>
      </c>
      <c r="T431">
        <f>VLOOKUP($A431,Location!$A:$E,4,FALSE)</f>
        <v>55.842613700000001</v>
      </c>
      <c r="U431">
        <f>VLOOKUP($A431,Location!$A:$E,5,FALSE)</f>
        <v>-4.3485614000000004</v>
      </c>
      <c r="V431" t="s">
        <v>24</v>
      </c>
      <c r="W431" t="s">
        <v>25</v>
      </c>
      <c r="X431" t="s">
        <v>26</v>
      </c>
    </row>
    <row r="432" spans="1:24" x14ac:dyDescent="0.25">
      <c r="A432" t="s">
        <v>150</v>
      </c>
      <c r="N432">
        <v>1</v>
      </c>
      <c r="O432">
        <v>1</v>
      </c>
      <c r="P432">
        <v>0</v>
      </c>
      <c r="Q432" t="s">
        <v>23</v>
      </c>
      <c r="R432">
        <f>VLOOKUP($A432,Location!$A:$E,2,FALSE)</f>
        <v>51.833300000000001</v>
      </c>
      <c r="S432">
        <f>VLOOKUP($A432,Location!$A:$E,3,FALSE)</f>
        <v>-2.2766660000000001</v>
      </c>
      <c r="T432">
        <f>VLOOKUP($A432,Location!$A:$E,4,FALSE)</f>
        <v>51.833300000000001</v>
      </c>
      <c r="U432">
        <f>VLOOKUP($A432,Location!$A:$E,5,FALSE)</f>
        <v>-2.2766660000000001</v>
      </c>
      <c r="V432" t="s">
        <v>24</v>
      </c>
      <c r="W432" t="s">
        <v>25</v>
      </c>
      <c r="X432" t="s">
        <v>26</v>
      </c>
    </row>
    <row r="433" spans="1:24" x14ac:dyDescent="0.25">
      <c r="A433" t="s">
        <v>151</v>
      </c>
      <c r="N433">
        <v>1</v>
      </c>
      <c r="O433">
        <v>1</v>
      </c>
      <c r="P433">
        <v>0</v>
      </c>
      <c r="Q433" t="s">
        <v>23</v>
      </c>
      <c r="R433">
        <f>VLOOKUP($A433,Location!$A:$E,2,FALSE)</f>
        <v>57.972992300000001</v>
      </c>
      <c r="S433">
        <f>VLOOKUP($A433,Location!$A:$E,3,FALSE)</f>
        <v>-3.9837147000000002</v>
      </c>
      <c r="T433">
        <f>VLOOKUP($A433,Location!$A:$E,4,FALSE)</f>
        <v>57.972992300000001</v>
      </c>
      <c r="U433">
        <f>VLOOKUP($A433,Location!$A:$E,5,FALSE)</f>
        <v>-3.9837147000000002</v>
      </c>
      <c r="V433" t="s">
        <v>24</v>
      </c>
      <c r="W433" t="s">
        <v>25</v>
      </c>
      <c r="X433" t="s">
        <v>26</v>
      </c>
    </row>
    <row r="434" spans="1:24" x14ac:dyDescent="0.25">
      <c r="A434" t="s">
        <v>152</v>
      </c>
      <c r="N434">
        <v>1</v>
      </c>
      <c r="O434">
        <v>1</v>
      </c>
      <c r="P434">
        <v>0</v>
      </c>
      <c r="Q434" t="s">
        <v>23</v>
      </c>
      <c r="R434">
        <f>VLOOKUP($A434,Location!$A:$E,2,FALSE)</f>
        <v>51.563819899999999</v>
      </c>
      <c r="S434">
        <f>VLOOKUP($A434,Location!$A:$E,3,FALSE)</f>
        <v>0.1100187</v>
      </c>
      <c r="T434">
        <f>VLOOKUP($A434,Location!$A:$E,4,FALSE)</f>
        <v>51.563819899999999</v>
      </c>
      <c r="U434">
        <f>VLOOKUP($A434,Location!$A:$E,5,FALSE)</f>
        <v>0.12501869999999998</v>
      </c>
      <c r="V434" t="s">
        <v>24</v>
      </c>
      <c r="W434" t="s">
        <v>25</v>
      </c>
      <c r="X434" t="s">
        <v>26</v>
      </c>
    </row>
    <row r="435" spans="1:24" x14ac:dyDescent="0.25">
      <c r="A435" t="s">
        <v>153</v>
      </c>
      <c r="N435">
        <v>1</v>
      </c>
      <c r="O435">
        <v>1</v>
      </c>
      <c r="P435">
        <v>0</v>
      </c>
      <c r="Q435" t="s">
        <v>23</v>
      </c>
      <c r="R435">
        <f>VLOOKUP($A435,Location!$A:$E,2,FALSE)</f>
        <v>55.041558100000003</v>
      </c>
      <c r="S435">
        <f>VLOOKUP($A435,Location!$A:$E,3,FALSE)</f>
        <v>-1.6090875</v>
      </c>
      <c r="T435">
        <f>VLOOKUP($A435,Location!$A:$E,4,FALSE)</f>
        <v>55.041558100000003</v>
      </c>
      <c r="U435">
        <f>VLOOKUP($A435,Location!$A:$E,5,FALSE)</f>
        <v>-1.6090875</v>
      </c>
      <c r="V435" t="s">
        <v>24</v>
      </c>
      <c r="W435" t="s">
        <v>25</v>
      </c>
      <c r="X435" t="s">
        <v>26</v>
      </c>
    </row>
    <row r="436" spans="1:24" x14ac:dyDescent="0.25">
      <c r="A436" t="s">
        <v>154</v>
      </c>
      <c r="N436">
        <v>1</v>
      </c>
      <c r="O436">
        <v>1</v>
      </c>
      <c r="P436">
        <v>0</v>
      </c>
      <c r="Q436" t="s">
        <v>23</v>
      </c>
      <c r="R436">
        <f>VLOOKUP($A436,Location!$A:$E,2,FALSE)</f>
        <v>56.011209999999998</v>
      </c>
      <c r="S436">
        <f>VLOOKUP($A436,Location!$A:$E,3,FALSE)</f>
        <v>-3.74125</v>
      </c>
      <c r="T436">
        <f>VLOOKUP($A436,Location!$A:$E,4,FALSE)</f>
        <v>56.011209999999998</v>
      </c>
      <c r="U436">
        <f>VLOOKUP($A436,Location!$A:$E,5,FALSE)</f>
        <v>-3.74125</v>
      </c>
      <c r="V436" t="s">
        <v>24</v>
      </c>
      <c r="W436" t="s">
        <v>25</v>
      </c>
      <c r="X436" t="s">
        <v>26</v>
      </c>
    </row>
    <row r="437" spans="1:24" x14ac:dyDescent="0.25">
      <c r="A437" t="s">
        <v>155</v>
      </c>
      <c r="N437">
        <v>1</v>
      </c>
      <c r="O437">
        <v>1</v>
      </c>
      <c r="P437">
        <v>0</v>
      </c>
      <c r="Q437" t="s">
        <v>23</v>
      </c>
      <c r="R437">
        <f>VLOOKUP($A437,Location!$A:$E,2,FALSE)</f>
        <v>52.901907999999999</v>
      </c>
      <c r="S437">
        <f>VLOOKUP($A437,Location!$A:$E,3,FALSE)</f>
        <v>-0.587314</v>
      </c>
      <c r="T437">
        <f>VLOOKUP($A437,Location!$A:$E,4,FALSE)</f>
        <v>52.901907999999999</v>
      </c>
      <c r="U437">
        <f>VLOOKUP($A437,Location!$A:$E,5,FALSE)</f>
        <v>-0.587314</v>
      </c>
      <c r="V437" t="s">
        <v>24</v>
      </c>
      <c r="W437" t="s">
        <v>25</v>
      </c>
      <c r="X437" t="s">
        <v>26</v>
      </c>
    </row>
    <row r="438" spans="1:24" x14ac:dyDescent="0.25">
      <c r="A438" t="s">
        <v>156</v>
      </c>
      <c r="N438">
        <v>1</v>
      </c>
      <c r="O438">
        <v>1</v>
      </c>
      <c r="P438">
        <v>0</v>
      </c>
      <c r="Q438" t="s">
        <v>23</v>
      </c>
      <c r="R438">
        <f>VLOOKUP($A438,Location!$A:$E,2,FALSE)</f>
        <v>57.326864299999997</v>
      </c>
      <c r="S438">
        <f>VLOOKUP($A438,Location!$A:$E,3,FALSE)</f>
        <v>-3.6095592999999999</v>
      </c>
      <c r="T438">
        <f>VLOOKUP($A438,Location!$A:$E,4,FALSE)</f>
        <v>57.326864299999997</v>
      </c>
      <c r="U438">
        <f>VLOOKUP($A438,Location!$A:$E,5,FALSE)</f>
        <v>-3.6095592999999999</v>
      </c>
      <c r="V438" t="s">
        <v>24</v>
      </c>
      <c r="W438" t="s">
        <v>25</v>
      </c>
      <c r="X438" t="s">
        <v>26</v>
      </c>
    </row>
    <row r="439" spans="1:24" x14ac:dyDescent="0.25">
      <c r="A439" t="s">
        <v>157</v>
      </c>
      <c r="N439">
        <v>1</v>
      </c>
      <c r="O439">
        <v>1</v>
      </c>
      <c r="P439">
        <v>0</v>
      </c>
      <c r="Q439" t="s">
        <v>23</v>
      </c>
      <c r="R439">
        <f>VLOOKUP($A439,Location!$A:$E,2,FALSE)</f>
        <v>51.550284599999998</v>
      </c>
      <c r="S439">
        <f>VLOOKUP($A439,Location!$A:$E,3,FALSE)</f>
        <v>-0.33100980000000002</v>
      </c>
      <c r="T439">
        <f>VLOOKUP($A439,Location!$A:$E,4,FALSE)</f>
        <v>51.565284599999998</v>
      </c>
      <c r="U439">
        <f>VLOOKUP($A439,Location!$A:$E,5,FALSE)</f>
        <v>-0.33100980000000002</v>
      </c>
      <c r="V439" t="s">
        <v>24</v>
      </c>
      <c r="W439" t="s">
        <v>25</v>
      </c>
      <c r="X439" t="s">
        <v>26</v>
      </c>
    </row>
    <row r="440" spans="1:24" x14ac:dyDescent="0.25">
      <c r="A440" t="s">
        <v>158</v>
      </c>
      <c r="N440">
        <v>1</v>
      </c>
      <c r="O440">
        <v>1</v>
      </c>
      <c r="P440">
        <v>0</v>
      </c>
      <c r="Q440" t="s">
        <v>23</v>
      </c>
      <c r="R440">
        <f>VLOOKUP($A440,Location!$A:$E,2,FALSE)</f>
        <v>55.952866299999997</v>
      </c>
      <c r="S440">
        <f>VLOOKUP($A440,Location!$A:$E,3,FALSE)</f>
        <v>-4.7693013999999998</v>
      </c>
      <c r="T440">
        <f>VLOOKUP($A440,Location!$A:$E,4,FALSE)</f>
        <v>55.952866299999997</v>
      </c>
      <c r="U440">
        <f>VLOOKUP($A440,Location!$A:$E,5,FALSE)</f>
        <v>-4.7343013999999997</v>
      </c>
      <c r="V440" t="s">
        <v>24</v>
      </c>
      <c r="W440" t="s">
        <v>25</v>
      </c>
      <c r="X440" t="s">
        <v>26</v>
      </c>
    </row>
    <row r="441" spans="1:24" x14ac:dyDescent="0.25">
      <c r="A441" t="s">
        <v>159</v>
      </c>
      <c r="N441">
        <v>1</v>
      </c>
      <c r="O441">
        <v>1</v>
      </c>
      <c r="P441">
        <v>0</v>
      </c>
      <c r="Q441" t="s">
        <v>23</v>
      </c>
      <c r="R441">
        <f>VLOOKUP($A441,Location!$A:$E,2,FALSE)</f>
        <v>53.580562399999998</v>
      </c>
      <c r="S441">
        <f>VLOOKUP($A441,Location!$A:$E,3,FALSE)</f>
        <v>-0.1136582</v>
      </c>
      <c r="T441">
        <f>VLOOKUP($A441,Location!$A:$E,4,FALSE)</f>
        <v>53.580562399999998</v>
      </c>
      <c r="U441">
        <f>VLOOKUP($A441,Location!$A:$E,5,FALSE)</f>
        <v>-0.1136582</v>
      </c>
      <c r="V441" t="s">
        <v>24</v>
      </c>
      <c r="W441" t="s">
        <v>25</v>
      </c>
      <c r="X441" t="s">
        <v>26</v>
      </c>
    </row>
    <row r="442" spans="1:24" x14ac:dyDescent="0.25">
      <c r="A442" t="s">
        <v>160</v>
      </c>
      <c r="N442">
        <v>1</v>
      </c>
      <c r="O442">
        <v>1</v>
      </c>
      <c r="P442">
        <v>0</v>
      </c>
      <c r="Q442" t="s">
        <v>23</v>
      </c>
      <c r="R442">
        <f>VLOOKUP($A442,Location!$A:$E,2,FALSE)</f>
        <v>51.259422000000001</v>
      </c>
      <c r="S442">
        <f>VLOOKUP($A442,Location!$A:$E,3,FALSE)</f>
        <v>-0.56488579999999999</v>
      </c>
      <c r="T442">
        <f>VLOOKUP($A442,Location!$A:$E,4,FALSE)</f>
        <v>51.259422000000001</v>
      </c>
      <c r="U442">
        <f>VLOOKUP($A442,Location!$A:$E,5,FALSE)</f>
        <v>-0.51488579999999995</v>
      </c>
      <c r="V442" t="s">
        <v>24</v>
      </c>
      <c r="W442" t="s">
        <v>25</v>
      </c>
      <c r="X442" t="s">
        <v>26</v>
      </c>
    </row>
    <row r="443" spans="1:24" x14ac:dyDescent="0.25">
      <c r="A443" t="s">
        <v>161</v>
      </c>
      <c r="N443">
        <v>1</v>
      </c>
      <c r="O443">
        <v>1</v>
      </c>
      <c r="P443">
        <v>0</v>
      </c>
      <c r="Q443" t="s">
        <v>23</v>
      </c>
      <c r="R443">
        <f>VLOOKUP($A443,Location!$A:$E,2,FALSE)</f>
        <v>55.951955599999998</v>
      </c>
      <c r="S443">
        <f>VLOOKUP($A443,Location!$A:$E,3,FALSE)</f>
        <v>-2.7620056000000002</v>
      </c>
      <c r="T443">
        <f>VLOOKUP($A443,Location!$A:$E,4,FALSE)</f>
        <v>55.951955599999998</v>
      </c>
      <c r="U443">
        <f>VLOOKUP($A443,Location!$A:$E,5,FALSE)</f>
        <v>-2.7620056000000002</v>
      </c>
      <c r="V443" t="s">
        <v>24</v>
      </c>
      <c r="W443" t="s">
        <v>25</v>
      </c>
      <c r="X443" t="s">
        <v>26</v>
      </c>
    </row>
    <row r="444" spans="1:24" x14ac:dyDescent="0.25">
      <c r="A444" t="s">
        <v>162</v>
      </c>
      <c r="N444">
        <v>1</v>
      </c>
      <c r="O444">
        <v>1</v>
      </c>
      <c r="P444">
        <v>0</v>
      </c>
      <c r="Q444" t="s">
        <v>23</v>
      </c>
      <c r="R444">
        <f>VLOOKUP($A444,Location!$A:$E,2,FALSE)</f>
        <v>53.7298616</v>
      </c>
      <c r="S444">
        <f>VLOOKUP($A444,Location!$A:$E,3,FALSE)</f>
        <v>-1.8915127</v>
      </c>
      <c r="T444">
        <f>VLOOKUP($A444,Location!$A:$E,4,FALSE)</f>
        <v>53.7298616</v>
      </c>
      <c r="U444">
        <f>VLOOKUP($A444,Location!$A:$E,5,FALSE)</f>
        <v>-1.8915127</v>
      </c>
      <c r="V444" t="s">
        <v>24</v>
      </c>
      <c r="W444" t="s">
        <v>25</v>
      </c>
      <c r="X444" t="s">
        <v>26</v>
      </c>
    </row>
    <row r="445" spans="1:24" x14ac:dyDescent="0.25">
      <c r="A445" t="s">
        <v>163</v>
      </c>
      <c r="N445">
        <v>1</v>
      </c>
      <c r="O445">
        <v>1</v>
      </c>
      <c r="P445">
        <v>0</v>
      </c>
      <c r="Q445" t="s">
        <v>23</v>
      </c>
      <c r="R445">
        <f>VLOOKUP($A445,Location!$A:$E,2,FALSE)</f>
        <v>55.769609899999999</v>
      </c>
      <c r="S445">
        <f>VLOOKUP($A445,Location!$A:$E,3,FALSE)</f>
        <v>-4.0419340000000004</v>
      </c>
      <c r="T445">
        <f>VLOOKUP($A445,Location!$A:$E,4,FALSE)</f>
        <v>55.769609899999999</v>
      </c>
      <c r="U445">
        <f>VLOOKUP($A445,Location!$A:$E,5,FALSE)</f>
        <v>-4.0419340000000004</v>
      </c>
      <c r="V445" t="s">
        <v>24</v>
      </c>
      <c r="W445" t="s">
        <v>25</v>
      </c>
      <c r="X445" t="s">
        <v>26</v>
      </c>
    </row>
    <row r="446" spans="1:24" x14ac:dyDescent="0.25">
      <c r="A446" t="s">
        <v>164</v>
      </c>
      <c r="N446">
        <v>1</v>
      </c>
      <c r="O446">
        <v>1</v>
      </c>
      <c r="P446">
        <v>0</v>
      </c>
      <c r="Q446" t="s">
        <v>23</v>
      </c>
      <c r="R446">
        <f>VLOOKUP($A446,Location!$A:$E,2,FALSE)</f>
        <v>54.677089100000003</v>
      </c>
      <c r="S446">
        <f>VLOOKUP($A446,Location!$A:$E,3,FALSE)</f>
        <v>-1.2012389999999999</v>
      </c>
      <c r="T446">
        <f>VLOOKUP($A446,Location!$A:$E,4,FALSE)</f>
        <v>54.677089100000003</v>
      </c>
      <c r="U446">
        <f>VLOOKUP($A446,Location!$A:$E,5,FALSE)</f>
        <v>-1.2012389999999999</v>
      </c>
      <c r="V446" t="s">
        <v>24</v>
      </c>
      <c r="W446" t="s">
        <v>25</v>
      </c>
      <c r="X446" t="s">
        <v>26</v>
      </c>
    </row>
    <row r="447" spans="1:24" x14ac:dyDescent="0.25">
      <c r="A447" t="s">
        <v>165</v>
      </c>
      <c r="N447">
        <v>1</v>
      </c>
      <c r="O447">
        <v>1</v>
      </c>
      <c r="P447">
        <v>0</v>
      </c>
      <c r="Q447" t="s">
        <v>23</v>
      </c>
      <c r="R447">
        <f>VLOOKUP($A447,Location!$A:$E,2,FALSE)</f>
        <v>50.8851789</v>
      </c>
      <c r="S447">
        <f>VLOOKUP($A447,Location!$A:$E,3,FALSE)</f>
        <v>0.59921999999999997</v>
      </c>
      <c r="T447">
        <f>VLOOKUP($A447,Location!$A:$E,4,FALSE)</f>
        <v>50.8851789</v>
      </c>
      <c r="U447">
        <f>VLOOKUP($A447,Location!$A:$E,5,FALSE)</f>
        <v>0.59921999999999997</v>
      </c>
      <c r="V447" t="s">
        <v>24</v>
      </c>
      <c r="W447" t="s">
        <v>25</v>
      </c>
      <c r="X447" t="s">
        <v>26</v>
      </c>
    </row>
    <row r="448" spans="1:24" x14ac:dyDescent="0.25">
      <c r="A448" t="s">
        <v>166</v>
      </c>
      <c r="N448">
        <v>1</v>
      </c>
      <c r="O448">
        <v>1</v>
      </c>
      <c r="P448">
        <v>0</v>
      </c>
      <c r="Q448" t="s">
        <v>23</v>
      </c>
      <c r="R448">
        <f>VLOOKUP($A448,Location!$A:$E,2,FALSE)</f>
        <v>55.436131799999998</v>
      </c>
      <c r="S448">
        <f>VLOOKUP($A448,Location!$A:$E,3,FALSE)</f>
        <v>-2.7692910999999998</v>
      </c>
      <c r="T448">
        <f>VLOOKUP($A448,Location!$A:$E,4,FALSE)</f>
        <v>55.436131799999998</v>
      </c>
      <c r="U448">
        <f>VLOOKUP($A448,Location!$A:$E,5,FALSE)</f>
        <v>-2.7692910999999998</v>
      </c>
      <c r="V448" t="s">
        <v>24</v>
      </c>
      <c r="W448" t="s">
        <v>25</v>
      </c>
      <c r="X448" t="s">
        <v>26</v>
      </c>
    </row>
    <row r="449" spans="1:24" x14ac:dyDescent="0.25">
      <c r="A449" t="s">
        <v>167</v>
      </c>
      <c r="N449">
        <v>1</v>
      </c>
      <c r="O449">
        <v>1</v>
      </c>
      <c r="P449">
        <v>0</v>
      </c>
      <c r="Q449" t="s">
        <v>23</v>
      </c>
      <c r="R449">
        <f>VLOOKUP($A449,Location!$A:$E,2,FALSE)</f>
        <v>53.707367900000001</v>
      </c>
      <c r="S449">
        <f>VLOOKUP($A449,Location!$A:$E,3,FALSE)</f>
        <v>-1.6714074999999999</v>
      </c>
      <c r="T449">
        <f>VLOOKUP($A449,Location!$A:$E,4,FALSE)</f>
        <v>53.707367900000001</v>
      </c>
      <c r="U449">
        <f>VLOOKUP($A449,Location!$A:$E,5,FALSE)</f>
        <v>-1.6714074999999999</v>
      </c>
      <c r="V449" t="s">
        <v>24</v>
      </c>
      <c r="W449" t="s">
        <v>25</v>
      </c>
      <c r="X449" t="s">
        <v>26</v>
      </c>
    </row>
    <row r="450" spans="1:24" x14ac:dyDescent="0.25">
      <c r="A450" t="s">
        <v>168</v>
      </c>
      <c r="N450">
        <v>1</v>
      </c>
      <c r="O450">
        <v>1</v>
      </c>
      <c r="P450">
        <v>0</v>
      </c>
      <c r="Q450" t="s">
        <v>23</v>
      </c>
      <c r="R450">
        <f>VLOOKUP($A450,Location!$A:$E,2,FALSE)</f>
        <v>51.594414999999998</v>
      </c>
      <c r="S450">
        <f>VLOOKUP($A450,Location!$A:$E,3,FALSE)</f>
        <v>-0.24001500000000001</v>
      </c>
      <c r="T450">
        <f>VLOOKUP($A450,Location!$A:$E,4,FALSE)</f>
        <v>51.574414999999995</v>
      </c>
      <c r="U450">
        <f>VLOOKUP($A450,Location!$A:$E,5,FALSE)</f>
        <v>-0.24001500000000001</v>
      </c>
      <c r="V450" t="s">
        <v>24</v>
      </c>
      <c r="W450" t="s">
        <v>25</v>
      </c>
      <c r="X450" t="s">
        <v>26</v>
      </c>
    </row>
    <row r="451" spans="1:24" x14ac:dyDescent="0.25">
      <c r="A451" t="s">
        <v>169</v>
      </c>
      <c r="N451">
        <v>1</v>
      </c>
      <c r="O451">
        <v>1</v>
      </c>
      <c r="P451">
        <v>0</v>
      </c>
      <c r="Q451" t="s">
        <v>23</v>
      </c>
      <c r="R451">
        <f>VLOOKUP($A451,Location!$A:$E,2,FALSE)</f>
        <v>52.0665513</v>
      </c>
      <c r="S451">
        <f>VLOOKUP($A451,Location!$A:$E,3,FALSE)</f>
        <v>-2.7294480000000001</v>
      </c>
      <c r="T451">
        <f>VLOOKUP($A451,Location!$A:$E,4,FALSE)</f>
        <v>52.0665513</v>
      </c>
      <c r="U451">
        <f>VLOOKUP($A451,Location!$A:$E,5,FALSE)</f>
        <v>-2.7294480000000001</v>
      </c>
      <c r="V451" t="s">
        <v>24</v>
      </c>
      <c r="W451" t="s">
        <v>25</v>
      </c>
      <c r="X451" t="s">
        <v>26</v>
      </c>
    </row>
    <row r="452" spans="1:24" x14ac:dyDescent="0.25">
      <c r="A452" t="s">
        <v>170</v>
      </c>
      <c r="N452">
        <v>1</v>
      </c>
      <c r="O452">
        <v>1</v>
      </c>
      <c r="P452">
        <v>0</v>
      </c>
      <c r="Q452" t="s">
        <v>23</v>
      </c>
      <c r="R452">
        <f>VLOOKUP($A452,Location!$A:$E,2,FALSE)</f>
        <v>51.362254</v>
      </c>
      <c r="S452">
        <f>VLOOKUP($A452,Location!$A:$E,3,FALSE)</f>
        <v>1.1443372999999999</v>
      </c>
      <c r="T452">
        <f>VLOOKUP($A452,Location!$A:$E,4,FALSE)</f>
        <v>51.372253999999998</v>
      </c>
      <c r="U452">
        <f>VLOOKUP($A452,Location!$A:$E,5,FALSE)</f>
        <v>1.1443372999999999</v>
      </c>
      <c r="V452" t="s">
        <v>24</v>
      </c>
      <c r="W452" t="s">
        <v>25</v>
      </c>
      <c r="X452" t="s">
        <v>26</v>
      </c>
    </row>
    <row r="453" spans="1:24" x14ac:dyDescent="0.25">
      <c r="A453" t="s">
        <v>171</v>
      </c>
      <c r="N453">
        <v>1</v>
      </c>
      <c r="O453">
        <v>1</v>
      </c>
      <c r="P453">
        <v>0</v>
      </c>
      <c r="Q453" t="s">
        <v>23</v>
      </c>
      <c r="R453">
        <f>VLOOKUP($A453,Location!$A:$E,2,FALSE)</f>
        <v>54.974532500000002</v>
      </c>
      <c r="S453">
        <f>VLOOKUP($A453,Location!$A:$E,3,FALSE)</f>
        <v>-2.1096227000000001</v>
      </c>
      <c r="T453">
        <f>VLOOKUP($A453,Location!$A:$E,4,FALSE)</f>
        <v>54.974532500000002</v>
      </c>
      <c r="U453">
        <f>VLOOKUP($A453,Location!$A:$E,5,FALSE)</f>
        <v>-2.1096227000000001</v>
      </c>
      <c r="V453" t="s">
        <v>24</v>
      </c>
      <c r="W453" t="s">
        <v>25</v>
      </c>
      <c r="X453" t="s">
        <v>26</v>
      </c>
    </row>
    <row r="454" spans="1:24" x14ac:dyDescent="0.25">
      <c r="A454" t="s">
        <v>172</v>
      </c>
      <c r="N454">
        <v>1</v>
      </c>
      <c r="O454">
        <v>1</v>
      </c>
      <c r="P454">
        <v>0</v>
      </c>
      <c r="Q454" t="s">
        <v>23</v>
      </c>
      <c r="R454">
        <f>VLOOKUP($A454,Location!$A:$E,2,FALSE)</f>
        <v>54.037258000000001</v>
      </c>
      <c r="S454">
        <f>VLOOKUP($A454,Location!$A:$E,3,FALSE)</f>
        <v>-2.9024700000000001</v>
      </c>
      <c r="T454">
        <f>VLOOKUP($A454,Location!$A:$E,4,FALSE)</f>
        <v>54.037258000000001</v>
      </c>
      <c r="U454">
        <f>VLOOKUP($A454,Location!$A:$E,5,FALSE)</f>
        <v>-2.9024700000000001</v>
      </c>
      <c r="V454" t="s">
        <v>24</v>
      </c>
      <c r="W454" t="s">
        <v>25</v>
      </c>
      <c r="X454" t="s">
        <v>26</v>
      </c>
    </row>
    <row r="455" spans="1:24" x14ac:dyDescent="0.25">
      <c r="A455" t="s">
        <v>173</v>
      </c>
      <c r="N455">
        <v>1</v>
      </c>
      <c r="O455">
        <v>1</v>
      </c>
      <c r="P455">
        <v>0</v>
      </c>
      <c r="Q455" t="s">
        <v>23</v>
      </c>
      <c r="R455">
        <f>VLOOKUP($A455,Location!$A:$E,2,FALSE)</f>
        <v>51.61927</v>
      </c>
      <c r="S455">
        <f>VLOOKUP($A455,Location!$A:$E,3,FALSE)</f>
        <v>-0.76890999999999998</v>
      </c>
      <c r="T455">
        <f>VLOOKUP($A455,Location!$A:$E,4,FALSE)</f>
        <v>51.61927</v>
      </c>
      <c r="U455">
        <f>VLOOKUP($A455,Location!$A:$E,5,FALSE)</f>
        <v>-0.76890999999999998</v>
      </c>
      <c r="V455" t="s">
        <v>24</v>
      </c>
      <c r="W455" t="s">
        <v>25</v>
      </c>
      <c r="X455" t="s">
        <v>26</v>
      </c>
    </row>
    <row r="456" spans="1:24" x14ac:dyDescent="0.25">
      <c r="A456" t="s">
        <v>174</v>
      </c>
      <c r="N456">
        <v>1</v>
      </c>
      <c r="O456">
        <v>1</v>
      </c>
      <c r="P456">
        <v>0</v>
      </c>
      <c r="Q456" t="s">
        <v>23</v>
      </c>
      <c r="R456">
        <f>VLOOKUP($A456,Location!$A:$E,2,FALSE)</f>
        <v>52.533873300000003</v>
      </c>
      <c r="S456">
        <f>VLOOKUP($A456,Location!$A:$E,3,FALSE)</f>
        <v>-1.3702733</v>
      </c>
      <c r="T456">
        <f>VLOOKUP($A456,Location!$A:$E,4,FALSE)</f>
        <v>52.563873300000004</v>
      </c>
      <c r="U456">
        <f>VLOOKUP($A456,Location!$A:$E,5,FALSE)</f>
        <v>-1.3102733</v>
      </c>
      <c r="V456" t="s">
        <v>24</v>
      </c>
      <c r="W456" t="s">
        <v>25</v>
      </c>
      <c r="X456" t="s">
        <v>26</v>
      </c>
    </row>
    <row r="457" spans="1:24" x14ac:dyDescent="0.25">
      <c r="A457" t="s">
        <v>175</v>
      </c>
      <c r="N457">
        <v>1</v>
      </c>
      <c r="O457">
        <v>1</v>
      </c>
      <c r="P457">
        <v>0</v>
      </c>
      <c r="Q457" t="s">
        <v>23</v>
      </c>
      <c r="R457">
        <f>VLOOKUP($A457,Location!$A:$E,2,FALSE)</f>
        <v>51.453344700000002</v>
      </c>
      <c r="S457">
        <f>VLOOKUP($A457,Location!$A:$E,3,FALSE)</f>
        <v>-5.1181000000000004E-3</v>
      </c>
      <c r="T457">
        <f>VLOOKUP($A457,Location!$A:$E,4,FALSE)</f>
        <v>51.4633447</v>
      </c>
      <c r="U457">
        <f>VLOOKUP($A457,Location!$A:$E,5,FALSE)</f>
        <v>-5.1181000000000004E-3</v>
      </c>
      <c r="V457" t="s">
        <v>24</v>
      </c>
      <c r="W457" t="s">
        <v>25</v>
      </c>
      <c r="X457" t="s">
        <v>26</v>
      </c>
    </row>
    <row r="458" spans="1:24" x14ac:dyDescent="0.25">
      <c r="A458" t="s">
        <v>176</v>
      </c>
      <c r="N458">
        <v>1</v>
      </c>
      <c r="O458">
        <v>1</v>
      </c>
      <c r="P458">
        <v>0</v>
      </c>
      <c r="Q458" t="s">
        <v>23</v>
      </c>
      <c r="R458">
        <f>VLOOKUP($A458,Location!$A:$E,2,FALSE)</f>
        <v>51.559273500000003</v>
      </c>
      <c r="S458">
        <f>VLOOKUP($A458,Location!$A:$E,3,FALSE)</f>
        <v>0.2208833</v>
      </c>
      <c r="T458">
        <f>VLOOKUP($A458,Location!$A:$E,4,FALSE)</f>
        <v>51.559273500000003</v>
      </c>
      <c r="U458">
        <f>VLOOKUP($A458,Location!$A:$E,5,FALSE)</f>
        <v>0.2208833</v>
      </c>
      <c r="V458" t="s">
        <v>24</v>
      </c>
      <c r="W458" t="s">
        <v>25</v>
      </c>
      <c r="X458" t="s">
        <v>26</v>
      </c>
    </row>
    <row r="459" spans="1:24" x14ac:dyDescent="0.25">
      <c r="A459" t="s">
        <v>177</v>
      </c>
      <c r="N459">
        <v>1</v>
      </c>
      <c r="O459">
        <v>1</v>
      </c>
      <c r="P459">
        <v>0</v>
      </c>
      <c r="Q459" t="s">
        <v>23</v>
      </c>
      <c r="R459">
        <f>VLOOKUP($A459,Location!$A:$E,2,FALSE)</f>
        <v>53.839795799999997</v>
      </c>
      <c r="S459">
        <f>VLOOKUP($A459,Location!$A:$E,3,FALSE)</f>
        <v>-1.6219243999999999</v>
      </c>
      <c r="T459">
        <f>VLOOKUP($A459,Location!$A:$E,4,FALSE)</f>
        <v>53.861795799999996</v>
      </c>
      <c r="U459">
        <f>VLOOKUP($A459,Location!$A:$E,5,FALSE)</f>
        <v>-1.6294244</v>
      </c>
      <c r="V459" t="s">
        <v>24</v>
      </c>
      <c r="W459" t="s">
        <v>25</v>
      </c>
      <c r="X459" t="s">
        <v>26</v>
      </c>
    </row>
    <row r="460" spans="1:24" x14ac:dyDescent="0.25">
      <c r="A460" t="s">
        <v>178</v>
      </c>
      <c r="N460">
        <v>1</v>
      </c>
      <c r="O460">
        <v>1</v>
      </c>
      <c r="P460">
        <v>0</v>
      </c>
      <c r="Q460" t="s">
        <v>23</v>
      </c>
      <c r="R460">
        <f>VLOOKUP($A460,Location!$A:$E,2,FALSE)</f>
        <v>53.649535800000002</v>
      </c>
      <c r="S460">
        <f>VLOOKUP($A460,Location!$A:$E,3,FALSE)</f>
        <v>-1.7905698000000001</v>
      </c>
      <c r="T460">
        <f>VLOOKUP($A460,Location!$A:$E,4,FALSE)</f>
        <v>53.649535800000002</v>
      </c>
      <c r="U460">
        <f>VLOOKUP($A460,Location!$A:$E,5,FALSE)</f>
        <v>-1.7955698</v>
      </c>
      <c r="V460" t="s">
        <v>24</v>
      </c>
      <c r="W460" t="s">
        <v>25</v>
      </c>
      <c r="X460" t="s">
        <v>26</v>
      </c>
    </row>
    <row r="461" spans="1:24" x14ac:dyDescent="0.25">
      <c r="A461" t="s">
        <v>179</v>
      </c>
      <c r="N461">
        <v>1</v>
      </c>
      <c r="O461">
        <v>1</v>
      </c>
      <c r="P461">
        <v>0</v>
      </c>
      <c r="Q461" t="s">
        <v>23</v>
      </c>
      <c r="R461">
        <f>VLOOKUP($A461,Location!$A:$E,2,FALSE)</f>
        <v>53.767757000000003</v>
      </c>
      <c r="S461">
        <f>VLOOKUP($A461,Location!$A:$E,3,FALSE)</f>
        <v>-0.33613379999999998</v>
      </c>
      <c r="T461">
        <f>VLOOKUP($A461,Location!$A:$E,4,FALSE)</f>
        <v>53.767757000000003</v>
      </c>
      <c r="U461">
        <f>VLOOKUP($A461,Location!$A:$E,5,FALSE)</f>
        <v>-0.33613379999999998</v>
      </c>
      <c r="V461" t="s">
        <v>24</v>
      </c>
      <c r="W461" t="s">
        <v>25</v>
      </c>
      <c r="X461" t="s">
        <v>26</v>
      </c>
    </row>
    <row r="462" spans="1:24" x14ac:dyDescent="0.25">
      <c r="A462" t="s">
        <v>180</v>
      </c>
      <c r="N462">
        <v>1</v>
      </c>
      <c r="O462">
        <v>1</v>
      </c>
      <c r="P462">
        <v>0</v>
      </c>
      <c r="Q462" t="s">
        <v>23</v>
      </c>
      <c r="R462">
        <f>VLOOKUP($A462,Location!$A:$E,2,FALSE)</f>
        <v>57.4451714</v>
      </c>
      <c r="S462">
        <f>VLOOKUP($A462,Location!$A:$E,3,FALSE)</f>
        <v>-2.7957811000000001</v>
      </c>
      <c r="T462">
        <f>VLOOKUP($A462,Location!$A:$E,4,FALSE)</f>
        <v>57.4451714</v>
      </c>
      <c r="U462">
        <f>VLOOKUP($A462,Location!$A:$E,5,FALSE)</f>
        <v>-2.7957811000000001</v>
      </c>
      <c r="V462" t="s">
        <v>24</v>
      </c>
      <c r="W462" t="s">
        <v>25</v>
      </c>
      <c r="X462" t="s">
        <v>26</v>
      </c>
    </row>
    <row r="463" spans="1:24" x14ac:dyDescent="0.25">
      <c r="A463" t="s">
        <v>181</v>
      </c>
      <c r="N463">
        <v>1</v>
      </c>
      <c r="O463">
        <v>1</v>
      </c>
      <c r="P463">
        <v>0</v>
      </c>
      <c r="Q463" t="s">
        <v>23</v>
      </c>
      <c r="R463">
        <f>VLOOKUP($A463,Location!$A:$E,2,FALSE)</f>
        <v>53.448362099999997</v>
      </c>
      <c r="S463">
        <f>VLOOKUP($A463,Location!$A:$E,3,FALSE)</f>
        <v>-2.0796568999999998</v>
      </c>
      <c r="T463">
        <f>VLOOKUP($A463,Location!$A:$E,4,FALSE)</f>
        <v>53.448362099999997</v>
      </c>
      <c r="U463">
        <f>VLOOKUP($A463,Location!$A:$E,5,FALSE)</f>
        <v>-2.0796568999999998</v>
      </c>
      <c r="V463" t="s">
        <v>24</v>
      </c>
      <c r="W463" t="s">
        <v>25</v>
      </c>
      <c r="X463" t="s">
        <v>26</v>
      </c>
    </row>
    <row r="464" spans="1:24" x14ac:dyDescent="0.25">
      <c r="A464" t="s">
        <v>182</v>
      </c>
      <c r="N464">
        <v>1</v>
      </c>
      <c r="O464">
        <v>1</v>
      </c>
      <c r="P464">
        <v>0</v>
      </c>
      <c r="Q464" t="s">
        <v>183</v>
      </c>
      <c r="R464">
        <f>VLOOKUP($A464,Location!$A:$E,2,FALSE)</f>
        <v>56.231197999999999</v>
      </c>
      <c r="S464">
        <f>VLOOKUP($A464,Location!$A:$E,3,FALSE)</f>
        <v>-5.0716710000000003</v>
      </c>
      <c r="T464">
        <f>VLOOKUP($A464,Location!$A:$E,4,FALSE)</f>
        <v>56.231197999999999</v>
      </c>
      <c r="U464">
        <f>VLOOKUP($A464,Location!$A:$E,5,FALSE)</f>
        <v>-5.0716710000000003</v>
      </c>
      <c r="V464" t="s">
        <v>24</v>
      </c>
      <c r="W464" t="s">
        <v>25</v>
      </c>
      <c r="X464" t="s">
        <v>26</v>
      </c>
    </row>
    <row r="465" spans="1:24" x14ac:dyDescent="0.25">
      <c r="A465" t="s">
        <v>184</v>
      </c>
      <c r="N465">
        <v>1</v>
      </c>
      <c r="O465">
        <v>1</v>
      </c>
      <c r="P465">
        <v>0</v>
      </c>
      <c r="Q465" t="s">
        <v>23</v>
      </c>
      <c r="R465">
        <f>VLOOKUP($A465,Location!$A:$E,2,FALSE)</f>
        <v>57.487679100000001</v>
      </c>
      <c r="S465">
        <f>VLOOKUP($A465,Location!$A:$E,3,FALSE)</f>
        <v>-4.2140917</v>
      </c>
      <c r="T465">
        <f>VLOOKUP($A465,Location!$A:$E,4,FALSE)</f>
        <v>57.487679100000001</v>
      </c>
      <c r="U465">
        <f>VLOOKUP($A465,Location!$A:$E,5,FALSE)</f>
        <v>-4.2140917</v>
      </c>
      <c r="V465" t="s">
        <v>24</v>
      </c>
      <c r="W465" t="s">
        <v>25</v>
      </c>
      <c r="X465" t="s">
        <v>26</v>
      </c>
    </row>
    <row r="466" spans="1:24" x14ac:dyDescent="0.25">
      <c r="A466" t="s">
        <v>185</v>
      </c>
      <c r="N466">
        <v>1</v>
      </c>
      <c r="O466">
        <v>1</v>
      </c>
      <c r="P466">
        <v>0</v>
      </c>
      <c r="Q466" t="s">
        <v>23</v>
      </c>
      <c r="R466">
        <f>VLOOKUP($A466,Location!$A:$E,2,FALSE)</f>
        <v>57.293759600000001</v>
      </c>
      <c r="S466">
        <f>VLOOKUP($A466,Location!$A:$E,3,FALSE)</f>
        <v>-2.3880374</v>
      </c>
      <c r="T466">
        <f>VLOOKUP($A466,Location!$A:$E,4,FALSE)</f>
        <v>57.293759600000001</v>
      </c>
      <c r="U466">
        <f>VLOOKUP($A466,Location!$A:$E,5,FALSE)</f>
        <v>-2.3880374</v>
      </c>
      <c r="V466" t="s">
        <v>24</v>
      </c>
      <c r="W466" t="s">
        <v>25</v>
      </c>
      <c r="X466" t="s">
        <v>26</v>
      </c>
    </row>
    <row r="467" spans="1:24" x14ac:dyDescent="0.25">
      <c r="A467" t="s">
        <v>186</v>
      </c>
      <c r="N467">
        <v>1</v>
      </c>
      <c r="O467">
        <v>1</v>
      </c>
      <c r="P467">
        <v>0</v>
      </c>
      <c r="Q467" t="s">
        <v>23</v>
      </c>
      <c r="R467">
        <f>VLOOKUP($A467,Location!$A:$E,2,FALSE)</f>
        <v>52.029283499999998</v>
      </c>
      <c r="S467">
        <f>VLOOKUP($A467,Location!$A:$E,3,FALSE)</f>
        <v>1.2110814000000001</v>
      </c>
      <c r="T467">
        <f>VLOOKUP($A467,Location!$A:$E,4,FALSE)</f>
        <v>52.029283499999998</v>
      </c>
      <c r="U467">
        <f>VLOOKUP($A467,Location!$A:$E,5,FALSE)</f>
        <v>1.2110814000000001</v>
      </c>
      <c r="V467" t="s">
        <v>24</v>
      </c>
      <c r="W467" t="s">
        <v>25</v>
      </c>
      <c r="X467" t="s">
        <v>26</v>
      </c>
    </row>
    <row r="468" spans="1:24" x14ac:dyDescent="0.25">
      <c r="A468" t="s">
        <v>187</v>
      </c>
      <c r="N468">
        <v>1</v>
      </c>
      <c r="O468">
        <v>1</v>
      </c>
      <c r="P468">
        <v>0</v>
      </c>
      <c r="Q468" t="s">
        <v>23</v>
      </c>
      <c r="R468">
        <f>VLOOKUP($A468,Location!$A:$E,2,FALSE)</f>
        <v>55.60219</v>
      </c>
      <c r="S468">
        <f>VLOOKUP($A468,Location!$A:$E,3,FALSE)</f>
        <v>-4.6378399999999997</v>
      </c>
      <c r="T468">
        <f>VLOOKUP($A468,Location!$A:$E,4,FALSE)</f>
        <v>55.60219</v>
      </c>
      <c r="U468">
        <f>VLOOKUP($A468,Location!$A:$E,5,FALSE)</f>
        <v>-4.6378399999999997</v>
      </c>
      <c r="V468" t="s">
        <v>24</v>
      </c>
      <c r="W468" t="s">
        <v>25</v>
      </c>
      <c r="X468" t="s">
        <v>26</v>
      </c>
    </row>
    <row r="469" spans="1:24" x14ac:dyDescent="0.25">
      <c r="A469" t="s">
        <v>188</v>
      </c>
      <c r="N469">
        <v>1</v>
      </c>
      <c r="O469">
        <v>1</v>
      </c>
      <c r="P469">
        <v>0</v>
      </c>
      <c r="Q469" t="s">
        <v>23</v>
      </c>
      <c r="R469">
        <f>VLOOKUP($A469,Location!$A:$E,2,FALSE)</f>
        <v>51.466348000000004</v>
      </c>
      <c r="S469">
        <f>VLOOKUP($A469,Location!$A:$E,3,FALSE)</f>
        <v>-0.337169</v>
      </c>
      <c r="T469">
        <f>VLOOKUP($A469,Location!$A:$E,4,FALSE)</f>
        <v>51.466348000000004</v>
      </c>
      <c r="U469">
        <f>VLOOKUP($A469,Location!$A:$E,5,FALSE)</f>
        <v>-0.337169</v>
      </c>
      <c r="V469" t="s">
        <v>24</v>
      </c>
      <c r="W469" t="s">
        <v>25</v>
      </c>
      <c r="X469" t="s">
        <v>26</v>
      </c>
    </row>
    <row r="470" spans="1:24" x14ac:dyDescent="0.25">
      <c r="A470" t="s">
        <v>189</v>
      </c>
      <c r="N470">
        <v>1</v>
      </c>
      <c r="O470">
        <v>1</v>
      </c>
      <c r="P470">
        <v>0</v>
      </c>
      <c r="Q470" t="s">
        <v>23</v>
      </c>
      <c r="R470">
        <f>VLOOKUP($A470,Location!$A:$E,2,FALSE)</f>
        <v>55.916789999999999</v>
      </c>
      <c r="S470">
        <f>VLOOKUP($A470,Location!$A:$E,3,FALSE)</f>
        <v>-2.4245839999999999</v>
      </c>
      <c r="T470">
        <f>VLOOKUP($A470,Location!$A:$E,4,FALSE)</f>
        <v>55.916789999999999</v>
      </c>
      <c r="U470">
        <f>VLOOKUP($A470,Location!$A:$E,5,FALSE)</f>
        <v>-2.4245839999999999</v>
      </c>
      <c r="V470" t="s">
        <v>24</v>
      </c>
      <c r="W470" t="s">
        <v>25</v>
      </c>
      <c r="X470" t="s">
        <v>26</v>
      </c>
    </row>
    <row r="471" spans="1:24" x14ac:dyDescent="0.25">
      <c r="A471" t="s">
        <v>190</v>
      </c>
      <c r="N471">
        <v>1</v>
      </c>
      <c r="O471">
        <v>1</v>
      </c>
      <c r="P471">
        <v>0</v>
      </c>
      <c r="Q471" t="s">
        <v>23</v>
      </c>
      <c r="R471">
        <f>VLOOKUP($A471,Location!$A:$E,2,FALSE)</f>
        <v>54.311520999999999</v>
      </c>
      <c r="S471">
        <f>VLOOKUP($A471,Location!$A:$E,3,FALSE)</f>
        <v>-2.7340049999999998</v>
      </c>
      <c r="T471">
        <f>VLOOKUP($A471,Location!$A:$E,4,FALSE)</f>
        <v>54.311520999999999</v>
      </c>
      <c r="U471">
        <f>VLOOKUP($A471,Location!$A:$E,5,FALSE)</f>
        <v>-2.7340049999999998</v>
      </c>
      <c r="V471" t="s">
        <v>24</v>
      </c>
      <c r="W471" t="s">
        <v>25</v>
      </c>
      <c r="X471" t="s">
        <v>26</v>
      </c>
    </row>
    <row r="472" spans="1:24" x14ac:dyDescent="0.25">
      <c r="A472" t="s">
        <v>191</v>
      </c>
      <c r="N472">
        <v>1</v>
      </c>
      <c r="O472">
        <v>1</v>
      </c>
      <c r="P472">
        <v>0</v>
      </c>
      <c r="Q472" t="s">
        <v>23</v>
      </c>
      <c r="R472">
        <f>VLOOKUP($A472,Location!$A:$E,2,FALSE)</f>
        <v>52.378777800000002</v>
      </c>
      <c r="S472">
        <f>VLOOKUP($A472,Location!$A:$E,3,FALSE)</f>
        <v>-0.72284760000000003</v>
      </c>
      <c r="T472">
        <f>VLOOKUP($A472,Location!$A:$E,4,FALSE)</f>
        <v>52.428777799999999</v>
      </c>
      <c r="U472">
        <f>VLOOKUP($A472,Location!$A:$E,5,FALSE)</f>
        <v>-0.72284760000000003</v>
      </c>
      <c r="V472" t="s">
        <v>24</v>
      </c>
      <c r="W472" t="s">
        <v>25</v>
      </c>
      <c r="X472" t="s">
        <v>26</v>
      </c>
    </row>
    <row r="473" spans="1:24" x14ac:dyDescent="0.25">
      <c r="A473" t="s">
        <v>192</v>
      </c>
      <c r="N473">
        <v>1</v>
      </c>
      <c r="O473">
        <v>1</v>
      </c>
      <c r="P473">
        <v>0</v>
      </c>
      <c r="Q473" t="s">
        <v>23</v>
      </c>
      <c r="R473">
        <f>VLOOKUP($A473,Location!$A:$E,2,FALSE)</f>
        <v>52.746045100000003</v>
      </c>
      <c r="S473">
        <f>VLOOKUP($A473,Location!$A:$E,3,FALSE)</f>
        <v>0.4211492</v>
      </c>
      <c r="T473">
        <f>VLOOKUP($A473,Location!$A:$E,4,FALSE)</f>
        <v>52.746045100000003</v>
      </c>
      <c r="U473">
        <f>VLOOKUP($A473,Location!$A:$E,5,FALSE)</f>
        <v>0.4211492</v>
      </c>
      <c r="V473" t="s">
        <v>24</v>
      </c>
      <c r="W473" t="s">
        <v>25</v>
      </c>
      <c r="X473" t="s">
        <v>26</v>
      </c>
    </row>
    <row r="474" spans="1:24" x14ac:dyDescent="0.25">
      <c r="A474" t="s">
        <v>193</v>
      </c>
      <c r="N474">
        <v>1</v>
      </c>
      <c r="O474">
        <v>1</v>
      </c>
      <c r="P474">
        <v>0</v>
      </c>
      <c r="Q474" t="s">
        <v>23</v>
      </c>
      <c r="R474">
        <f>VLOOKUP($A474,Location!$A:$E,2,FALSE)</f>
        <v>57.078617700000002</v>
      </c>
      <c r="S474">
        <f>VLOOKUP($A474,Location!$A:$E,3,FALSE)</f>
        <v>-4.0537893</v>
      </c>
      <c r="T474">
        <f>VLOOKUP($A474,Location!$A:$E,4,FALSE)</f>
        <v>57.078617700000002</v>
      </c>
      <c r="U474">
        <f>VLOOKUP($A474,Location!$A:$E,5,FALSE)</f>
        <v>-4.0537893</v>
      </c>
      <c r="V474" t="s">
        <v>24</v>
      </c>
      <c r="W474" t="s">
        <v>25</v>
      </c>
      <c r="X474" t="s">
        <v>26</v>
      </c>
    </row>
    <row r="475" spans="1:24" x14ac:dyDescent="0.25">
      <c r="A475" t="s">
        <v>194</v>
      </c>
      <c r="N475">
        <v>1</v>
      </c>
      <c r="O475">
        <v>1</v>
      </c>
      <c r="P475">
        <v>0</v>
      </c>
      <c r="Q475" t="s">
        <v>23</v>
      </c>
      <c r="R475">
        <f>VLOOKUP($A475,Location!$A:$E,2,FALSE)</f>
        <v>56.133736399999997</v>
      </c>
      <c r="S475">
        <f>VLOOKUP($A475,Location!$A:$E,3,FALSE)</f>
        <v>-3.1266066000000001</v>
      </c>
      <c r="T475">
        <f>VLOOKUP($A475,Location!$A:$E,4,FALSE)</f>
        <v>56.133736399999997</v>
      </c>
      <c r="U475">
        <f>VLOOKUP($A475,Location!$A:$E,5,FALSE)</f>
        <v>-3.1266066000000001</v>
      </c>
      <c r="V475" t="s">
        <v>24</v>
      </c>
      <c r="W475" t="s">
        <v>25</v>
      </c>
      <c r="X475" t="s">
        <v>26</v>
      </c>
    </row>
    <row r="476" spans="1:24" x14ac:dyDescent="0.25">
      <c r="A476" t="s">
        <v>195</v>
      </c>
      <c r="N476">
        <v>1</v>
      </c>
      <c r="O476">
        <v>1</v>
      </c>
      <c r="P476">
        <v>0</v>
      </c>
      <c r="Q476" t="s">
        <v>23</v>
      </c>
      <c r="R476">
        <f>VLOOKUP($A476,Location!$A:$E,2,FALSE)</f>
        <v>54.001281599999999</v>
      </c>
      <c r="S476">
        <f>VLOOKUP($A476,Location!$A:$E,3,FALSE)</f>
        <v>-1.4440454</v>
      </c>
      <c r="T476">
        <f>VLOOKUP($A476,Location!$A:$E,4,FALSE)</f>
        <v>54.001281599999999</v>
      </c>
      <c r="U476">
        <f>VLOOKUP($A476,Location!$A:$E,5,FALSE)</f>
        <v>-1.4440454</v>
      </c>
      <c r="V476" t="s">
        <v>24</v>
      </c>
      <c r="W476" t="s">
        <v>25</v>
      </c>
      <c r="X476" t="s">
        <v>26</v>
      </c>
    </row>
    <row r="477" spans="1:24" x14ac:dyDescent="0.25">
      <c r="A477" t="s">
        <v>196</v>
      </c>
      <c r="N477">
        <v>1</v>
      </c>
      <c r="O477">
        <v>1</v>
      </c>
      <c r="P477">
        <v>0</v>
      </c>
      <c r="Q477" t="s">
        <v>23</v>
      </c>
      <c r="R477">
        <f>VLOOKUP($A477,Location!$A:$E,2,FALSE)</f>
        <v>55.6630988</v>
      </c>
      <c r="S477">
        <f>VLOOKUP($A477,Location!$A:$E,3,FALSE)</f>
        <v>-3.7471234</v>
      </c>
      <c r="T477">
        <f>VLOOKUP($A477,Location!$A:$E,4,FALSE)</f>
        <v>55.6630988</v>
      </c>
      <c r="U477">
        <f>VLOOKUP($A477,Location!$A:$E,5,FALSE)</f>
        <v>-3.7471234</v>
      </c>
      <c r="V477" t="s">
        <v>24</v>
      </c>
      <c r="W477" t="s">
        <v>25</v>
      </c>
      <c r="X477" t="s">
        <v>26</v>
      </c>
    </row>
    <row r="478" spans="1:24" x14ac:dyDescent="0.25">
      <c r="A478" t="s">
        <v>197</v>
      </c>
      <c r="N478">
        <v>1</v>
      </c>
      <c r="O478">
        <v>1</v>
      </c>
      <c r="P478">
        <v>0</v>
      </c>
      <c r="Q478" t="s">
        <v>23</v>
      </c>
      <c r="R478">
        <f>VLOOKUP($A478,Location!$A:$E,2,FALSE)</f>
        <v>50.823547099999999</v>
      </c>
      <c r="S478">
        <f>VLOOKUP($A478,Location!$A:$E,3,FALSE)</f>
        <v>-0.33377089999999998</v>
      </c>
      <c r="T478">
        <f>VLOOKUP($A478,Location!$A:$E,4,FALSE)</f>
        <v>50.823547099999999</v>
      </c>
      <c r="U478">
        <f>VLOOKUP($A478,Location!$A:$E,5,FALSE)</f>
        <v>-0.33377089999999998</v>
      </c>
      <c r="V478" t="s">
        <v>24</v>
      </c>
      <c r="W478" t="s">
        <v>25</v>
      </c>
      <c r="X478" t="s">
        <v>26</v>
      </c>
    </row>
    <row r="479" spans="1:24" x14ac:dyDescent="0.25">
      <c r="A479" t="s">
        <v>198</v>
      </c>
      <c r="N479">
        <v>1</v>
      </c>
      <c r="O479">
        <v>1</v>
      </c>
      <c r="P479">
        <v>0</v>
      </c>
      <c r="Q479" t="s">
        <v>23</v>
      </c>
      <c r="R479">
        <f>VLOOKUP($A479,Location!$A:$E,2,FALSE)</f>
        <v>50.612014000000002</v>
      </c>
      <c r="S479">
        <f>VLOOKUP($A479,Location!$A:$E,3,FALSE)</f>
        <v>-4.3307260000000003</v>
      </c>
      <c r="T479">
        <f>VLOOKUP($A479,Location!$A:$E,4,FALSE)</f>
        <v>50.612014000000002</v>
      </c>
      <c r="U479">
        <f>VLOOKUP($A479,Location!$A:$E,5,FALSE)</f>
        <v>-4.3307260000000003</v>
      </c>
      <c r="V479" t="s">
        <v>24</v>
      </c>
      <c r="W479" t="s">
        <v>25</v>
      </c>
      <c r="X479" t="s">
        <v>26</v>
      </c>
    </row>
    <row r="480" spans="1:24" x14ac:dyDescent="0.25">
      <c r="A480" t="s">
        <v>199</v>
      </c>
      <c r="N480">
        <v>1</v>
      </c>
      <c r="O480">
        <v>1</v>
      </c>
      <c r="P480">
        <v>0</v>
      </c>
      <c r="Q480" t="s">
        <v>23</v>
      </c>
      <c r="R480">
        <f>VLOOKUP($A480,Location!$A:$E,2,FALSE)</f>
        <v>50.809500999999997</v>
      </c>
      <c r="S480">
        <f>VLOOKUP($A480,Location!$A:$E,3,FALSE)</f>
        <v>-1.2042134</v>
      </c>
      <c r="T480">
        <f>VLOOKUP($A480,Location!$A:$E,4,FALSE)</f>
        <v>50.799500999999999</v>
      </c>
      <c r="U480">
        <f>VLOOKUP($A480,Location!$A:$E,5,FALSE)</f>
        <v>-1.2842134000000001</v>
      </c>
      <c r="V480" t="s">
        <v>24</v>
      </c>
      <c r="W480" t="s">
        <v>25</v>
      </c>
      <c r="X480" t="s">
        <v>26</v>
      </c>
    </row>
    <row r="481" spans="1:24" x14ac:dyDescent="0.25">
      <c r="A481" t="s">
        <v>200</v>
      </c>
      <c r="N481">
        <v>1</v>
      </c>
      <c r="O481">
        <v>1</v>
      </c>
      <c r="P481">
        <v>0</v>
      </c>
      <c r="Q481" t="s">
        <v>23</v>
      </c>
      <c r="R481">
        <f>VLOOKUP($A481,Location!$A:$E,2,FALSE)</f>
        <v>53.806135599999998</v>
      </c>
      <c r="S481">
        <f>VLOOKUP($A481,Location!$A:$E,3,FALSE)</f>
        <v>-1.5056377999999999</v>
      </c>
      <c r="T481">
        <f>VLOOKUP($A481,Location!$A:$E,4,FALSE)</f>
        <v>53.806135599999998</v>
      </c>
      <c r="U481">
        <f>VLOOKUP($A481,Location!$A:$E,5,FALSE)</f>
        <v>-1.5056377999999999</v>
      </c>
      <c r="V481" t="s">
        <v>24</v>
      </c>
      <c r="W481" t="s">
        <v>25</v>
      </c>
      <c r="X481" t="s">
        <v>26</v>
      </c>
    </row>
    <row r="482" spans="1:24" x14ac:dyDescent="0.25">
      <c r="A482" t="s">
        <v>201</v>
      </c>
      <c r="N482">
        <v>1</v>
      </c>
      <c r="O482">
        <v>1</v>
      </c>
      <c r="P482">
        <v>0</v>
      </c>
      <c r="Q482" t="s">
        <v>23</v>
      </c>
      <c r="R482">
        <f>VLOOKUP($A482,Location!$A:$E,2,FALSE)</f>
        <v>52.663528399999997</v>
      </c>
      <c r="S482">
        <f>VLOOKUP($A482,Location!$A:$E,3,FALSE)</f>
        <v>-1.0803649</v>
      </c>
      <c r="T482">
        <f>VLOOKUP($A482,Location!$A:$E,4,FALSE)</f>
        <v>52.663528399999997</v>
      </c>
      <c r="U482">
        <f>VLOOKUP($A482,Location!$A:$E,5,FALSE)</f>
        <v>-1.0503648999999999</v>
      </c>
      <c r="V482" t="s">
        <v>24</v>
      </c>
      <c r="W482" t="s">
        <v>25</v>
      </c>
      <c r="X482" t="s">
        <v>26</v>
      </c>
    </row>
    <row r="483" spans="1:24" x14ac:dyDescent="0.25">
      <c r="A483" t="s">
        <v>202</v>
      </c>
      <c r="N483">
        <v>1</v>
      </c>
      <c r="O483">
        <v>1</v>
      </c>
      <c r="P483">
        <v>0</v>
      </c>
      <c r="Q483" t="s">
        <v>23</v>
      </c>
      <c r="R483">
        <f>VLOOKUP($A483,Location!$A:$E,2,FALSE)</f>
        <v>52.5839736</v>
      </c>
      <c r="S483">
        <f>VLOOKUP($A483,Location!$A:$E,3,FALSE)</f>
        <v>-1.1411861000000001</v>
      </c>
      <c r="T483">
        <f>VLOOKUP($A483,Location!$A:$E,4,FALSE)</f>
        <v>52.533973600000003</v>
      </c>
      <c r="U483">
        <f>VLOOKUP($A483,Location!$A:$E,5,FALSE)</f>
        <v>-1.0411861</v>
      </c>
      <c r="V483" t="s">
        <v>24</v>
      </c>
      <c r="W483" t="s">
        <v>25</v>
      </c>
      <c r="X483" t="s">
        <v>26</v>
      </c>
    </row>
    <row r="484" spans="1:24" x14ac:dyDescent="0.25">
      <c r="A484" t="s">
        <v>203</v>
      </c>
      <c r="N484">
        <v>1</v>
      </c>
      <c r="O484">
        <v>1</v>
      </c>
      <c r="P484">
        <v>0</v>
      </c>
      <c r="Q484" t="s">
        <v>23</v>
      </c>
      <c r="R484">
        <f>VLOOKUP($A484,Location!$A:$E,2,FALSE)</f>
        <v>51.911783399999997</v>
      </c>
      <c r="S484">
        <f>VLOOKUP($A484,Location!$A:$E,3,FALSE)</f>
        <v>-0.6307914</v>
      </c>
      <c r="T484">
        <f>VLOOKUP($A484,Location!$A:$E,4,FALSE)</f>
        <v>51.911783399999997</v>
      </c>
      <c r="U484">
        <f>VLOOKUP($A484,Location!$A:$E,5,FALSE)</f>
        <v>-0.72079139999999997</v>
      </c>
      <c r="V484" t="s">
        <v>24</v>
      </c>
      <c r="W484" t="s">
        <v>25</v>
      </c>
      <c r="X484" t="s">
        <v>26</v>
      </c>
    </row>
    <row r="485" spans="1:24" x14ac:dyDescent="0.25">
      <c r="A485" t="s">
        <v>204</v>
      </c>
      <c r="N485">
        <v>1</v>
      </c>
      <c r="O485">
        <v>1</v>
      </c>
      <c r="P485">
        <v>0</v>
      </c>
      <c r="Q485" t="s">
        <v>23</v>
      </c>
      <c r="R485">
        <f>VLOOKUP($A485,Location!$A:$E,2,FALSE)</f>
        <v>60.1511937</v>
      </c>
      <c r="S485">
        <f>VLOOKUP($A485,Location!$A:$E,3,FALSE)</f>
        <v>-1.1473036000000001</v>
      </c>
      <c r="T485">
        <f>VLOOKUP($A485,Location!$A:$E,4,FALSE)</f>
        <v>60.1511937</v>
      </c>
      <c r="U485">
        <f>VLOOKUP($A485,Location!$A:$E,5,FALSE)</f>
        <v>-1.1473036000000001</v>
      </c>
      <c r="V485" t="s">
        <v>24</v>
      </c>
      <c r="W485" t="s">
        <v>25</v>
      </c>
      <c r="X485" t="s">
        <v>26</v>
      </c>
    </row>
    <row r="486" spans="1:24" x14ac:dyDescent="0.25">
      <c r="A486" t="s">
        <v>205</v>
      </c>
      <c r="N486">
        <v>1</v>
      </c>
      <c r="O486">
        <v>1</v>
      </c>
      <c r="P486">
        <v>0</v>
      </c>
      <c r="Q486" t="s">
        <v>23</v>
      </c>
      <c r="R486">
        <f>VLOOKUP($A486,Location!$A:$E,2,FALSE)</f>
        <v>51.9782042</v>
      </c>
      <c r="S486">
        <f>VLOOKUP($A486,Location!$A:$E,3,FALSE)</f>
        <v>-0.21465619999999999</v>
      </c>
      <c r="T486">
        <f>VLOOKUP($A486,Location!$A:$E,4,FALSE)</f>
        <v>52.008204200000002</v>
      </c>
      <c r="U486">
        <f>VLOOKUP($A486,Location!$A:$E,5,FALSE)</f>
        <v>-0.21465619999999999</v>
      </c>
      <c r="V486" t="s">
        <v>24</v>
      </c>
      <c r="W486" t="s">
        <v>25</v>
      </c>
      <c r="X486" t="s">
        <v>26</v>
      </c>
    </row>
    <row r="487" spans="1:24" x14ac:dyDescent="0.25">
      <c r="A487" t="s">
        <v>206</v>
      </c>
      <c r="N487">
        <v>1</v>
      </c>
      <c r="O487">
        <v>1</v>
      </c>
      <c r="P487">
        <v>0</v>
      </c>
      <c r="Q487" t="s">
        <v>23</v>
      </c>
      <c r="R487">
        <f>VLOOKUP($A487,Location!$A:$E,2,FALSE)</f>
        <v>52.681990200000001</v>
      </c>
      <c r="S487">
        <f>VLOOKUP($A487,Location!$A:$E,3,FALSE)</f>
        <v>-1.8333556</v>
      </c>
      <c r="T487">
        <f>VLOOKUP($A487,Location!$A:$E,4,FALSE)</f>
        <v>52.681990200000001</v>
      </c>
      <c r="U487">
        <f>VLOOKUP($A487,Location!$A:$E,5,FALSE)</f>
        <v>-1.8333556</v>
      </c>
      <c r="V487" t="s">
        <v>24</v>
      </c>
      <c r="W487" t="s">
        <v>25</v>
      </c>
      <c r="X487" t="s">
        <v>26</v>
      </c>
    </row>
    <row r="488" spans="1:24" x14ac:dyDescent="0.25">
      <c r="A488" t="s">
        <v>207</v>
      </c>
      <c r="N488">
        <v>1</v>
      </c>
      <c r="O488">
        <v>1</v>
      </c>
      <c r="P488">
        <v>0</v>
      </c>
      <c r="Q488" t="s">
        <v>23</v>
      </c>
      <c r="R488">
        <f>VLOOKUP($A488,Location!$A:$E,2,FALSE)</f>
        <v>53.203568400000002</v>
      </c>
      <c r="S488">
        <f>VLOOKUP($A488,Location!$A:$E,3,FALSE)</f>
        <v>-0.61231429999999998</v>
      </c>
      <c r="T488">
        <f>VLOOKUP($A488,Location!$A:$E,4,FALSE)</f>
        <v>53.203568400000002</v>
      </c>
      <c r="U488">
        <f>VLOOKUP($A488,Location!$A:$E,5,FALSE)</f>
        <v>-0.61231429999999998</v>
      </c>
      <c r="V488" t="s">
        <v>24</v>
      </c>
      <c r="W488" t="s">
        <v>25</v>
      </c>
      <c r="X488" t="s">
        <v>26</v>
      </c>
    </row>
    <row r="489" spans="1:24" x14ac:dyDescent="0.25">
      <c r="A489" t="s">
        <v>208</v>
      </c>
      <c r="N489">
        <v>1</v>
      </c>
      <c r="O489">
        <v>1</v>
      </c>
      <c r="P489">
        <v>0</v>
      </c>
      <c r="Q489" t="s">
        <v>23</v>
      </c>
      <c r="R489">
        <f>VLOOKUP($A489,Location!$A:$E,2,FALSE)</f>
        <v>55.887124200000002</v>
      </c>
      <c r="S489">
        <f>VLOOKUP($A489,Location!$A:$E,3,FALSE)</f>
        <v>-3.5342047999999999</v>
      </c>
      <c r="T489">
        <f>VLOOKUP($A489,Location!$A:$E,4,FALSE)</f>
        <v>55.877124200000004</v>
      </c>
      <c r="U489">
        <f>VLOOKUP($A489,Location!$A:$E,5,FALSE)</f>
        <v>-3.5742048</v>
      </c>
      <c r="V489" t="s">
        <v>24</v>
      </c>
      <c r="W489" t="s">
        <v>25</v>
      </c>
      <c r="X489" t="s">
        <v>26</v>
      </c>
    </row>
    <row r="490" spans="1:24" x14ac:dyDescent="0.25">
      <c r="A490" t="s">
        <v>209</v>
      </c>
      <c r="N490">
        <v>1</v>
      </c>
      <c r="O490">
        <v>1</v>
      </c>
      <c r="P490">
        <v>0</v>
      </c>
      <c r="Q490" t="s">
        <v>23</v>
      </c>
      <c r="R490">
        <f>VLOOKUP($A490,Location!$A:$E,2,FALSE)</f>
        <v>51.686103699999997</v>
      </c>
      <c r="S490">
        <f>VLOOKUP($A490,Location!$A:$E,3,FALSE)</f>
        <v>-4.1554484</v>
      </c>
      <c r="T490">
        <f>VLOOKUP($A490,Location!$A:$E,4,FALSE)</f>
        <v>51.686103699999997</v>
      </c>
      <c r="U490">
        <f>VLOOKUP($A490,Location!$A:$E,5,FALSE)</f>
        <v>-4.1754483999999996</v>
      </c>
      <c r="V490" t="s">
        <v>24</v>
      </c>
      <c r="W490" t="s">
        <v>25</v>
      </c>
      <c r="X490" t="s">
        <v>26</v>
      </c>
    </row>
    <row r="491" spans="1:24" x14ac:dyDescent="0.25">
      <c r="A491" t="s">
        <v>210</v>
      </c>
      <c r="N491">
        <v>1</v>
      </c>
      <c r="O491">
        <v>1</v>
      </c>
      <c r="P491">
        <v>0</v>
      </c>
      <c r="Q491" t="s">
        <v>23</v>
      </c>
      <c r="R491">
        <f>VLOOKUP($A491,Location!$A:$E,2,FALSE)</f>
        <v>51.524264600000002</v>
      </c>
      <c r="S491">
        <f>VLOOKUP($A491,Location!$A:$E,3,FALSE)</f>
        <v>-3.3650403999999998</v>
      </c>
      <c r="T491">
        <f>VLOOKUP($A491,Location!$A:$E,4,FALSE)</f>
        <v>51.574264599999999</v>
      </c>
      <c r="U491">
        <f>VLOOKUP($A491,Location!$A:$E,5,FALSE)</f>
        <v>-3.4750403999999997</v>
      </c>
      <c r="V491" t="s">
        <v>24</v>
      </c>
      <c r="W491" t="s">
        <v>25</v>
      </c>
      <c r="X491" t="s">
        <v>26</v>
      </c>
    </row>
    <row r="492" spans="1:24" x14ac:dyDescent="0.25">
      <c r="A492" t="s">
        <v>211</v>
      </c>
      <c r="N492">
        <v>1</v>
      </c>
      <c r="O492">
        <v>1</v>
      </c>
      <c r="P492">
        <v>0</v>
      </c>
      <c r="Q492" t="s">
        <v>23</v>
      </c>
      <c r="R492">
        <f>VLOOKUP($A492,Location!$A:$E,2,FALSE)</f>
        <v>56.035893199999997</v>
      </c>
      <c r="S492">
        <f>VLOOKUP($A492,Location!$A:$E,3,FALSE)</f>
        <v>-5.4283587999999998</v>
      </c>
      <c r="T492">
        <f>VLOOKUP($A492,Location!$A:$E,4,FALSE)</f>
        <v>56.065893199999998</v>
      </c>
      <c r="U492">
        <f>VLOOKUP($A492,Location!$A:$E,5,FALSE)</f>
        <v>-5.4283587999999998</v>
      </c>
      <c r="V492" t="s">
        <v>24</v>
      </c>
      <c r="W492" t="s">
        <v>25</v>
      </c>
      <c r="X492" t="s">
        <v>26</v>
      </c>
    </row>
    <row r="493" spans="1:24" x14ac:dyDescent="0.25">
      <c r="A493" t="s">
        <v>212</v>
      </c>
      <c r="N493">
        <v>1</v>
      </c>
      <c r="O493">
        <v>1</v>
      </c>
      <c r="P493">
        <v>0</v>
      </c>
      <c r="Q493" t="s">
        <v>23</v>
      </c>
      <c r="R493">
        <f>VLOOKUP($A493,Location!$A:$E,2,FALSE)</f>
        <v>52.780650000000001</v>
      </c>
      <c r="S493">
        <f>VLOOKUP($A493,Location!$A:$E,3,FALSE)</f>
        <v>-1.200923</v>
      </c>
      <c r="T493">
        <f>VLOOKUP($A493,Location!$A:$E,4,FALSE)</f>
        <v>52.795650000000002</v>
      </c>
      <c r="U493">
        <f>VLOOKUP($A493,Location!$A:$E,5,FALSE)</f>
        <v>-1.200923</v>
      </c>
      <c r="V493" t="s">
        <v>24</v>
      </c>
      <c r="W493" t="s">
        <v>25</v>
      </c>
      <c r="X493" t="s">
        <v>26</v>
      </c>
    </row>
    <row r="494" spans="1:24" x14ac:dyDescent="0.25">
      <c r="A494" t="s">
        <v>213</v>
      </c>
      <c r="N494">
        <v>1</v>
      </c>
      <c r="O494">
        <v>1</v>
      </c>
      <c r="P494">
        <v>0</v>
      </c>
      <c r="Q494" t="s">
        <v>23</v>
      </c>
      <c r="R494">
        <f>VLOOKUP($A494,Location!$A:$E,2,FALSE)</f>
        <v>51.649624600000003</v>
      </c>
      <c r="S494">
        <f>VLOOKUP($A494,Location!$A:$E,3,FALSE)</f>
        <v>5.6496299999999999E-2</v>
      </c>
      <c r="T494">
        <f>VLOOKUP($A494,Location!$A:$E,4,FALSE)</f>
        <v>51.649624600000003</v>
      </c>
      <c r="U494">
        <f>VLOOKUP($A494,Location!$A:$E,5,FALSE)</f>
        <v>9.9496299999999996E-2</v>
      </c>
      <c r="V494" t="s">
        <v>24</v>
      </c>
      <c r="W494" t="s">
        <v>25</v>
      </c>
      <c r="X494" t="s">
        <v>26</v>
      </c>
    </row>
    <row r="495" spans="1:24" x14ac:dyDescent="0.25">
      <c r="A495" t="s">
        <v>214</v>
      </c>
      <c r="N495">
        <v>1</v>
      </c>
      <c r="O495">
        <v>1</v>
      </c>
      <c r="P495">
        <v>0</v>
      </c>
      <c r="Q495" t="s">
        <v>23</v>
      </c>
      <c r="R495">
        <f>VLOOKUP($A495,Location!$A:$E,2,FALSE)</f>
        <v>53.363610999999999</v>
      </c>
      <c r="S495">
        <f>VLOOKUP($A495,Location!$A:$E,3,FALSE)</f>
        <v>1.5540999999999999E-2</v>
      </c>
      <c r="T495">
        <f>VLOOKUP($A495,Location!$A:$E,4,FALSE)</f>
        <v>53.363610999999999</v>
      </c>
      <c r="U495">
        <f>VLOOKUP($A495,Location!$A:$E,5,FALSE)</f>
        <v>1.5540999999999999E-2</v>
      </c>
      <c r="V495" t="s">
        <v>24</v>
      </c>
      <c r="W495" t="s">
        <v>25</v>
      </c>
      <c r="X495" t="s">
        <v>26</v>
      </c>
    </row>
    <row r="496" spans="1:24" x14ac:dyDescent="0.25">
      <c r="A496" t="s">
        <v>215</v>
      </c>
      <c r="N496">
        <v>1</v>
      </c>
      <c r="O496">
        <v>1</v>
      </c>
      <c r="P496">
        <v>0</v>
      </c>
      <c r="Q496" t="s">
        <v>23</v>
      </c>
      <c r="R496">
        <f>VLOOKUP($A496,Location!$A:$E,2,FALSE)</f>
        <v>52.486835999999997</v>
      </c>
      <c r="S496">
        <f>VLOOKUP($A496,Location!$A:$E,3,FALSE)</f>
        <v>1.715681</v>
      </c>
      <c r="T496">
        <f>VLOOKUP($A496,Location!$A:$E,4,FALSE)</f>
        <v>52.486835999999997</v>
      </c>
      <c r="U496">
        <f>VLOOKUP($A496,Location!$A:$E,5,FALSE)</f>
        <v>1.715681</v>
      </c>
      <c r="V496" t="s">
        <v>24</v>
      </c>
      <c r="W496" t="s">
        <v>25</v>
      </c>
      <c r="X496" t="s">
        <v>26</v>
      </c>
    </row>
    <row r="497" spans="1:24" x14ac:dyDescent="0.25">
      <c r="A497" t="s">
        <v>216</v>
      </c>
      <c r="N497">
        <v>1</v>
      </c>
      <c r="O497">
        <v>1</v>
      </c>
      <c r="P497">
        <v>0</v>
      </c>
      <c r="Q497" t="s">
        <v>23</v>
      </c>
      <c r="R497">
        <f>VLOOKUP($A497,Location!$A:$E,2,FALSE)</f>
        <v>52.365387400000003</v>
      </c>
      <c r="S497">
        <f>VLOOKUP($A497,Location!$A:$E,3,FALSE)</f>
        <v>-2.6930567000000001</v>
      </c>
      <c r="T497">
        <f>VLOOKUP($A497,Location!$A:$E,4,FALSE)</f>
        <v>52.365387400000003</v>
      </c>
      <c r="U497">
        <f>VLOOKUP($A497,Location!$A:$E,5,FALSE)</f>
        <v>-2.6930567000000001</v>
      </c>
      <c r="V497" t="s">
        <v>24</v>
      </c>
      <c r="W497" t="s">
        <v>25</v>
      </c>
      <c r="X497" t="s">
        <v>26</v>
      </c>
    </row>
    <row r="498" spans="1:24" x14ac:dyDescent="0.25">
      <c r="A498" t="s">
        <v>217</v>
      </c>
      <c r="N498">
        <v>1</v>
      </c>
      <c r="O498">
        <v>1</v>
      </c>
      <c r="P498">
        <v>0</v>
      </c>
      <c r="Q498" t="s">
        <v>23</v>
      </c>
      <c r="R498">
        <f>VLOOKUP($A498,Location!$A:$E,2,FALSE)</f>
        <v>51.877736900000002</v>
      </c>
      <c r="S498">
        <f>VLOOKUP($A498,Location!$A:$E,3,FALSE)</f>
        <v>-0.42017179999999998</v>
      </c>
      <c r="T498">
        <f>VLOOKUP($A498,Location!$A:$E,4,FALSE)</f>
        <v>51.877736900000002</v>
      </c>
      <c r="U498">
        <f>VLOOKUP($A498,Location!$A:$E,5,FALSE)</f>
        <v>-0.47017179999999997</v>
      </c>
      <c r="V498" t="s">
        <v>24</v>
      </c>
      <c r="W498" t="s">
        <v>25</v>
      </c>
      <c r="X498" t="s">
        <v>26</v>
      </c>
    </row>
    <row r="499" spans="1:24" x14ac:dyDescent="0.25">
      <c r="A499" t="s">
        <v>218</v>
      </c>
      <c r="N499">
        <v>1</v>
      </c>
      <c r="O499">
        <v>1</v>
      </c>
      <c r="P499">
        <v>0</v>
      </c>
      <c r="Q499" t="s">
        <v>23</v>
      </c>
      <c r="R499">
        <f>VLOOKUP($A499,Location!$A:$E,2,FALSE)</f>
        <v>53.258460999999997</v>
      </c>
      <c r="S499">
        <f>VLOOKUP($A499,Location!$A:$E,3,FALSE)</f>
        <v>-2.1198999999999999</v>
      </c>
      <c r="T499">
        <f>VLOOKUP($A499,Location!$A:$E,4,FALSE)</f>
        <v>53.258460999999997</v>
      </c>
      <c r="U499">
        <f>VLOOKUP($A499,Location!$A:$E,5,FALSE)</f>
        <v>-2.1598999999999999</v>
      </c>
      <c r="V499" t="s">
        <v>24</v>
      </c>
      <c r="W499" t="s">
        <v>25</v>
      </c>
      <c r="X499" t="s">
        <v>26</v>
      </c>
    </row>
    <row r="500" spans="1:24" x14ac:dyDescent="0.25">
      <c r="A500" t="s">
        <v>219</v>
      </c>
      <c r="N500">
        <v>1</v>
      </c>
      <c r="O500">
        <v>1</v>
      </c>
      <c r="P500">
        <v>0</v>
      </c>
      <c r="Q500" t="s">
        <v>23</v>
      </c>
      <c r="R500">
        <f>VLOOKUP($A500,Location!$A:$E,2,FALSE)</f>
        <v>51.260750299999998</v>
      </c>
      <c r="S500">
        <f>VLOOKUP($A500,Location!$A:$E,3,FALSE)</f>
        <v>0.52583590000000002</v>
      </c>
      <c r="T500">
        <f>VLOOKUP($A500,Location!$A:$E,4,FALSE)</f>
        <v>51.240750299999995</v>
      </c>
      <c r="U500">
        <f>VLOOKUP($A500,Location!$A:$E,5,FALSE)</f>
        <v>0.52583590000000002</v>
      </c>
      <c r="V500" t="s">
        <v>24</v>
      </c>
      <c r="W500" t="s">
        <v>25</v>
      </c>
      <c r="X500" t="s">
        <v>26</v>
      </c>
    </row>
    <row r="501" spans="1:24" x14ac:dyDescent="0.25">
      <c r="A501" t="s">
        <v>220</v>
      </c>
      <c r="N501">
        <v>1</v>
      </c>
      <c r="O501">
        <v>1</v>
      </c>
      <c r="P501">
        <v>0</v>
      </c>
      <c r="Q501" t="s">
        <v>23</v>
      </c>
      <c r="R501">
        <f>VLOOKUP($A501,Location!$A:$E,2,FALSE)</f>
        <v>54.140426099999999</v>
      </c>
      <c r="S501">
        <f>VLOOKUP($A501,Location!$A:$E,3,FALSE)</f>
        <v>-0.79111719999999996</v>
      </c>
      <c r="T501">
        <f>VLOOKUP($A501,Location!$A:$E,4,FALSE)</f>
        <v>54.140426099999999</v>
      </c>
      <c r="U501">
        <f>VLOOKUP($A501,Location!$A:$E,5,FALSE)</f>
        <v>-0.79111719999999996</v>
      </c>
      <c r="V501" t="s">
        <v>24</v>
      </c>
      <c r="W501" t="s">
        <v>25</v>
      </c>
      <c r="X501" t="s">
        <v>26</v>
      </c>
    </row>
    <row r="502" spans="1:24" x14ac:dyDescent="0.25">
      <c r="A502" t="s">
        <v>221</v>
      </c>
      <c r="N502">
        <v>1</v>
      </c>
      <c r="O502">
        <v>1</v>
      </c>
      <c r="P502">
        <v>0</v>
      </c>
      <c r="Q502" t="s">
        <v>23</v>
      </c>
      <c r="R502">
        <f>VLOOKUP($A502,Location!$A:$E,2,FALSE)</f>
        <v>52.769495190000001</v>
      </c>
      <c r="S502">
        <f>VLOOKUP($A502,Location!$A:$E,3,FALSE)</f>
        <v>-0.89327179000000001</v>
      </c>
      <c r="T502">
        <f>VLOOKUP($A502,Location!$A:$E,4,FALSE)</f>
        <v>52.789495190000004</v>
      </c>
      <c r="U502">
        <f>VLOOKUP($A502,Location!$A:$E,5,FALSE)</f>
        <v>-0.89327179000000001</v>
      </c>
      <c r="V502" t="s">
        <v>24</v>
      </c>
      <c r="W502" t="s">
        <v>25</v>
      </c>
      <c r="X502" t="s">
        <v>26</v>
      </c>
    </row>
    <row r="503" spans="1:24" x14ac:dyDescent="0.25">
      <c r="A503" t="s">
        <v>222</v>
      </c>
      <c r="N503">
        <v>1</v>
      </c>
      <c r="O503">
        <v>1</v>
      </c>
      <c r="P503">
        <v>0</v>
      </c>
      <c r="Q503" t="s">
        <v>23</v>
      </c>
      <c r="R503">
        <f>VLOOKUP($A503,Location!$A:$E,2,FALSE)</f>
        <v>51.720072899999998</v>
      </c>
      <c r="S503">
        <f>VLOOKUP($A503,Location!$A:$E,3,FALSE)</f>
        <v>-3.355585</v>
      </c>
      <c r="T503">
        <f>VLOOKUP($A503,Location!$A:$E,4,FALSE)</f>
        <v>51.720072899999998</v>
      </c>
      <c r="U503">
        <f>VLOOKUP($A503,Location!$A:$E,5,FALSE)</f>
        <v>-3.355585</v>
      </c>
      <c r="V503" t="s">
        <v>24</v>
      </c>
      <c r="W503" t="s">
        <v>25</v>
      </c>
      <c r="X503" t="s">
        <v>26</v>
      </c>
    </row>
    <row r="504" spans="1:24" x14ac:dyDescent="0.25">
      <c r="A504" t="s">
        <v>223</v>
      </c>
      <c r="N504">
        <v>1</v>
      </c>
      <c r="O504">
        <v>1</v>
      </c>
      <c r="P504">
        <v>0</v>
      </c>
      <c r="Q504" t="s">
        <v>23</v>
      </c>
      <c r="R504">
        <f>VLOOKUP($A504,Location!$A:$E,2,FALSE)</f>
        <v>54.571915300000001</v>
      </c>
      <c r="S504">
        <f>VLOOKUP($A504,Location!$A:$E,3,FALSE)</f>
        <v>-1.1905810999999999</v>
      </c>
      <c r="T504">
        <f>VLOOKUP($A504,Location!$A:$E,4,FALSE)</f>
        <v>54.546915300000002</v>
      </c>
      <c r="U504">
        <f>VLOOKUP($A504,Location!$A:$E,5,FALSE)</f>
        <v>-1.1905810999999999</v>
      </c>
      <c r="V504" t="s">
        <v>24</v>
      </c>
      <c r="W504" t="s">
        <v>25</v>
      </c>
      <c r="X504" t="s">
        <v>26</v>
      </c>
    </row>
    <row r="505" spans="1:24" x14ac:dyDescent="0.25">
      <c r="A505" t="s">
        <v>224</v>
      </c>
      <c r="N505">
        <v>1</v>
      </c>
      <c r="O505">
        <v>1</v>
      </c>
      <c r="P505">
        <v>0</v>
      </c>
      <c r="Q505" t="s">
        <v>23</v>
      </c>
      <c r="R505">
        <f>VLOOKUP($A505,Location!$A:$E,2,FALSE)</f>
        <v>51.610296499999997</v>
      </c>
      <c r="S505">
        <f>VLOOKUP($A505,Location!$A:$E,3,FALSE)</f>
        <v>-0.24696419999999999</v>
      </c>
      <c r="T505">
        <f>VLOOKUP($A505,Location!$A:$E,4,FALSE)</f>
        <v>51.6182965</v>
      </c>
      <c r="U505">
        <f>VLOOKUP($A505,Location!$A:$E,5,FALSE)</f>
        <v>-0.24696419999999999</v>
      </c>
      <c r="V505" t="s">
        <v>24</v>
      </c>
      <c r="W505" t="s">
        <v>25</v>
      </c>
      <c r="X505" t="s">
        <v>26</v>
      </c>
    </row>
    <row r="506" spans="1:24" x14ac:dyDescent="0.25">
      <c r="A506" t="s">
        <v>225</v>
      </c>
      <c r="N506">
        <v>1</v>
      </c>
      <c r="O506">
        <v>1</v>
      </c>
      <c r="P506">
        <v>0</v>
      </c>
      <c r="Q506" t="s">
        <v>23</v>
      </c>
      <c r="R506">
        <f>VLOOKUP($A506,Location!$A:$E,2,FALSE)</f>
        <v>51.390500000000003</v>
      </c>
      <c r="S506">
        <f>VLOOKUP($A506,Location!$A:$E,3,FALSE)</f>
        <v>-0.13585</v>
      </c>
      <c r="T506">
        <f>VLOOKUP($A506,Location!$A:$E,4,FALSE)</f>
        <v>51.405500000000004</v>
      </c>
      <c r="U506">
        <f>VLOOKUP($A506,Location!$A:$E,5,FALSE)</f>
        <v>-0.12584999999999999</v>
      </c>
      <c r="V506" t="s">
        <v>24</v>
      </c>
      <c r="W506" t="s">
        <v>25</v>
      </c>
      <c r="X506" t="s">
        <v>26</v>
      </c>
    </row>
    <row r="507" spans="1:24" x14ac:dyDescent="0.25">
      <c r="A507" t="s">
        <v>226</v>
      </c>
      <c r="N507">
        <v>1</v>
      </c>
      <c r="O507">
        <v>1</v>
      </c>
      <c r="P507">
        <v>0</v>
      </c>
      <c r="Q507" t="s">
        <v>23</v>
      </c>
      <c r="R507">
        <f>VLOOKUP($A507,Location!$A:$E,2,FALSE)</f>
        <v>51.813638900000001</v>
      </c>
      <c r="S507">
        <f>VLOOKUP($A507,Location!$A:$E,3,FALSE)</f>
        <v>-2.7098053000000002</v>
      </c>
      <c r="T507">
        <f>VLOOKUP($A507,Location!$A:$E,4,FALSE)</f>
        <v>51.813638900000001</v>
      </c>
      <c r="U507">
        <f>VLOOKUP($A507,Location!$A:$E,5,FALSE)</f>
        <v>-2.7098053000000002</v>
      </c>
      <c r="V507" t="s">
        <v>24</v>
      </c>
      <c r="W507" t="s">
        <v>25</v>
      </c>
      <c r="X507" t="s">
        <v>26</v>
      </c>
    </row>
    <row r="508" spans="1:24" x14ac:dyDescent="0.25">
      <c r="A508" t="s">
        <v>227</v>
      </c>
      <c r="N508">
        <v>1</v>
      </c>
      <c r="O508">
        <v>1</v>
      </c>
      <c r="P508">
        <v>0</v>
      </c>
      <c r="Q508" t="s">
        <v>23</v>
      </c>
      <c r="R508">
        <f>VLOOKUP($A508,Location!$A:$E,2,FALSE)</f>
        <v>51.3866388</v>
      </c>
      <c r="S508">
        <f>VLOOKUP($A508,Location!$A:$E,3,FALSE)</f>
        <v>-0.2125378</v>
      </c>
      <c r="T508">
        <f>VLOOKUP($A508,Location!$A:$E,4,FALSE)</f>
        <v>51.3866388</v>
      </c>
      <c r="U508">
        <f>VLOOKUP($A508,Location!$A:$E,5,FALSE)</f>
        <v>-0.2125378</v>
      </c>
      <c r="V508" t="s">
        <v>24</v>
      </c>
      <c r="W508" t="s">
        <v>25</v>
      </c>
      <c r="X508" t="s">
        <v>26</v>
      </c>
    </row>
    <row r="509" spans="1:24" x14ac:dyDescent="0.25">
      <c r="A509" t="s">
        <v>228</v>
      </c>
      <c r="N509">
        <v>1</v>
      </c>
      <c r="O509">
        <v>1</v>
      </c>
      <c r="P509">
        <v>0</v>
      </c>
      <c r="Q509" t="s">
        <v>23</v>
      </c>
      <c r="R509" t="e">
        <f>VLOOKUP($A509,Location!$A:$E,2,FALSE)</f>
        <v>#N/A</v>
      </c>
      <c r="S509" t="e">
        <f>VLOOKUP($A509,Location!$A:$E,3,FALSE)</f>
        <v>#N/A</v>
      </c>
      <c r="T509" t="e">
        <f>VLOOKUP($A509,Location!$A:$E,4,FALSE)</f>
        <v>#N/A</v>
      </c>
      <c r="U509" t="e">
        <f>VLOOKUP($A509,Location!$A:$E,5,FALSE)</f>
        <v>#N/A</v>
      </c>
      <c r="V509" t="s">
        <v>24</v>
      </c>
      <c r="W509" t="s">
        <v>25</v>
      </c>
      <c r="X509" t="s">
        <v>26</v>
      </c>
    </row>
    <row r="510" spans="1:24" x14ac:dyDescent="0.25">
      <c r="A510" t="s">
        <v>229</v>
      </c>
      <c r="N510">
        <v>1</v>
      </c>
      <c r="O510">
        <v>1</v>
      </c>
      <c r="P510">
        <v>0</v>
      </c>
      <c r="Q510" t="s">
        <v>23</v>
      </c>
      <c r="R510">
        <f>VLOOKUP($A510,Location!$A:$E,2,FALSE)</f>
        <v>53.833126999999998</v>
      </c>
      <c r="S510">
        <f>VLOOKUP($A510,Location!$A:$E,3,FALSE)</f>
        <v>-2.2183231999999999</v>
      </c>
      <c r="T510">
        <f>VLOOKUP($A510,Location!$A:$E,4,FALSE)</f>
        <v>53.833126999999998</v>
      </c>
      <c r="U510">
        <f>VLOOKUP($A510,Location!$A:$E,5,FALSE)</f>
        <v>-2.2183231999999999</v>
      </c>
      <c r="V510" t="s">
        <v>24</v>
      </c>
      <c r="W510" t="s">
        <v>25</v>
      </c>
      <c r="X510" t="s">
        <v>26</v>
      </c>
    </row>
    <row r="511" spans="1:24" x14ac:dyDescent="0.25">
      <c r="A511" t="s">
        <v>230</v>
      </c>
      <c r="N511">
        <v>1</v>
      </c>
      <c r="O511">
        <v>1</v>
      </c>
      <c r="P511">
        <v>0</v>
      </c>
      <c r="Q511" t="s">
        <v>23</v>
      </c>
      <c r="R511">
        <f>VLOOKUP($A511,Location!$A:$E,2,FALSE)</f>
        <v>51.397368999999998</v>
      </c>
      <c r="S511">
        <f>VLOOKUP($A511,Location!$A:$E,3,FALSE)</f>
        <v>-1.288008</v>
      </c>
      <c r="T511">
        <f>VLOOKUP($A511,Location!$A:$E,4,FALSE)</f>
        <v>51.397368999999998</v>
      </c>
      <c r="U511">
        <f>VLOOKUP($A511,Location!$A:$E,5,FALSE)</f>
        <v>-1.288008</v>
      </c>
      <c r="V511" t="s">
        <v>24</v>
      </c>
      <c r="W511" t="s">
        <v>25</v>
      </c>
      <c r="X511" t="s">
        <v>26</v>
      </c>
    </row>
    <row r="512" spans="1:24" x14ac:dyDescent="0.25">
      <c r="A512" t="s">
        <v>231</v>
      </c>
      <c r="N512">
        <v>1</v>
      </c>
      <c r="O512">
        <v>1</v>
      </c>
      <c r="P512">
        <v>0</v>
      </c>
      <c r="Q512" t="s">
        <v>23</v>
      </c>
      <c r="R512">
        <f>VLOOKUP($A512,Location!$A:$E,2,FALSE)</f>
        <v>51.5708123</v>
      </c>
      <c r="S512">
        <f>VLOOKUP($A512,Location!$A:$E,3,FALSE)</f>
        <v>-2.9706557</v>
      </c>
      <c r="T512">
        <f>VLOOKUP($A512,Location!$A:$E,4,FALSE)</f>
        <v>51.5708123</v>
      </c>
      <c r="U512">
        <f>VLOOKUP($A512,Location!$A:$E,5,FALSE)</f>
        <v>-2.9706557</v>
      </c>
      <c r="V512" t="s">
        <v>24</v>
      </c>
      <c r="W512" t="s">
        <v>25</v>
      </c>
      <c r="X512" t="s">
        <v>26</v>
      </c>
    </row>
    <row r="513" spans="1:24" x14ac:dyDescent="0.25">
      <c r="A513" t="s">
        <v>232</v>
      </c>
      <c r="N513">
        <v>1</v>
      </c>
      <c r="O513">
        <v>1</v>
      </c>
      <c r="P513">
        <v>0</v>
      </c>
      <c r="Q513" t="s">
        <v>23</v>
      </c>
      <c r="R513">
        <f>VLOOKUP($A513,Location!$A:$E,2,FALSE)</f>
        <v>50.713123799999998</v>
      </c>
      <c r="S513">
        <f>VLOOKUP($A513,Location!$A:$E,3,FALSE)</f>
        <v>-1.2970957999999999</v>
      </c>
      <c r="T513">
        <f>VLOOKUP($A513,Location!$A:$E,4,FALSE)</f>
        <v>50.663123800000001</v>
      </c>
      <c r="U513">
        <f>VLOOKUP($A513,Location!$A:$E,5,FALSE)</f>
        <v>-1.2970957999999999</v>
      </c>
      <c r="V513" t="s">
        <v>24</v>
      </c>
      <c r="W513" t="s">
        <v>25</v>
      </c>
      <c r="X513" t="s">
        <v>26</v>
      </c>
    </row>
    <row r="514" spans="1:24" x14ac:dyDescent="0.25">
      <c r="A514" t="s">
        <v>233</v>
      </c>
      <c r="N514">
        <v>1</v>
      </c>
      <c r="O514">
        <v>1</v>
      </c>
      <c r="P514">
        <v>0</v>
      </c>
      <c r="Q514" t="s">
        <v>23</v>
      </c>
      <c r="R514">
        <f>VLOOKUP($A514,Location!$A:$E,2,FALSE)</f>
        <v>50.527522300000001</v>
      </c>
      <c r="S514">
        <f>VLOOKUP($A514,Location!$A:$E,3,FALSE)</f>
        <v>-3.5973475000000001</v>
      </c>
      <c r="T514">
        <f>VLOOKUP($A514,Location!$A:$E,4,FALSE)</f>
        <v>50.527522300000001</v>
      </c>
      <c r="U514">
        <f>VLOOKUP($A514,Location!$A:$E,5,FALSE)</f>
        <v>-3.5973475000000001</v>
      </c>
      <c r="V514" t="s">
        <v>24</v>
      </c>
      <c r="W514" t="s">
        <v>25</v>
      </c>
      <c r="X514" t="s">
        <v>26</v>
      </c>
    </row>
    <row r="515" spans="1:24" x14ac:dyDescent="0.25">
      <c r="A515" t="s">
        <v>234</v>
      </c>
      <c r="N515">
        <v>1</v>
      </c>
      <c r="O515">
        <v>1</v>
      </c>
      <c r="P515">
        <v>0</v>
      </c>
      <c r="Q515" t="s">
        <v>23</v>
      </c>
      <c r="R515">
        <f>VLOOKUP($A515,Location!$A:$E,2,FALSE)</f>
        <v>54.960717199999998</v>
      </c>
      <c r="S515">
        <f>VLOOKUP($A515,Location!$A:$E,3,FALSE)</f>
        <v>-4.4852691</v>
      </c>
      <c r="T515">
        <f>VLOOKUP($A515,Location!$A:$E,4,FALSE)</f>
        <v>54.960717199999998</v>
      </c>
      <c r="U515">
        <f>VLOOKUP($A515,Location!$A:$E,5,FALSE)</f>
        <v>-4.4852691</v>
      </c>
      <c r="V515" t="s">
        <v>24</v>
      </c>
      <c r="W515" t="s">
        <v>25</v>
      </c>
      <c r="X515" t="s">
        <v>26</v>
      </c>
    </row>
    <row r="516" spans="1:24" x14ac:dyDescent="0.25">
      <c r="A516" t="s">
        <v>235</v>
      </c>
      <c r="N516">
        <v>1</v>
      </c>
      <c r="O516">
        <v>1</v>
      </c>
      <c r="P516">
        <v>0</v>
      </c>
      <c r="Q516" t="s">
        <v>23</v>
      </c>
      <c r="R516">
        <f>VLOOKUP($A516,Location!$A:$E,2,FALSE)</f>
        <v>53.4440624</v>
      </c>
      <c r="S516">
        <f>VLOOKUP($A516,Location!$A:$E,3,FALSE)</f>
        <v>-2.9304511999999998</v>
      </c>
      <c r="T516">
        <f>VLOOKUP($A516,Location!$A:$E,4,FALSE)</f>
        <v>53.4440624</v>
      </c>
      <c r="U516">
        <f>VLOOKUP($A516,Location!$A:$E,5,FALSE)</f>
        <v>-2.9284512</v>
      </c>
      <c r="V516" t="s">
        <v>24</v>
      </c>
      <c r="W516" t="s">
        <v>25</v>
      </c>
      <c r="X516" t="s">
        <v>26</v>
      </c>
    </row>
    <row r="517" spans="1:24" x14ac:dyDescent="0.25">
      <c r="A517" t="s">
        <v>236</v>
      </c>
      <c r="N517">
        <v>1</v>
      </c>
      <c r="O517">
        <v>1</v>
      </c>
      <c r="P517">
        <v>0</v>
      </c>
      <c r="Q517" t="s">
        <v>23</v>
      </c>
      <c r="R517">
        <f>VLOOKUP($A517,Location!$A:$E,2,FALSE)</f>
        <v>54.3403086</v>
      </c>
      <c r="S517">
        <f>VLOOKUP($A517,Location!$A:$E,3,FALSE)</f>
        <v>-1.4323615000000001</v>
      </c>
      <c r="T517">
        <f>VLOOKUP($A517,Location!$A:$E,4,FALSE)</f>
        <v>54.3403086</v>
      </c>
      <c r="U517">
        <f>VLOOKUP($A517,Location!$A:$E,5,FALSE)</f>
        <v>-1.4323615000000001</v>
      </c>
      <c r="V517" t="s">
        <v>24</v>
      </c>
      <c r="W517" t="s">
        <v>25</v>
      </c>
      <c r="X517" t="s">
        <v>26</v>
      </c>
    </row>
    <row r="518" spans="1:24" x14ac:dyDescent="0.25">
      <c r="A518" t="s">
        <v>237</v>
      </c>
      <c r="N518">
        <v>1</v>
      </c>
      <c r="O518">
        <v>1</v>
      </c>
      <c r="P518">
        <v>0</v>
      </c>
      <c r="Q518" t="s">
        <v>23</v>
      </c>
      <c r="R518">
        <f>VLOOKUP($A518,Location!$A:$E,2,FALSE)</f>
        <v>52.25291</v>
      </c>
      <c r="S518">
        <f>VLOOKUP($A518,Location!$A:$E,3,FALSE)</f>
        <v>-0.91354000000000002</v>
      </c>
      <c r="T518">
        <f>VLOOKUP($A518,Location!$A:$E,4,FALSE)</f>
        <v>52.25291</v>
      </c>
      <c r="U518">
        <f>VLOOKUP($A518,Location!$A:$E,5,FALSE)</f>
        <v>-0.91354000000000002</v>
      </c>
      <c r="V518" t="s">
        <v>24</v>
      </c>
      <c r="W518" t="s">
        <v>25</v>
      </c>
      <c r="X518" t="s">
        <v>26</v>
      </c>
    </row>
    <row r="519" spans="1:24" x14ac:dyDescent="0.25">
      <c r="A519" t="s">
        <v>238</v>
      </c>
      <c r="N519">
        <v>1</v>
      </c>
      <c r="O519">
        <v>1</v>
      </c>
      <c r="P519">
        <v>0</v>
      </c>
      <c r="Q519" t="s">
        <v>23</v>
      </c>
      <c r="R519">
        <f>VLOOKUP($A519,Location!$A:$E,2,FALSE)</f>
        <v>53.259651699999999</v>
      </c>
      <c r="S519">
        <f>VLOOKUP($A519,Location!$A:$E,3,FALSE)</f>
        <v>-2.5262476999999999</v>
      </c>
      <c r="T519">
        <f>VLOOKUP($A519,Location!$A:$E,4,FALSE)</f>
        <v>53.259651699999999</v>
      </c>
      <c r="U519">
        <f>VLOOKUP($A519,Location!$A:$E,5,FALSE)</f>
        <v>-2.4962477000000001</v>
      </c>
      <c r="V519" t="s">
        <v>24</v>
      </c>
      <c r="W519" t="s">
        <v>25</v>
      </c>
      <c r="X519" t="s">
        <v>26</v>
      </c>
    </row>
    <row r="520" spans="1:24" x14ac:dyDescent="0.25">
      <c r="A520" t="s">
        <v>239</v>
      </c>
      <c r="N520">
        <v>1</v>
      </c>
      <c r="O520">
        <v>1</v>
      </c>
      <c r="P520">
        <v>0</v>
      </c>
      <c r="Q520" t="s">
        <v>23</v>
      </c>
      <c r="R520">
        <f>VLOOKUP($A520,Location!$A:$E,2,FALSE)</f>
        <v>52.659845199999999</v>
      </c>
      <c r="S520">
        <f>VLOOKUP($A520,Location!$A:$E,3,FALSE)</f>
        <v>1.2805801000000001</v>
      </c>
      <c r="T520">
        <f>VLOOKUP($A520,Location!$A:$E,4,FALSE)</f>
        <v>52.659845199999999</v>
      </c>
      <c r="U520">
        <f>VLOOKUP($A520,Location!$A:$E,5,FALSE)</f>
        <v>1.1805801</v>
      </c>
      <c r="V520" t="s">
        <v>24</v>
      </c>
      <c r="W520" t="s">
        <v>25</v>
      </c>
      <c r="X520" t="s">
        <v>26</v>
      </c>
    </row>
    <row r="521" spans="1:24" x14ac:dyDescent="0.25">
      <c r="A521" t="s">
        <v>240</v>
      </c>
      <c r="N521">
        <v>1</v>
      </c>
      <c r="O521">
        <v>1</v>
      </c>
      <c r="P521">
        <v>0</v>
      </c>
      <c r="Q521" t="s">
        <v>23</v>
      </c>
      <c r="R521">
        <f>VLOOKUP($A521,Location!$A:$E,2,FALSE)</f>
        <v>52.634372900000002</v>
      </c>
      <c r="S521">
        <f>VLOOKUP($A521,Location!$A:$E,3,FALSE)</f>
        <v>1.3750393000000001</v>
      </c>
      <c r="T521">
        <f>VLOOKUP($A521,Location!$A:$E,4,FALSE)</f>
        <v>52.634372900000002</v>
      </c>
      <c r="U521">
        <f>VLOOKUP($A521,Location!$A:$E,5,FALSE)</f>
        <v>1.4450393000000001</v>
      </c>
      <c r="V521" t="s">
        <v>24</v>
      </c>
      <c r="W521" t="s">
        <v>25</v>
      </c>
      <c r="X521" t="s">
        <v>26</v>
      </c>
    </row>
    <row r="522" spans="1:24" x14ac:dyDescent="0.25">
      <c r="A522" t="s">
        <v>241</v>
      </c>
      <c r="N522">
        <v>1</v>
      </c>
      <c r="O522">
        <v>1</v>
      </c>
      <c r="P522">
        <v>0</v>
      </c>
      <c r="Q522" t="s">
        <v>23</v>
      </c>
      <c r="R522">
        <f>VLOOKUP($A522,Location!$A:$E,2,FALSE)</f>
        <v>52.904258200000001</v>
      </c>
      <c r="S522">
        <f>VLOOKUP($A522,Location!$A:$E,3,FALSE)</f>
        <v>-1.2389425999999999</v>
      </c>
      <c r="T522">
        <f>VLOOKUP($A522,Location!$A:$E,4,FALSE)</f>
        <v>52.9292582</v>
      </c>
      <c r="U522">
        <f>VLOOKUP($A522,Location!$A:$E,5,FALSE)</f>
        <v>-1.2189425999999999</v>
      </c>
      <c r="V522" t="s">
        <v>24</v>
      </c>
      <c r="W522" t="s">
        <v>25</v>
      </c>
      <c r="X522" t="s">
        <v>26</v>
      </c>
    </row>
    <row r="523" spans="1:24" x14ac:dyDescent="0.25">
      <c r="A523" t="s">
        <v>242</v>
      </c>
      <c r="N523">
        <v>1</v>
      </c>
      <c r="O523">
        <v>1</v>
      </c>
      <c r="P523">
        <v>0</v>
      </c>
      <c r="Q523" t="s">
        <v>23</v>
      </c>
      <c r="R523">
        <f>VLOOKUP($A523,Location!$A:$E,2,FALSE)</f>
        <v>52.957487399999998</v>
      </c>
      <c r="S523">
        <f>VLOOKUP($A523,Location!$A:$E,3,FALSE)</f>
        <v>-1.0703014</v>
      </c>
      <c r="T523">
        <f>VLOOKUP($A523,Location!$A:$E,4,FALSE)</f>
        <v>52.957487399999998</v>
      </c>
      <c r="U523">
        <f>VLOOKUP($A523,Location!$A:$E,5,FALSE)</f>
        <v>-0.97030139999999998</v>
      </c>
      <c r="V523" t="s">
        <v>24</v>
      </c>
      <c r="W523" t="s">
        <v>25</v>
      </c>
      <c r="X523" t="s">
        <v>26</v>
      </c>
    </row>
    <row r="524" spans="1:24" x14ac:dyDescent="0.25">
      <c r="A524" t="s">
        <v>243</v>
      </c>
      <c r="N524">
        <v>1</v>
      </c>
      <c r="O524">
        <v>1</v>
      </c>
      <c r="P524">
        <v>0</v>
      </c>
      <c r="Q524" t="s">
        <v>23</v>
      </c>
      <c r="R524">
        <f>VLOOKUP($A524,Location!$A:$E,2,FALSE)</f>
        <v>52.524562500000002</v>
      </c>
      <c r="S524">
        <f>VLOOKUP($A524,Location!$A:$E,3,FALSE)</f>
        <v>-1.4883936</v>
      </c>
      <c r="T524">
        <f>VLOOKUP($A524,Location!$A:$E,4,FALSE)</f>
        <v>52.574562499999999</v>
      </c>
      <c r="U524">
        <f>VLOOKUP($A524,Location!$A:$E,5,FALSE)</f>
        <v>-1.5783936000000001</v>
      </c>
      <c r="V524" t="s">
        <v>24</v>
      </c>
      <c r="W524" t="s">
        <v>25</v>
      </c>
      <c r="X524" t="s">
        <v>26</v>
      </c>
    </row>
    <row r="525" spans="1:24" x14ac:dyDescent="0.25">
      <c r="A525" t="s">
        <v>244</v>
      </c>
      <c r="N525">
        <v>1</v>
      </c>
      <c r="O525">
        <v>1</v>
      </c>
      <c r="P525">
        <v>0</v>
      </c>
      <c r="Q525" t="s">
        <v>23</v>
      </c>
      <c r="R525">
        <f>VLOOKUP($A525,Location!$A:$E,2,FALSE)</f>
        <v>58.981673800000003</v>
      </c>
      <c r="S525">
        <f>VLOOKUP($A525,Location!$A:$E,3,FALSE)</f>
        <v>-2.9720005</v>
      </c>
      <c r="T525">
        <f>VLOOKUP($A525,Location!$A:$E,4,FALSE)</f>
        <v>58.981673800000003</v>
      </c>
      <c r="U525">
        <f>VLOOKUP($A525,Location!$A:$E,5,FALSE)</f>
        <v>-2.9720005</v>
      </c>
      <c r="V525" t="s">
        <v>24</v>
      </c>
      <c r="W525" t="s">
        <v>25</v>
      </c>
      <c r="X525" t="s">
        <v>26</v>
      </c>
    </row>
    <row r="526" spans="1:24" x14ac:dyDescent="0.25">
      <c r="A526" t="s">
        <v>245</v>
      </c>
      <c r="N526">
        <v>1</v>
      </c>
      <c r="O526">
        <v>1</v>
      </c>
      <c r="P526">
        <v>0</v>
      </c>
      <c r="Q526" t="s">
        <v>23</v>
      </c>
      <c r="R526">
        <f>VLOOKUP($A526,Location!$A:$E,2,FALSE)</f>
        <v>52.843625000000003</v>
      </c>
      <c r="S526">
        <f>VLOOKUP($A526,Location!$A:$E,3,FALSE)</f>
        <v>-3.0417288999999998</v>
      </c>
      <c r="T526">
        <f>VLOOKUP($A526,Location!$A:$E,4,FALSE)</f>
        <v>52.843625000000003</v>
      </c>
      <c r="U526">
        <f>VLOOKUP($A526,Location!$A:$E,5,FALSE)</f>
        <v>-3.0417288999999998</v>
      </c>
      <c r="V526" t="s">
        <v>24</v>
      </c>
      <c r="W526" t="s">
        <v>25</v>
      </c>
      <c r="X526" t="s">
        <v>26</v>
      </c>
    </row>
    <row r="527" spans="1:24" x14ac:dyDescent="0.25">
      <c r="A527" t="s">
        <v>246</v>
      </c>
      <c r="N527">
        <v>1</v>
      </c>
      <c r="O527">
        <v>1</v>
      </c>
      <c r="P527">
        <v>0</v>
      </c>
      <c r="Q527" t="s">
        <v>23</v>
      </c>
      <c r="R527">
        <f>VLOOKUP($A527,Location!$A:$E,2,FALSE)</f>
        <v>51.727189799999998</v>
      </c>
      <c r="S527">
        <f>VLOOKUP($A527,Location!$A:$E,3,FALSE)</f>
        <v>-1.2249182000000001</v>
      </c>
      <c r="T527">
        <f>VLOOKUP($A527,Location!$A:$E,4,FALSE)</f>
        <v>51.727189799999998</v>
      </c>
      <c r="U527">
        <f>VLOOKUP($A527,Location!$A:$E,5,FALSE)</f>
        <v>-1.2249182000000001</v>
      </c>
      <c r="V527" t="s">
        <v>24</v>
      </c>
      <c r="W527" t="s">
        <v>25</v>
      </c>
      <c r="X527" t="s">
        <v>26</v>
      </c>
    </row>
    <row r="528" spans="1:24" x14ac:dyDescent="0.25">
      <c r="A528" t="s">
        <v>247</v>
      </c>
      <c r="N528">
        <v>1</v>
      </c>
      <c r="O528">
        <v>1</v>
      </c>
      <c r="P528">
        <v>0</v>
      </c>
      <c r="Q528" t="s">
        <v>23</v>
      </c>
      <c r="R528">
        <f>VLOOKUP($A528,Location!$A:$E,2,FALSE)</f>
        <v>55.843554699999999</v>
      </c>
      <c r="S528">
        <f>VLOOKUP($A528,Location!$A:$E,3,FALSE)</f>
        <v>-4.4755317999999997</v>
      </c>
      <c r="T528">
        <f>VLOOKUP($A528,Location!$A:$E,4,FALSE)</f>
        <v>55.843554699999999</v>
      </c>
      <c r="U528">
        <f>VLOOKUP($A528,Location!$A:$E,5,FALSE)</f>
        <v>-4.4755317999999997</v>
      </c>
      <c r="V528" t="s">
        <v>24</v>
      </c>
      <c r="W528" t="s">
        <v>25</v>
      </c>
      <c r="X528" t="s">
        <v>26</v>
      </c>
    </row>
    <row r="529" spans="1:24" x14ac:dyDescent="0.25">
      <c r="A529" t="s">
        <v>248</v>
      </c>
      <c r="N529">
        <v>1</v>
      </c>
      <c r="O529">
        <v>1</v>
      </c>
      <c r="P529">
        <v>0</v>
      </c>
      <c r="Q529" t="s">
        <v>23</v>
      </c>
      <c r="R529">
        <f>VLOOKUP($A529,Location!$A:$E,2,FALSE)</f>
        <v>51.6945111</v>
      </c>
      <c r="S529">
        <f>VLOOKUP($A529,Location!$A:$E,3,FALSE)</f>
        <v>-4.9525005999999996</v>
      </c>
      <c r="T529">
        <f>VLOOKUP($A529,Location!$A:$E,4,FALSE)</f>
        <v>51.6945111</v>
      </c>
      <c r="U529">
        <f>VLOOKUP($A529,Location!$A:$E,5,FALSE)</f>
        <v>-4.9525005999999996</v>
      </c>
      <c r="V529" t="s">
        <v>24</v>
      </c>
      <c r="W529" t="s">
        <v>25</v>
      </c>
      <c r="X529" t="s">
        <v>26</v>
      </c>
    </row>
    <row r="530" spans="1:24" x14ac:dyDescent="0.25">
      <c r="A530" t="s">
        <v>249</v>
      </c>
      <c r="N530">
        <v>1</v>
      </c>
      <c r="O530">
        <v>1</v>
      </c>
      <c r="P530">
        <v>0</v>
      </c>
      <c r="Q530" t="s">
        <v>23</v>
      </c>
      <c r="R530">
        <f>VLOOKUP($A530,Location!$A:$E,2,FALSE)</f>
        <v>56.417079700000002</v>
      </c>
      <c r="S530">
        <f>VLOOKUP($A530,Location!$A:$E,3,FALSE)</f>
        <v>-3.4575168000000001</v>
      </c>
      <c r="T530">
        <f>VLOOKUP($A530,Location!$A:$E,4,FALSE)</f>
        <v>56.417079700000002</v>
      </c>
      <c r="U530">
        <f>VLOOKUP($A530,Location!$A:$E,5,FALSE)</f>
        <v>-3.4575168000000001</v>
      </c>
      <c r="V530" t="s">
        <v>24</v>
      </c>
      <c r="W530" t="s">
        <v>25</v>
      </c>
      <c r="X530" t="s">
        <v>26</v>
      </c>
    </row>
    <row r="531" spans="1:24" x14ac:dyDescent="0.25">
      <c r="A531" t="s">
        <v>250</v>
      </c>
      <c r="N531">
        <v>1</v>
      </c>
      <c r="O531">
        <v>1</v>
      </c>
      <c r="P531">
        <v>0</v>
      </c>
      <c r="Q531" t="s">
        <v>23</v>
      </c>
      <c r="R531">
        <f>VLOOKUP($A531,Location!$A:$E,2,FALSE)</f>
        <v>52.569091399999998</v>
      </c>
      <c r="S531">
        <f>VLOOKUP($A531,Location!$A:$E,3,FALSE)</f>
        <v>-0.2195415</v>
      </c>
      <c r="T531">
        <f>VLOOKUP($A531,Location!$A:$E,4,FALSE)</f>
        <v>52.569091399999998</v>
      </c>
      <c r="U531">
        <f>VLOOKUP($A531,Location!$A:$E,5,FALSE)</f>
        <v>-0.2195415</v>
      </c>
      <c r="V531" t="s">
        <v>24</v>
      </c>
      <c r="W531" t="s">
        <v>25</v>
      </c>
      <c r="X531" t="s">
        <v>26</v>
      </c>
    </row>
    <row r="532" spans="1:24" x14ac:dyDescent="0.25">
      <c r="A532" t="s">
        <v>251</v>
      </c>
      <c r="N532">
        <v>1</v>
      </c>
      <c r="O532">
        <v>1</v>
      </c>
      <c r="P532">
        <v>0</v>
      </c>
      <c r="Q532" t="s">
        <v>23</v>
      </c>
      <c r="R532">
        <f>VLOOKUP($A532,Location!$A:$E,2,FALSE)</f>
        <v>57.487079000000001</v>
      </c>
      <c r="S532">
        <f>VLOOKUP($A532,Location!$A:$E,3,FALSE)</f>
        <v>-1.8015654999999999</v>
      </c>
      <c r="T532">
        <f>VLOOKUP($A532,Location!$A:$E,4,FALSE)</f>
        <v>57.487079000000001</v>
      </c>
      <c r="U532">
        <f>VLOOKUP($A532,Location!$A:$E,5,FALSE)</f>
        <v>-1.8015654999999999</v>
      </c>
      <c r="V532" t="s">
        <v>24</v>
      </c>
      <c r="W532" t="s">
        <v>25</v>
      </c>
      <c r="X532" t="s">
        <v>26</v>
      </c>
    </row>
    <row r="533" spans="1:24" x14ac:dyDescent="0.25">
      <c r="A533" t="s">
        <v>252</v>
      </c>
      <c r="N533">
        <v>1</v>
      </c>
      <c r="O533">
        <v>1</v>
      </c>
      <c r="P533">
        <v>0</v>
      </c>
      <c r="Q533" t="s">
        <v>23</v>
      </c>
      <c r="R533">
        <f>VLOOKUP($A533,Location!$A:$E,2,FALSE)</f>
        <v>51.596831999999999</v>
      </c>
      <c r="S533">
        <f>VLOOKUP($A533,Location!$A:$E,3,FALSE)</f>
        <v>-0.39971879999999999</v>
      </c>
      <c r="T533">
        <f>VLOOKUP($A533,Location!$A:$E,4,FALSE)</f>
        <v>51.596831999999999</v>
      </c>
      <c r="U533">
        <f>VLOOKUP($A533,Location!$A:$E,5,FALSE)</f>
        <v>-0.4197188</v>
      </c>
      <c r="V533" t="s">
        <v>24</v>
      </c>
      <c r="W533" t="s">
        <v>25</v>
      </c>
      <c r="X533" t="s">
        <v>26</v>
      </c>
    </row>
    <row r="534" spans="1:24" x14ac:dyDescent="0.25">
      <c r="A534" t="s">
        <v>253</v>
      </c>
      <c r="N534">
        <v>1</v>
      </c>
      <c r="O534">
        <v>1</v>
      </c>
      <c r="P534">
        <v>0</v>
      </c>
      <c r="Q534" t="s">
        <v>23</v>
      </c>
      <c r="R534">
        <f>VLOOKUP($A534,Location!$A:$E,2,FALSE)</f>
        <v>50.413947899999997</v>
      </c>
      <c r="S534">
        <f>VLOOKUP($A534,Location!$A:$E,3,FALSE)</f>
        <v>-4.1829137999999997</v>
      </c>
      <c r="T534">
        <f>VLOOKUP($A534,Location!$A:$E,4,FALSE)</f>
        <v>50.413947899999997</v>
      </c>
      <c r="U534">
        <f>VLOOKUP($A534,Location!$A:$E,5,FALSE)</f>
        <v>-4.1829137999999997</v>
      </c>
      <c r="V534" t="s">
        <v>24</v>
      </c>
      <c r="W534" t="s">
        <v>25</v>
      </c>
      <c r="X534" t="s">
        <v>26</v>
      </c>
    </row>
    <row r="535" spans="1:24" x14ac:dyDescent="0.25">
      <c r="A535" t="s">
        <v>254</v>
      </c>
      <c r="N535">
        <v>1</v>
      </c>
      <c r="O535">
        <v>1</v>
      </c>
      <c r="P535">
        <v>0</v>
      </c>
      <c r="Q535" t="s">
        <v>23</v>
      </c>
      <c r="R535">
        <f>VLOOKUP($A535,Location!$A:$E,2,FALSE)</f>
        <v>53.691871900000002</v>
      </c>
      <c r="S535">
        <f>VLOOKUP($A535,Location!$A:$E,3,FALSE)</f>
        <v>-1.3035042999999999</v>
      </c>
      <c r="T535">
        <f>VLOOKUP($A535,Location!$A:$E,4,FALSE)</f>
        <v>53.691871900000002</v>
      </c>
      <c r="U535">
        <f>VLOOKUP($A535,Location!$A:$E,5,FALSE)</f>
        <v>-1.3035042999999999</v>
      </c>
      <c r="V535" t="s">
        <v>24</v>
      </c>
      <c r="W535" t="s">
        <v>25</v>
      </c>
      <c r="X535" t="s">
        <v>26</v>
      </c>
    </row>
    <row r="536" spans="1:24" x14ac:dyDescent="0.25">
      <c r="A536" t="s">
        <v>255</v>
      </c>
      <c r="N536">
        <v>1</v>
      </c>
      <c r="O536">
        <v>1</v>
      </c>
      <c r="P536">
        <v>0</v>
      </c>
      <c r="Q536" t="s">
        <v>23</v>
      </c>
      <c r="R536">
        <f>VLOOKUP($A536,Location!$A:$E,2,FALSE)</f>
        <v>50.741016299999998</v>
      </c>
      <c r="S536">
        <f>VLOOKUP($A536,Location!$A:$E,3,FALSE)</f>
        <v>-1.9756712000000001</v>
      </c>
      <c r="T536">
        <f>VLOOKUP($A536,Location!$A:$E,4,FALSE)</f>
        <v>50.741016299999998</v>
      </c>
      <c r="U536">
        <f>VLOOKUP($A536,Location!$A:$E,5,FALSE)</f>
        <v>-1.9756712000000001</v>
      </c>
      <c r="V536" t="s">
        <v>24</v>
      </c>
      <c r="W536" t="s">
        <v>25</v>
      </c>
      <c r="X536" t="s">
        <v>26</v>
      </c>
    </row>
    <row r="537" spans="1:24" x14ac:dyDescent="0.25">
      <c r="A537" t="s">
        <v>256</v>
      </c>
      <c r="N537">
        <v>1</v>
      </c>
      <c r="O537">
        <v>1</v>
      </c>
      <c r="P537">
        <v>0</v>
      </c>
      <c r="Q537" t="s">
        <v>23</v>
      </c>
      <c r="R537">
        <f>VLOOKUP($A537,Location!$A:$E,2,FALSE)</f>
        <v>50.857755699999998</v>
      </c>
      <c r="S537">
        <f>VLOOKUP($A537,Location!$A:$E,3,FALSE)</f>
        <v>-1.1095793</v>
      </c>
      <c r="T537">
        <f>VLOOKUP($A537,Location!$A:$E,4,FALSE)</f>
        <v>50.857755699999998</v>
      </c>
      <c r="U537">
        <f>VLOOKUP($A537,Location!$A:$E,5,FALSE)</f>
        <v>-1.0295793</v>
      </c>
      <c r="V537" t="s">
        <v>24</v>
      </c>
      <c r="W537" t="s">
        <v>25</v>
      </c>
      <c r="X537" t="s">
        <v>26</v>
      </c>
    </row>
    <row r="538" spans="1:24" x14ac:dyDescent="0.25">
      <c r="A538" t="s">
        <v>257</v>
      </c>
      <c r="N538">
        <v>1</v>
      </c>
      <c r="O538">
        <v>1</v>
      </c>
      <c r="P538">
        <v>0</v>
      </c>
      <c r="Q538" t="s">
        <v>23</v>
      </c>
      <c r="R538">
        <f>VLOOKUP($A538,Location!$A:$E,2,FALSE)</f>
        <v>53.760907199999998</v>
      </c>
      <c r="S538">
        <f>VLOOKUP($A538,Location!$A:$E,3,FALSE)</f>
        <v>-2.7501831000000001</v>
      </c>
      <c r="T538">
        <f>VLOOKUP($A538,Location!$A:$E,4,FALSE)</f>
        <v>53.760907199999998</v>
      </c>
      <c r="U538">
        <f>VLOOKUP($A538,Location!$A:$E,5,FALSE)</f>
        <v>-2.7501831000000001</v>
      </c>
      <c r="V538" t="s">
        <v>24</v>
      </c>
      <c r="W538" t="s">
        <v>25</v>
      </c>
      <c r="X538" t="s">
        <v>26</v>
      </c>
    </row>
    <row r="539" spans="1:24" x14ac:dyDescent="0.25">
      <c r="A539" t="s">
        <v>258</v>
      </c>
      <c r="N539">
        <v>1</v>
      </c>
      <c r="O539">
        <v>1</v>
      </c>
      <c r="P539">
        <v>0</v>
      </c>
      <c r="Q539" t="s">
        <v>23</v>
      </c>
      <c r="R539">
        <f>VLOOKUP($A539,Location!$A:$E,2,FALSE)</f>
        <v>52.880693000000001</v>
      </c>
      <c r="S539">
        <f>VLOOKUP($A539,Location!$A:$E,3,FALSE)</f>
        <v>-4.4233450000000003</v>
      </c>
      <c r="T539">
        <f>VLOOKUP($A539,Location!$A:$E,4,FALSE)</f>
        <v>52.880693000000001</v>
      </c>
      <c r="U539">
        <f>VLOOKUP($A539,Location!$A:$E,5,FALSE)</f>
        <v>-4.4233450000000003</v>
      </c>
      <c r="V539" t="s">
        <v>24</v>
      </c>
      <c r="W539" t="s">
        <v>25</v>
      </c>
      <c r="X539" t="s">
        <v>26</v>
      </c>
    </row>
    <row r="540" spans="1:24" x14ac:dyDescent="0.25">
      <c r="A540" t="s">
        <v>259</v>
      </c>
      <c r="N540">
        <v>1</v>
      </c>
      <c r="O540">
        <v>1</v>
      </c>
      <c r="P540">
        <v>0</v>
      </c>
      <c r="Q540" t="s">
        <v>23</v>
      </c>
      <c r="R540">
        <f>VLOOKUP($A540,Location!$A:$E,2,FALSE)</f>
        <v>51.442765000000001</v>
      </c>
      <c r="S540">
        <f>VLOOKUP($A540,Location!$A:$E,3,FALSE)</f>
        <v>-0.97229500000000002</v>
      </c>
      <c r="T540">
        <f>VLOOKUP($A540,Location!$A:$E,4,FALSE)</f>
        <v>51.442765000000001</v>
      </c>
      <c r="U540">
        <f>VLOOKUP($A540,Location!$A:$E,5,FALSE)</f>
        <v>-0.97229500000000002</v>
      </c>
      <c r="V540" t="s">
        <v>24</v>
      </c>
      <c r="W540" t="s">
        <v>25</v>
      </c>
      <c r="X540" t="s">
        <v>26</v>
      </c>
    </row>
    <row r="541" spans="1:24" x14ac:dyDescent="0.25">
      <c r="A541" t="s">
        <v>260</v>
      </c>
      <c r="N541">
        <v>1</v>
      </c>
      <c r="O541">
        <v>1</v>
      </c>
      <c r="P541">
        <v>0</v>
      </c>
      <c r="Q541" t="s">
        <v>23</v>
      </c>
      <c r="R541">
        <f>VLOOKUP($A541,Location!$A:$E,2,FALSE)</f>
        <v>52.308536500000002</v>
      </c>
      <c r="S541">
        <f>VLOOKUP($A541,Location!$A:$E,3,FALSE)</f>
        <v>-1.9470362000000001</v>
      </c>
      <c r="T541">
        <f>VLOOKUP($A541,Location!$A:$E,4,FALSE)</f>
        <v>52.308536500000002</v>
      </c>
      <c r="U541">
        <f>VLOOKUP($A541,Location!$A:$E,5,FALSE)</f>
        <v>-1.9320362000000002</v>
      </c>
      <c r="V541" t="s">
        <v>24</v>
      </c>
      <c r="W541" t="s">
        <v>25</v>
      </c>
      <c r="X541" t="s">
        <v>26</v>
      </c>
    </row>
    <row r="542" spans="1:24" x14ac:dyDescent="0.25">
      <c r="A542" t="s">
        <v>261</v>
      </c>
      <c r="N542">
        <v>1</v>
      </c>
      <c r="O542">
        <v>1</v>
      </c>
      <c r="P542">
        <v>0</v>
      </c>
      <c r="Q542" t="s">
        <v>23</v>
      </c>
      <c r="R542">
        <f>VLOOKUP($A542,Location!$A:$E,2,FALSE)</f>
        <v>51.2166085</v>
      </c>
      <c r="S542">
        <f>VLOOKUP($A542,Location!$A:$E,3,FALSE)</f>
        <v>-0.14475180000000001</v>
      </c>
      <c r="T542">
        <f>VLOOKUP($A542,Location!$A:$E,4,FALSE)</f>
        <v>51.2166085</v>
      </c>
      <c r="U542">
        <f>VLOOKUP($A542,Location!$A:$E,5,FALSE)</f>
        <v>-0.14475180000000001</v>
      </c>
      <c r="V542" t="s">
        <v>24</v>
      </c>
      <c r="W542" t="s">
        <v>25</v>
      </c>
      <c r="X542" t="s">
        <v>26</v>
      </c>
    </row>
    <row r="543" spans="1:24" x14ac:dyDescent="0.25">
      <c r="A543" t="s">
        <v>262</v>
      </c>
      <c r="N543">
        <v>1</v>
      </c>
      <c r="O543">
        <v>1</v>
      </c>
      <c r="P543">
        <v>0</v>
      </c>
      <c r="Q543" t="s">
        <v>23</v>
      </c>
      <c r="R543">
        <f>VLOOKUP($A543,Location!$A:$E,2,FALSE)</f>
        <v>53.314858999999998</v>
      </c>
      <c r="S543">
        <f>VLOOKUP($A543,Location!$A:$E,3,FALSE)</f>
        <v>-3.4856790000000002</v>
      </c>
      <c r="T543">
        <f>VLOOKUP($A543,Location!$A:$E,4,FALSE)</f>
        <v>53.314858999999998</v>
      </c>
      <c r="U543">
        <f>VLOOKUP($A543,Location!$A:$E,5,FALSE)</f>
        <v>-3.4856790000000002</v>
      </c>
      <c r="V543" t="s">
        <v>24</v>
      </c>
      <c r="W543" t="s">
        <v>25</v>
      </c>
      <c r="X543" t="s">
        <v>26</v>
      </c>
    </row>
    <row r="544" spans="1:24" x14ac:dyDescent="0.25">
      <c r="A544" t="s">
        <v>263</v>
      </c>
      <c r="N544">
        <v>1</v>
      </c>
      <c r="O544">
        <v>1</v>
      </c>
      <c r="P544">
        <v>0</v>
      </c>
      <c r="Q544" t="s">
        <v>23</v>
      </c>
      <c r="R544">
        <f>VLOOKUP($A544,Location!$A:$E,2,FALSE)</f>
        <v>53.614775199999997</v>
      </c>
      <c r="S544">
        <f>VLOOKUP($A544,Location!$A:$E,3,FALSE)</f>
        <v>-2.1282663999999998</v>
      </c>
      <c r="T544">
        <f>VLOOKUP($A544,Location!$A:$E,4,FALSE)</f>
        <v>53.614775199999997</v>
      </c>
      <c r="U544">
        <f>VLOOKUP($A544,Location!$A:$E,5,FALSE)</f>
        <v>-2.1282663999999998</v>
      </c>
      <c r="V544" t="s">
        <v>24</v>
      </c>
      <c r="W544" t="s">
        <v>25</v>
      </c>
      <c r="X544" t="s">
        <v>26</v>
      </c>
    </row>
    <row r="545" spans="1:24" x14ac:dyDescent="0.25">
      <c r="A545" t="s">
        <v>264</v>
      </c>
      <c r="N545">
        <v>1</v>
      </c>
      <c r="O545">
        <v>1</v>
      </c>
      <c r="P545">
        <v>0</v>
      </c>
      <c r="Q545" t="s">
        <v>23</v>
      </c>
      <c r="R545">
        <f>VLOOKUP($A545,Location!$A:$E,2,FALSE)</f>
        <v>53.4422432</v>
      </c>
      <c r="S545">
        <f>VLOOKUP($A545,Location!$A:$E,3,FALSE)</f>
        <v>-1.3580563999999999</v>
      </c>
      <c r="T545">
        <f>VLOOKUP($A545,Location!$A:$E,4,FALSE)</f>
        <v>53.477243199999997</v>
      </c>
      <c r="U545">
        <f>VLOOKUP($A545,Location!$A:$E,5,FALSE)</f>
        <v>-1.3580563999999999</v>
      </c>
      <c r="V545" t="s">
        <v>24</v>
      </c>
      <c r="W545" t="s">
        <v>25</v>
      </c>
      <c r="X545" t="s">
        <v>26</v>
      </c>
    </row>
    <row r="546" spans="1:24" x14ac:dyDescent="0.25">
      <c r="A546" t="s">
        <v>265</v>
      </c>
      <c r="N546">
        <v>1</v>
      </c>
      <c r="O546">
        <v>1</v>
      </c>
      <c r="P546">
        <v>0</v>
      </c>
      <c r="Q546" t="s">
        <v>23</v>
      </c>
      <c r="R546">
        <f>VLOOKUP($A546,Location!$A:$E,2,FALSE)</f>
        <v>52.371415200000001</v>
      </c>
      <c r="S546">
        <f>VLOOKUP($A546,Location!$A:$E,3,FALSE)</f>
        <v>-1.2883336999999999</v>
      </c>
      <c r="T546">
        <f>VLOOKUP($A546,Location!$A:$E,4,FALSE)</f>
        <v>52.331415200000002</v>
      </c>
      <c r="U546">
        <f>VLOOKUP($A546,Location!$A:$E,5,FALSE)</f>
        <v>-1.2883336999999999</v>
      </c>
      <c r="V546" t="s">
        <v>24</v>
      </c>
      <c r="W546" t="s">
        <v>25</v>
      </c>
      <c r="X546" t="s">
        <v>26</v>
      </c>
    </row>
    <row r="547" spans="1:24" x14ac:dyDescent="0.25">
      <c r="A547" t="s">
        <v>266</v>
      </c>
      <c r="N547">
        <v>1</v>
      </c>
      <c r="O547">
        <v>1</v>
      </c>
      <c r="P547">
        <v>0</v>
      </c>
      <c r="Q547" t="s">
        <v>23</v>
      </c>
      <c r="R547">
        <f>VLOOKUP($A547,Location!$A:$E,2,FALSE)</f>
        <v>53.4194204</v>
      </c>
      <c r="S547">
        <f>VLOOKUP($A547,Location!$A:$E,3,FALSE)</f>
        <v>-2.3201982999999999</v>
      </c>
      <c r="T547">
        <f>VLOOKUP($A547,Location!$A:$E,4,FALSE)</f>
        <v>53.4194204</v>
      </c>
      <c r="U547">
        <f>VLOOKUP($A547,Location!$A:$E,5,FALSE)</f>
        <v>-2.3351983000000001</v>
      </c>
      <c r="V547" t="s">
        <v>24</v>
      </c>
      <c r="W547" t="s">
        <v>25</v>
      </c>
      <c r="X547" t="s">
        <v>26</v>
      </c>
    </row>
    <row r="548" spans="1:24" x14ac:dyDescent="0.25">
      <c r="A548" t="s">
        <v>267</v>
      </c>
      <c r="N548">
        <v>1</v>
      </c>
      <c r="O548">
        <v>1</v>
      </c>
      <c r="P548">
        <v>0</v>
      </c>
      <c r="Q548" t="s">
        <v>23</v>
      </c>
      <c r="R548">
        <f>VLOOKUP($A548,Location!$A:$E,2,FALSE)</f>
        <v>51.071917999999997</v>
      </c>
      <c r="S548">
        <f>VLOOKUP($A548,Location!$A:$E,3,FALSE)</f>
        <v>-1.7881974</v>
      </c>
      <c r="T548">
        <f>VLOOKUP($A548,Location!$A:$E,4,FALSE)</f>
        <v>51.071917999999997</v>
      </c>
      <c r="U548">
        <f>VLOOKUP($A548,Location!$A:$E,5,FALSE)</f>
        <v>-1.7881974</v>
      </c>
      <c r="V548" t="s">
        <v>24</v>
      </c>
      <c r="W548" t="s">
        <v>25</v>
      </c>
      <c r="X548" t="s">
        <v>26</v>
      </c>
    </row>
    <row r="549" spans="1:24" x14ac:dyDescent="0.25">
      <c r="A549" t="s">
        <v>268</v>
      </c>
      <c r="N549">
        <v>1</v>
      </c>
      <c r="O549">
        <v>1</v>
      </c>
      <c r="P549">
        <v>0</v>
      </c>
      <c r="Q549" t="s">
        <v>23</v>
      </c>
      <c r="R549">
        <f>VLOOKUP($A549,Location!$A:$E,2,FALSE)</f>
        <v>54.238085400000003</v>
      </c>
      <c r="S549">
        <f>VLOOKUP($A549,Location!$A:$E,3,FALSE)</f>
        <v>-0.40375119999999998</v>
      </c>
      <c r="T549">
        <f>VLOOKUP($A549,Location!$A:$E,4,FALSE)</f>
        <v>54.238085400000003</v>
      </c>
      <c r="U549">
        <f>VLOOKUP($A549,Location!$A:$E,5,FALSE)</f>
        <v>-0.40375119999999998</v>
      </c>
      <c r="V549" t="s">
        <v>24</v>
      </c>
      <c r="W549" t="s">
        <v>25</v>
      </c>
      <c r="X549" t="s">
        <v>26</v>
      </c>
    </row>
    <row r="550" spans="1:24" x14ac:dyDescent="0.25">
      <c r="A550" t="s">
        <v>269</v>
      </c>
      <c r="N550">
        <v>1</v>
      </c>
      <c r="O550">
        <v>1</v>
      </c>
      <c r="P550">
        <v>0</v>
      </c>
      <c r="Q550" t="s">
        <v>23</v>
      </c>
      <c r="R550">
        <f>VLOOKUP($A550,Location!$A:$E,2,FALSE)</f>
        <v>53.597996899999998</v>
      </c>
      <c r="S550">
        <f>VLOOKUP($A550,Location!$A:$E,3,FALSE)</f>
        <v>-0.64484640000000004</v>
      </c>
      <c r="T550">
        <f>VLOOKUP($A550,Location!$A:$E,4,FALSE)</f>
        <v>53.597996899999998</v>
      </c>
      <c r="U550">
        <f>VLOOKUP($A550,Location!$A:$E,5,FALSE)</f>
        <v>-0.64484640000000004</v>
      </c>
      <c r="V550" t="s">
        <v>24</v>
      </c>
      <c r="W550" t="s">
        <v>25</v>
      </c>
      <c r="X550" t="s">
        <v>26</v>
      </c>
    </row>
    <row r="551" spans="1:24" x14ac:dyDescent="0.25">
      <c r="A551" t="s">
        <v>270</v>
      </c>
      <c r="N551">
        <v>1</v>
      </c>
      <c r="O551">
        <v>1</v>
      </c>
      <c r="P551">
        <v>0</v>
      </c>
      <c r="Q551" t="s">
        <v>23</v>
      </c>
      <c r="R551">
        <f>VLOOKUP($A551,Location!$A:$E,2,FALSE)</f>
        <v>51.272208499999998</v>
      </c>
      <c r="S551">
        <f>VLOOKUP($A551,Location!$A:$E,3,FALSE)</f>
        <v>0.1887173</v>
      </c>
      <c r="T551">
        <f>VLOOKUP($A551,Location!$A:$E,4,FALSE)</f>
        <v>51.272208499999998</v>
      </c>
      <c r="U551">
        <f>VLOOKUP($A551,Location!$A:$E,5,FALSE)</f>
        <v>0.1887173</v>
      </c>
      <c r="V551" t="s">
        <v>24</v>
      </c>
      <c r="W551" t="s">
        <v>25</v>
      </c>
      <c r="X551" t="s">
        <v>26</v>
      </c>
    </row>
    <row r="552" spans="1:24" x14ac:dyDescent="0.25">
      <c r="A552" t="s">
        <v>271</v>
      </c>
      <c r="N552">
        <v>1</v>
      </c>
      <c r="O552">
        <v>1</v>
      </c>
      <c r="P552">
        <v>0</v>
      </c>
      <c r="Q552" t="s">
        <v>23</v>
      </c>
      <c r="R552">
        <f>VLOOKUP($A552,Location!$A:$E,2,FALSE)</f>
        <v>53.369005100000003</v>
      </c>
      <c r="S552">
        <f>VLOOKUP($A552,Location!$A:$E,3,FALSE)</f>
        <v>-1.3651390999999999</v>
      </c>
      <c r="T552">
        <f>VLOOKUP($A552,Location!$A:$E,4,FALSE)</f>
        <v>53.339005100000001</v>
      </c>
      <c r="U552">
        <f>VLOOKUP($A552,Location!$A:$E,5,FALSE)</f>
        <v>-1.3651390999999999</v>
      </c>
      <c r="V552" t="s">
        <v>24</v>
      </c>
      <c r="W552" t="s">
        <v>25</v>
      </c>
      <c r="X552" t="s">
        <v>26</v>
      </c>
    </row>
    <row r="553" spans="1:24" x14ac:dyDescent="0.25">
      <c r="A553" t="s">
        <v>272</v>
      </c>
      <c r="N553">
        <v>1</v>
      </c>
      <c r="O553">
        <v>1</v>
      </c>
      <c r="P553">
        <v>0</v>
      </c>
      <c r="Q553" t="s">
        <v>23</v>
      </c>
      <c r="R553">
        <f>VLOOKUP($A553,Location!$A:$E,2,FALSE)</f>
        <v>53.416656199999998</v>
      </c>
      <c r="S553">
        <f>VLOOKUP($A553,Location!$A:$E,3,FALSE)</f>
        <v>-1.5107657000000001</v>
      </c>
      <c r="T553">
        <f>VLOOKUP($A553,Location!$A:$E,4,FALSE)</f>
        <v>53.416656199999998</v>
      </c>
      <c r="U553">
        <f>VLOOKUP($A553,Location!$A:$E,5,FALSE)</f>
        <v>-1.6107657000000002</v>
      </c>
      <c r="V553" t="s">
        <v>24</v>
      </c>
      <c r="W553" t="s">
        <v>25</v>
      </c>
      <c r="X553" t="s">
        <v>26</v>
      </c>
    </row>
    <row r="554" spans="1:24" x14ac:dyDescent="0.25">
      <c r="A554" t="s">
        <v>273</v>
      </c>
      <c r="N554">
        <v>1</v>
      </c>
      <c r="O554">
        <v>1</v>
      </c>
      <c r="P554">
        <v>0</v>
      </c>
      <c r="Q554" t="s">
        <v>23</v>
      </c>
      <c r="R554">
        <f>VLOOKUP($A554,Location!$A:$E,2,FALSE)</f>
        <v>52.745946600000003</v>
      </c>
      <c r="S554">
        <f>VLOOKUP($A554,Location!$A:$E,3,FALSE)</f>
        <v>-2.7364644999999999</v>
      </c>
      <c r="T554">
        <f>VLOOKUP($A554,Location!$A:$E,4,FALSE)</f>
        <v>52.745946600000003</v>
      </c>
      <c r="U554">
        <f>VLOOKUP($A554,Location!$A:$E,5,FALSE)</f>
        <v>-2.7364644999999999</v>
      </c>
      <c r="V554" t="s">
        <v>24</v>
      </c>
      <c r="W554" t="s">
        <v>25</v>
      </c>
      <c r="X554" t="s">
        <v>26</v>
      </c>
    </row>
    <row r="555" spans="1:24" x14ac:dyDescent="0.25">
      <c r="A555" t="s">
        <v>274</v>
      </c>
      <c r="N555">
        <v>1</v>
      </c>
      <c r="O555">
        <v>1</v>
      </c>
      <c r="P555">
        <v>0</v>
      </c>
      <c r="Q555" t="s">
        <v>23</v>
      </c>
      <c r="R555">
        <f>VLOOKUP($A555,Location!$A:$E,2,FALSE)</f>
        <v>51.419504600000003</v>
      </c>
      <c r="S555">
        <f>VLOOKUP($A555,Location!$A:$E,3,FALSE)</f>
        <v>0.122365</v>
      </c>
      <c r="T555">
        <f>VLOOKUP($A555,Location!$A:$E,4,FALSE)</f>
        <v>51.419504600000003</v>
      </c>
      <c r="U555">
        <f>VLOOKUP($A555,Location!$A:$E,5,FALSE)</f>
        <v>0.122365</v>
      </c>
      <c r="V555" t="s">
        <v>24</v>
      </c>
      <c r="W555" t="s">
        <v>25</v>
      </c>
      <c r="X555" t="s">
        <v>26</v>
      </c>
    </row>
    <row r="556" spans="1:24" x14ac:dyDescent="0.25">
      <c r="A556" t="s">
        <v>275</v>
      </c>
      <c r="N556">
        <v>1</v>
      </c>
      <c r="O556">
        <v>1</v>
      </c>
      <c r="P556">
        <v>0</v>
      </c>
      <c r="Q556" t="s">
        <v>23</v>
      </c>
      <c r="R556">
        <f>VLOOKUP($A556,Location!$A:$E,2,FALSE)</f>
        <v>53.142475300000001</v>
      </c>
      <c r="S556">
        <f>VLOOKUP($A556,Location!$A:$E,3,FALSE)</f>
        <v>0.3252176</v>
      </c>
      <c r="T556">
        <f>VLOOKUP($A556,Location!$A:$E,4,FALSE)</f>
        <v>53.142475300000001</v>
      </c>
      <c r="U556">
        <f>VLOOKUP($A556,Location!$A:$E,5,FALSE)</f>
        <v>0.3252176</v>
      </c>
      <c r="V556" t="s">
        <v>24</v>
      </c>
      <c r="W556" t="s">
        <v>25</v>
      </c>
      <c r="X556" t="s">
        <v>26</v>
      </c>
    </row>
    <row r="557" spans="1:24" x14ac:dyDescent="0.25">
      <c r="A557" t="s">
        <v>276</v>
      </c>
      <c r="N557">
        <v>1</v>
      </c>
      <c r="O557">
        <v>1</v>
      </c>
      <c r="P557">
        <v>0</v>
      </c>
      <c r="Q557" t="s">
        <v>23</v>
      </c>
      <c r="R557">
        <f>VLOOKUP($A557,Location!$A:$E,2,FALSE)</f>
        <v>53.953643700000001</v>
      </c>
      <c r="S557">
        <f>VLOOKUP($A557,Location!$A:$E,3,FALSE)</f>
        <v>-2.0229887999999998</v>
      </c>
      <c r="T557">
        <f>VLOOKUP($A557,Location!$A:$E,4,FALSE)</f>
        <v>53.963643699999999</v>
      </c>
      <c r="U557">
        <f>VLOOKUP($A557,Location!$A:$E,5,FALSE)</f>
        <v>-2.0229887999999998</v>
      </c>
      <c r="V557" t="s">
        <v>24</v>
      </c>
      <c r="W557" t="s">
        <v>25</v>
      </c>
      <c r="X557" t="s">
        <v>26</v>
      </c>
    </row>
    <row r="558" spans="1:24" x14ac:dyDescent="0.25">
      <c r="A558" t="s">
        <v>277</v>
      </c>
      <c r="N558">
        <v>1</v>
      </c>
      <c r="O558">
        <v>1</v>
      </c>
      <c r="P558">
        <v>0</v>
      </c>
      <c r="Q558" t="s">
        <v>23</v>
      </c>
      <c r="R558">
        <f>VLOOKUP($A558,Location!$A:$E,2,FALSE)</f>
        <v>51.503593000000002</v>
      </c>
      <c r="S558">
        <f>VLOOKUP($A558,Location!$A:$E,3,FALSE)</f>
        <v>-0.54617800000000005</v>
      </c>
      <c r="T558">
        <f>VLOOKUP($A558,Location!$A:$E,4,FALSE)</f>
        <v>51.498593</v>
      </c>
      <c r="U558">
        <f>VLOOKUP($A558,Location!$A:$E,5,FALSE)</f>
        <v>-0.54617800000000005</v>
      </c>
      <c r="V558" t="s">
        <v>24</v>
      </c>
      <c r="W558" t="s">
        <v>25</v>
      </c>
      <c r="X558" t="s">
        <v>26</v>
      </c>
    </row>
    <row r="559" spans="1:24" x14ac:dyDescent="0.25">
      <c r="A559" t="s">
        <v>278</v>
      </c>
      <c r="N559">
        <v>1</v>
      </c>
      <c r="O559">
        <v>1</v>
      </c>
      <c r="P559">
        <v>0</v>
      </c>
      <c r="Q559" t="s">
        <v>23</v>
      </c>
      <c r="R559">
        <f>VLOOKUP($A559,Location!$A:$E,2,FALSE)</f>
        <v>54.975408000000002</v>
      </c>
      <c r="S559">
        <f>VLOOKUP($A559,Location!$A:$E,3,FALSE)</f>
        <v>-1.4644062</v>
      </c>
      <c r="T559">
        <f>VLOOKUP($A559,Location!$A:$E,4,FALSE)</f>
        <v>54.975408000000002</v>
      </c>
      <c r="U559">
        <f>VLOOKUP($A559,Location!$A:$E,5,FALSE)</f>
        <v>-1.4644062</v>
      </c>
      <c r="V559" t="s">
        <v>24</v>
      </c>
      <c r="W559" t="s">
        <v>25</v>
      </c>
      <c r="X559" t="s">
        <v>26</v>
      </c>
    </row>
    <row r="560" spans="1:24" x14ac:dyDescent="0.25">
      <c r="A560" t="s">
        <v>279</v>
      </c>
      <c r="N560">
        <v>1</v>
      </c>
      <c r="O560">
        <v>1</v>
      </c>
      <c r="P560">
        <v>0</v>
      </c>
      <c r="Q560" t="s">
        <v>23</v>
      </c>
      <c r="R560">
        <f>VLOOKUP($A560,Location!$A:$E,2,FALSE)</f>
        <v>51.525385499999999</v>
      </c>
      <c r="S560">
        <f>VLOOKUP($A560,Location!$A:$E,3,FALSE)</f>
        <v>-0.36488870000000001</v>
      </c>
      <c r="T560">
        <f>VLOOKUP($A560,Location!$A:$E,4,FALSE)</f>
        <v>51.517885499999998</v>
      </c>
      <c r="U560">
        <f>VLOOKUP($A560,Location!$A:$E,5,FALSE)</f>
        <v>-0.32388870000000003</v>
      </c>
      <c r="V560" t="s">
        <v>24</v>
      </c>
      <c r="W560" t="s">
        <v>25</v>
      </c>
      <c r="X560" t="s">
        <v>26</v>
      </c>
    </row>
    <row r="561" spans="1:24" x14ac:dyDescent="0.25">
      <c r="A561" t="s">
        <v>280</v>
      </c>
      <c r="N561">
        <v>1</v>
      </c>
      <c r="O561">
        <v>1</v>
      </c>
      <c r="P561">
        <v>0</v>
      </c>
      <c r="Q561" t="s">
        <v>23</v>
      </c>
      <c r="R561">
        <f>VLOOKUP($A561,Location!$A:$E,2,FALSE)</f>
        <v>50.934252399999998</v>
      </c>
      <c r="S561">
        <f>VLOOKUP($A561,Location!$A:$E,3,FALSE)</f>
        <v>-1.3652584000000001</v>
      </c>
      <c r="T561">
        <f>VLOOKUP($A561,Location!$A:$E,4,FALSE)</f>
        <v>50.934252399999998</v>
      </c>
      <c r="U561">
        <f>VLOOKUP($A561,Location!$A:$E,5,FALSE)</f>
        <v>-1.3052584</v>
      </c>
      <c r="V561" t="s">
        <v>24</v>
      </c>
      <c r="W561" t="s">
        <v>25</v>
      </c>
      <c r="X561" t="s">
        <v>26</v>
      </c>
    </row>
    <row r="562" spans="1:24" x14ac:dyDescent="0.25">
      <c r="A562" t="s">
        <v>281</v>
      </c>
      <c r="N562">
        <v>1</v>
      </c>
      <c r="O562">
        <v>1</v>
      </c>
      <c r="P562">
        <v>0</v>
      </c>
      <c r="Q562" t="s">
        <v>23</v>
      </c>
      <c r="R562">
        <f>VLOOKUP($A562,Location!$A:$E,2,FALSE)</f>
        <v>50.932683099999998</v>
      </c>
      <c r="S562">
        <f>VLOOKUP($A562,Location!$A:$E,3,FALSE)</f>
        <v>-1.455187</v>
      </c>
      <c r="T562">
        <f>VLOOKUP($A562,Location!$A:$E,4,FALSE)</f>
        <v>50.932683099999998</v>
      </c>
      <c r="U562">
        <f>VLOOKUP($A562,Location!$A:$E,5,FALSE)</f>
        <v>-1.570187</v>
      </c>
      <c r="V562" t="s">
        <v>24</v>
      </c>
      <c r="W562" t="s">
        <v>25</v>
      </c>
      <c r="X562" t="s">
        <v>26</v>
      </c>
    </row>
    <row r="563" spans="1:24" x14ac:dyDescent="0.25">
      <c r="A563" t="s">
        <v>282</v>
      </c>
      <c r="N563">
        <v>1</v>
      </c>
      <c r="O563">
        <v>1</v>
      </c>
      <c r="P563">
        <v>0</v>
      </c>
      <c r="Q563" t="s">
        <v>23</v>
      </c>
      <c r="R563">
        <f>VLOOKUP($A563,Location!$A:$E,2,FALSE)</f>
        <v>51.548589999999997</v>
      </c>
      <c r="S563">
        <f>VLOOKUP($A563,Location!$A:$E,3,FALSE)</f>
        <v>0.70884899999999995</v>
      </c>
      <c r="T563">
        <f>VLOOKUP($A563,Location!$A:$E,4,FALSE)</f>
        <v>51.548589999999997</v>
      </c>
      <c r="U563">
        <f>VLOOKUP($A563,Location!$A:$E,5,FALSE)</f>
        <v>0.72884899999999997</v>
      </c>
      <c r="V563" t="s">
        <v>24</v>
      </c>
      <c r="W563" t="s">
        <v>25</v>
      </c>
      <c r="X563" t="s">
        <v>26</v>
      </c>
    </row>
    <row r="564" spans="1:24" x14ac:dyDescent="0.25">
      <c r="A564" t="s">
        <v>283</v>
      </c>
      <c r="N564">
        <v>1</v>
      </c>
      <c r="O564">
        <v>1</v>
      </c>
      <c r="P564">
        <v>0</v>
      </c>
      <c r="Q564" t="s">
        <v>23</v>
      </c>
      <c r="R564">
        <f>VLOOKUP($A564,Location!$A:$E,2,FALSE)</f>
        <v>53.644283999999999</v>
      </c>
      <c r="S564">
        <f>VLOOKUP($A564,Location!$A:$E,3,FALSE)</f>
        <v>-3.0040460000000002</v>
      </c>
      <c r="T564">
        <f>VLOOKUP($A564,Location!$A:$E,4,FALSE)</f>
        <v>53.644283999999999</v>
      </c>
      <c r="U564">
        <f>VLOOKUP($A564,Location!$A:$E,5,FALSE)</f>
        <v>-3.0040460000000002</v>
      </c>
      <c r="V564" t="s">
        <v>24</v>
      </c>
      <c r="W564" t="s">
        <v>25</v>
      </c>
      <c r="X564" t="s">
        <v>26</v>
      </c>
    </row>
    <row r="565" spans="1:24" x14ac:dyDescent="0.25">
      <c r="A565" t="s">
        <v>284</v>
      </c>
      <c r="N565">
        <v>1</v>
      </c>
      <c r="O565">
        <v>1</v>
      </c>
      <c r="P565">
        <v>0</v>
      </c>
      <c r="Q565" t="s">
        <v>23</v>
      </c>
      <c r="R565">
        <f>VLOOKUP($A565,Location!$A:$E,2,FALSE)</f>
        <v>53.348222399999997</v>
      </c>
      <c r="S565">
        <f>VLOOKUP($A565,Location!$A:$E,3,FALSE)</f>
        <v>-2.8853344000000001</v>
      </c>
      <c r="T565">
        <f>VLOOKUP($A565,Location!$A:$E,4,FALSE)</f>
        <v>53.348222399999997</v>
      </c>
      <c r="U565">
        <f>VLOOKUP($A565,Location!$A:$E,5,FALSE)</f>
        <v>-2.8853344000000001</v>
      </c>
      <c r="V565" t="s">
        <v>24</v>
      </c>
      <c r="W565" t="s">
        <v>25</v>
      </c>
      <c r="X565" t="s">
        <v>26</v>
      </c>
    </row>
    <row r="566" spans="1:24" x14ac:dyDescent="0.25">
      <c r="A566" t="s">
        <v>285</v>
      </c>
      <c r="N566">
        <v>1</v>
      </c>
      <c r="O566">
        <v>1</v>
      </c>
      <c r="P566">
        <v>0</v>
      </c>
      <c r="Q566" t="s">
        <v>23</v>
      </c>
      <c r="R566">
        <f>VLOOKUP($A566,Location!$A:$E,2,FALSE)</f>
        <v>51.752664000000003</v>
      </c>
      <c r="S566">
        <f>VLOOKUP($A566,Location!$A:$E,3,FALSE)</f>
        <v>-0.33503440000000001</v>
      </c>
      <c r="T566">
        <f>VLOOKUP($A566,Location!$A:$E,4,FALSE)</f>
        <v>51.752664000000003</v>
      </c>
      <c r="U566">
        <f>VLOOKUP($A566,Location!$A:$E,5,FALSE)</f>
        <v>-0.33503440000000001</v>
      </c>
      <c r="V566" t="s">
        <v>24</v>
      </c>
      <c r="W566" t="s">
        <v>25</v>
      </c>
      <c r="X566" t="s">
        <v>26</v>
      </c>
    </row>
    <row r="567" spans="1:24" x14ac:dyDescent="0.25">
      <c r="A567" t="s">
        <v>286</v>
      </c>
      <c r="N567">
        <v>1</v>
      </c>
      <c r="O567">
        <v>1</v>
      </c>
      <c r="P567">
        <v>0</v>
      </c>
      <c r="Q567" t="s">
        <v>23</v>
      </c>
      <c r="R567">
        <f>VLOOKUP($A567,Location!$A:$E,2,FALSE)</f>
        <v>53.4564223</v>
      </c>
      <c r="S567">
        <f>VLOOKUP($A567,Location!$A:$E,3,FALSE)</f>
        <v>-2.7240663000000001</v>
      </c>
      <c r="T567">
        <f>VLOOKUP($A567,Location!$A:$E,4,FALSE)</f>
        <v>53.4564223</v>
      </c>
      <c r="U567">
        <f>VLOOKUP($A567,Location!$A:$E,5,FALSE)</f>
        <v>-2.7240663000000001</v>
      </c>
      <c r="V567" t="s">
        <v>24</v>
      </c>
      <c r="W567" t="s">
        <v>25</v>
      </c>
      <c r="X567" t="s">
        <v>26</v>
      </c>
    </row>
    <row r="568" spans="1:24" x14ac:dyDescent="0.25">
      <c r="A568" t="s">
        <v>287</v>
      </c>
      <c r="N568">
        <v>1</v>
      </c>
      <c r="O568">
        <v>1</v>
      </c>
      <c r="P568">
        <v>0</v>
      </c>
      <c r="Q568" t="s">
        <v>23</v>
      </c>
      <c r="R568">
        <f>VLOOKUP($A568,Location!$A:$E,2,FALSE)</f>
        <v>52.812838200000002</v>
      </c>
      <c r="S568">
        <f>VLOOKUP($A568,Location!$A:$E,3,FALSE)</f>
        <v>-2.1255769</v>
      </c>
      <c r="T568">
        <f>VLOOKUP($A568,Location!$A:$E,4,FALSE)</f>
        <v>52.812838200000002</v>
      </c>
      <c r="U568">
        <f>VLOOKUP($A568,Location!$A:$E,5,FALSE)</f>
        <v>-2.1255769</v>
      </c>
      <c r="V568" t="s">
        <v>24</v>
      </c>
      <c r="W568" t="s">
        <v>25</v>
      </c>
      <c r="X568" t="s">
        <v>26</v>
      </c>
    </row>
    <row r="569" spans="1:24" x14ac:dyDescent="0.25">
      <c r="A569" t="s">
        <v>288</v>
      </c>
      <c r="N569">
        <v>1</v>
      </c>
      <c r="O569">
        <v>1</v>
      </c>
      <c r="P569">
        <v>0</v>
      </c>
      <c r="Q569" t="s">
        <v>23</v>
      </c>
      <c r="R569">
        <f>VLOOKUP($A569,Location!$A:$E,2,FALSE)</f>
        <v>53.899223999999997</v>
      </c>
      <c r="S569">
        <f>VLOOKUP($A569,Location!$A:$E,3,FALSE)</f>
        <v>-1.9517359999999999</v>
      </c>
      <c r="T569">
        <f>VLOOKUP($A569,Location!$A:$E,4,FALSE)</f>
        <v>53.899223999999997</v>
      </c>
      <c r="U569">
        <f>VLOOKUP($A569,Location!$A:$E,5,FALSE)</f>
        <v>-1.9517359999999999</v>
      </c>
      <c r="V569" t="s">
        <v>24</v>
      </c>
      <c r="W569" t="s">
        <v>25</v>
      </c>
      <c r="X569" t="s">
        <v>26</v>
      </c>
    </row>
    <row r="570" spans="1:24" x14ac:dyDescent="0.25">
      <c r="A570" t="s">
        <v>289</v>
      </c>
      <c r="N570">
        <v>1</v>
      </c>
      <c r="O570">
        <v>1</v>
      </c>
      <c r="P570">
        <v>0</v>
      </c>
      <c r="Q570" t="s">
        <v>23</v>
      </c>
      <c r="R570">
        <f>VLOOKUP($A570,Location!$A:$E,2,FALSE)</f>
        <v>51.910806200000003</v>
      </c>
      <c r="S570">
        <f>VLOOKUP($A570,Location!$A:$E,3,FALSE)</f>
        <v>-0.2084618</v>
      </c>
      <c r="T570">
        <f>VLOOKUP($A570,Location!$A:$E,4,FALSE)</f>
        <v>51.880806200000002</v>
      </c>
      <c r="U570">
        <f>VLOOKUP($A570,Location!$A:$E,5,FALSE)</f>
        <v>-0.2084618</v>
      </c>
      <c r="V570" t="s">
        <v>24</v>
      </c>
      <c r="W570" t="s">
        <v>25</v>
      </c>
      <c r="X570" t="s">
        <v>26</v>
      </c>
    </row>
    <row r="571" spans="1:24" x14ac:dyDescent="0.25">
      <c r="A571" t="s">
        <v>290</v>
      </c>
      <c r="N571">
        <v>1</v>
      </c>
      <c r="O571">
        <v>1</v>
      </c>
      <c r="P571">
        <v>0</v>
      </c>
      <c r="Q571" t="s">
        <v>23</v>
      </c>
      <c r="R571">
        <f>VLOOKUP($A571,Location!$A:$E,2,FALSE)</f>
        <v>56.110805300000003</v>
      </c>
      <c r="S571">
        <f>VLOOKUP($A571,Location!$A:$E,3,FALSE)</f>
        <v>-3.9394450000000001</v>
      </c>
      <c r="T571">
        <f>VLOOKUP($A571,Location!$A:$E,4,FALSE)</f>
        <v>56.110805300000003</v>
      </c>
      <c r="U571">
        <f>VLOOKUP($A571,Location!$A:$E,5,FALSE)</f>
        <v>-3.9944450000000002</v>
      </c>
      <c r="V571" t="s">
        <v>24</v>
      </c>
      <c r="W571" t="s">
        <v>25</v>
      </c>
      <c r="X571" t="s">
        <v>26</v>
      </c>
    </row>
    <row r="572" spans="1:24" x14ac:dyDescent="0.25">
      <c r="A572" t="s">
        <v>291</v>
      </c>
      <c r="N572">
        <v>1</v>
      </c>
      <c r="O572">
        <v>1</v>
      </c>
      <c r="P572">
        <v>0</v>
      </c>
      <c r="Q572" t="s">
        <v>23</v>
      </c>
      <c r="R572">
        <f>VLOOKUP($A572,Location!$A:$E,2,FALSE)</f>
        <v>53.040311000000003</v>
      </c>
      <c r="S572">
        <f>VLOOKUP($A572,Location!$A:$E,3,FALSE)</f>
        <v>-2.1879680000000001</v>
      </c>
      <c r="T572">
        <f>VLOOKUP($A572,Location!$A:$E,4,FALSE)</f>
        <v>53.075310999999999</v>
      </c>
      <c r="U572">
        <f>VLOOKUP($A572,Location!$A:$E,5,FALSE)</f>
        <v>-2.1879680000000001</v>
      </c>
      <c r="V572" t="s">
        <v>24</v>
      </c>
      <c r="W572" t="s">
        <v>25</v>
      </c>
      <c r="X572" t="s">
        <v>26</v>
      </c>
    </row>
    <row r="573" spans="1:24" x14ac:dyDescent="0.25">
      <c r="A573" t="s">
        <v>292</v>
      </c>
      <c r="N573">
        <v>1</v>
      </c>
      <c r="O573">
        <v>1</v>
      </c>
      <c r="P573">
        <v>0</v>
      </c>
      <c r="Q573" t="s">
        <v>23</v>
      </c>
      <c r="R573">
        <f>VLOOKUP($A573,Location!$A:$E,2,FALSE)</f>
        <v>52.996484000000002</v>
      </c>
      <c r="S573">
        <f>VLOOKUP($A573,Location!$A:$E,3,FALSE)</f>
        <v>-2.2119300000000002</v>
      </c>
      <c r="T573">
        <f>VLOOKUP($A573,Location!$A:$E,4,FALSE)</f>
        <v>52.946484000000005</v>
      </c>
      <c r="U573">
        <f>VLOOKUP($A573,Location!$A:$E,5,FALSE)</f>
        <v>-2.2119300000000002</v>
      </c>
      <c r="V573" t="s">
        <v>24</v>
      </c>
      <c r="W573" t="s">
        <v>25</v>
      </c>
      <c r="X573" t="s">
        <v>26</v>
      </c>
    </row>
    <row r="574" spans="1:24" x14ac:dyDescent="0.25">
      <c r="A574" t="s">
        <v>293</v>
      </c>
      <c r="N574">
        <v>1</v>
      </c>
      <c r="O574">
        <v>1</v>
      </c>
      <c r="P574">
        <v>0</v>
      </c>
      <c r="Q574" t="s">
        <v>23</v>
      </c>
      <c r="R574">
        <f>VLOOKUP($A574,Location!$A:$E,2,FALSE)</f>
        <v>58.207822800000002</v>
      </c>
      <c r="S574">
        <f>VLOOKUP($A574,Location!$A:$E,3,FALSE)</f>
        <v>-6.3909687999999996</v>
      </c>
      <c r="T574">
        <f>VLOOKUP($A574,Location!$A:$E,4,FALSE)</f>
        <v>58.207822800000002</v>
      </c>
      <c r="U574">
        <f>VLOOKUP($A574,Location!$A:$E,5,FALSE)</f>
        <v>-6.3909687999999996</v>
      </c>
      <c r="V574" t="s">
        <v>24</v>
      </c>
      <c r="W574" t="s">
        <v>25</v>
      </c>
      <c r="X574" t="s">
        <v>26</v>
      </c>
    </row>
    <row r="575" spans="1:24" x14ac:dyDescent="0.25">
      <c r="A575" t="s">
        <v>294</v>
      </c>
      <c r="N575">
        <v>1</v>
      </c>
      <c r="O575">
        <v>1</v>
      </c>
      <c r="P575">
        <v>0</v>
      </c>
      <c r="Q575" t="s">
        <v>23</v>
      </c>
      <c r="R575">
        <f>VLOOKUP($A575,Location!$A:$E,2,FALSE)</f>
        <v>54.904969000000001</v>
      </c>
      <c r="S575">
        <f>VLOOKUP($A575,Location!$A:$E,3,FALSE)</f>
        <v>-5.0211911999999996</v>
      </c>
      <c r="T575">
        <f>VLOOKUP($A575,Location!$A:$E,4,FALSE)</f>
        <v>54.904969000000001</v>
      </c>
      <c r="U575">
        <f>VLOOKUP($A575,Location!$A:$E,5,FALSE)</f>
        <v>-5.0211911999999996</v>
      </c>
      <c r="V575" t="s">
        <v>24</v>
      </c>
      <c r="W575" t="s">
        <v>25</v>
      </c>
      <c r="X575" t="s">
        <v>26</v>
      </c>
    </row>
    <row r="576" spans="1:24" x14ac:dyDescent="0.25">
      <c r="A576" t="s">
        <v>295</v>
      </c>
      <c r="N576">
        <v>1</v>
      </c>
      <c r="O576">
        <v>1</v>
      </c>
      <c r="P576">
        <v>0</v>
      </c>
      <c r="Q576" t="s">
        <v>23</v>
      </c>
      <c r="R576">
        <f>VLOOKUP($A576,Location!$A:$E,2,FALSE)</f>
        <v>54.921234599999998</v>
      </c>
      <c r="S576">
        <f>VLOOKUP($A576,Location!$A:$E,3,FALSE)</f>
        <v>-1.4261832000000001</v>
      </c>
      <c r="T576">
        <f>VLOOKUP($A576,Location!$A:$E,4,FALSE)</f>
        <v>54.921234599999998</v>
      </c>
      <c r="U576">
        <f>VLOOKUP($A576,Location!$A:$E,5,FALSE)</f>
        <v>-1.4261832000000001</v>
      </c>
      <c r="V576" t="s">
        <v>24</v>
      </c>
      <c r="W576" t="s">
        <v>25</v>
      </c>
      <c r="X576" t="s">
        <v>26</v>
      </c>
    </row>
    <row r="577" spans="1:24" x14ac:dyDescent="0.25">
      <c r="A577" t="s">
        <v>296</v>
      </c>
      <c r="N577">
        <v>1</v>
      </c>
      <c r="O577">
        <v>1</v>
      </c>
      <c r="P577">
        <v>0</v>
      </c>
      <c r="Q577" t="s">
        <v>23</v>
      </c>
      <c r="R577">
        <f>VLOOKUP($A577,Location!$A:$E,2,FALSE)</f>
        <v>51.620294999999999</v>
      </c>
      <c r="S577">
        <f>VLOOKUP($A577,Location!$A:$E,3,FALSE)</f>
        <v>-3.9187162999999998</v>
      </c>
      <c r="T577">
        <f>VLOOKUP($A577,Location!$A:$E,4,FALSE)</f>
        <v>51.620294999999999</v>
      </c>
      <c r="U577">
        <f>VLOOKUP($A577,Location!$A:$E,5,FALSE)</f>
        <v>-3.9187162999999998</v>
      </c>
      <c r="V577" t="s">
        <v>24</v>
      </c>
      <c r="W577" t="s">
        <v>25</v>
      </c>
      <c r="X577" t="s">
        <v>26</v>
      </c>
    </row>
    <row r="578" spans="1:24" x14ac:dyDescent="0.25">
      <c r="A578" t="s">
        <v>297</v>
      </c>
      <c r="N578">
        <v>1</v>
      </c>
      <c r="O578">
        <v>1</v>
      </c>
      <c r="P578">
        <v>0</v>
      </c>
      <c r="Q578" t="s">
        <v>23</v>
      </c>
      <c r="R578">
        <f>VLOOKUP($A578,Location!$A:$E,2,FALSE)</f>
        <v>51.574489399999997</v>
      </c>
      <c r="S578">
        <f>VLOOKUP($A578,Location!$A:$E,3,FALSE)</f>
        <v>-1.8328446</v>
      </c>
      <c r="T578">
        <f>VLOOKUP($A578,Location!$A:$E,4,FALSE)</f>
        <v>51.574489399999997</v>
      </c>
      <c r="U578">
        <f>VLOOKUP($A578,Location!$A:$E,5,FALSE)</f>
        <v>-1.8328446</v>
      </c>
      <c r="V578" t="s">
        <v>24</v>
      </c>
      <c r="W578" t="s">
        <v>25</v>
      </c>
      <c r="X578" t="s">
        <v>26</v>
      </c>
    </row>
    <row r="579" spans="1:24" x14ac:dyDescent="0.25">
      <c r="A579" t="s">
        <v>298</v>
      </c>
      <c r="N579">
        <v>1</v>
      </c>
      <c r="O579">
        <v>1</v>
      </c>
      <c r="P579">
        <v>0</v>
      </c>
      <c r="Q579" t="s">
        <v>23</v>
      </c>
      <c r="R579">
        <f>VLOOKUP($A579,Location!$A:$E,2,FALSE)</f>
        <v>51.0278627</v>
      </c>
      <c r="S579">
        <f>VLOOKUP($A579,Location!$A:$E,3,FALSE)</f>
        <v>-3.0803048999999998</v>
      </c>
      <c r="T579">
        <f>VLOOKUP($A579,Location!$A:$E,4,FALSE)</f>
        <v>51.0278627</v>
      </c>
      <c r="U579">
        <f>VLOOKUP($A579,Location!$A:$E,5,FALSE)</f>
        <v>-3.0803048999999998</v>
      </c>
      <c r="V579" t="s">
        <v>24</v>
      </c>
      <c r="W579" t="s">
        <v>25</v>
      </c>
      <c r="X579" t="s">
        <v>26</v>
      </c>
    </row>
    <row r="580" spans="1:24" x14ac:dyDescent="0.25">
      <c r="A580" t="s">
        <v>299</v>
      </c>
      <c r="N580">
        <v>1</v>
      </c>
      <c r="O580">
        <v>1</v>
      </c>
      <c r="P580">
        <v>0</v>
      </c>
      <c r="Q580" t="s">
        <v>23</v>
      </c>
      <c r="R580">
        <f>VLOOKUP($A580,Location!$A:$E,2,FALSE)</f>
        <v>52.719320600000003</v>
      </c>
      <c r="S580">
        <f>VLOOKUP($A580,Location!$A:$E,3,FALSE)</f>
        <v>-2.4646442</v>
      </c>
      <c r="T580">
        <f>VLOOKUP($A580,Location!$A:$E,4,FALSE)</f>
        <v>52.719320600000003</v>
      </c>
      <c r="U580">
        <f>VLOOKUP($A580,Location!$A:$E,5,FALSE)</f>
        <v>-2.4646442</v>
      </c>
      <c r="V580" t="s">
        <v>24</v>
      </c>
      <c r="W580" t="s">
        <v>25</v>
      </c>
      <c r="X580" t="s">
        <v>26</v>
      </c>
    </row>
    <row r="581" spans="1:24" x14ac:dyDescent="0.25">
      <c r="A581" t="s">
        <v>300</v>
      </c>
      <c r="N581">
        <v>1</v>
      </c>
      <c r="O581">
        <v>1</v>
      </c>
      <c r="P581">
        <v>0</v>
      </c>
      <c r="Q581" t="s">
        <v>23</v>
      </c>
      <c r="R581">
        <f>VLOOKUP($A581,Location!$A:$E,2,FALSE)</f>
        <v>51.464263000000003</v>
      </c>
      <c r="S581">
        <f>VLOOKUP($A581,Location!$A:$E,3,FALSE)</f>
        <v>0.35137230000000003</v>
      </c>
      <c r="T581">
        <f>VLOOKUP($A581,Location!$A:$E,4,FALSE)</f>
        <v>51.464263000000003</v>
      </c>
      <c r="U581">
        <f>VLOOKUP($A581,Location!$A:$E,5,FALSE)</f>
        <v>0.35137230000000003</v>
      </c>
      <c r="V581" t="s">
        <v>24</v>
      </c>
      <c r="W581" t="s">
        <v>25</v>
      </c>
      <c r="X581" t="s">
        <v>26</v>
      </c>
    </row>
    <row r="582" spans="1:24" x14ac:dyDescent="0.25">
      <c r="A582" t="s">
        <v>301</v>
      </c>
      <c r="N582">
        <v>1</v>
      </c>
      <c r="O582">
        <v>1</v>
      </c>
      <c r="P582">
        <v>0</v>
      </c>
      <c r="Q582" t="s">
        <v>23</v>
      </c>
      <c r="R582">
        <f>VLOOKUP($A582,Location!$A:$E,2,FALSE)</f>
        <v>51.382973200000002</v>
      </c>
      <c r="S582">
        <f>VLOOKUP($A582,Location!$A:$E,3,FALSE)</f>
        <v>-0.29358849999999997</v>
      </c>
      <c r="T582">
        <f>VLOOKUP($A582,Location!$A:$E,4,FALSE)</f>
        <v>51.382973200000002</v>
      </c>
      <c r="U582">
        <f>VLOOKUP($A582,Location!$A:$E,5,FALSE)</f>
        <v>-0.30358849999999998</v>
      </c>
      <c r="V582" t="s">
        <v>24</v>
      </c>
      <c r="W582" t="s">
        <v>25</v>
      </c>
      <c r="X582" t="s">
        <v>26</v>
      </c>
    </row>
    <row r="583" spans="1:24" x14ac:dyDescent="0.25">
      <c r="A583" t="s">
        <v>302</v>
      </c>
      <c r="N583">
        <v>1</v>
      </c>
      <c r="O583">
        <v>1</v>
      </c>
      <c r="P583">
        <v>0</v>
      </c>
      <c r="Q583" t="s">
        <v>23</v>
      </c>
      <c r="R583">
        <f>VLOOKUP($A583,Location!$A:$E,2,FALSE)</f>
        <v>51.607705500000002</v>
      </c>
      <c r="S583">
        <f>VLOOKUP($A583,Location!$A:$E,3,FALSE)</f>
        <v>-8.1507099999999999E-2</v>
      </c>
      <c r="T583">
        <f>VLOOKUP($A583,Location!$A:$E,4,FALSE)</f>
        <v>51.607705500000002</v>
      </c>
      <c r="U583">
        <f>VLOOKUP($A583,Location!$A:$E,5,FALSE)</f>
        <v>-6.65071E-2</v>
      </c>
      <c r="V583" t="s">
        <v>24</v>
      </c>
      <c r="W583" t="s">
        <v>25</v>
      </c>
      <c r="X583" t="s">
        <v>26</v>
      </c>
    </row>
    <row r="584" spans="1:24" x14ac:dyDescent="0.25">
      <c r="A584" t="s">
        <v>303</v>
      </c>
      <c r="N584">
        <v>1</v>
      </c>
      <c r="O584">
        <v>1</v>
      </c>
      <c r="P584">
        <v>0</v>
      </c>
      <c r="Q584" t="s">
        <v>23</v>
      </c>
      <c r="R584">
        <f>VLOOKUP($A584,Location!$A:$E,2,FALSE)</f>
        <v>51.313892000000003</v>
      </c>
      <c r="S584">
        <f>VLOOKUP($A584,Location!$A:$E,3,FALSE)</f>
        <v>-2.2023440000000001</v>
      </c>
      <c r="T584">
        <f>VLOOKUP($A584,Location!$A:$E,4,FALSE)</f>
        <v>51.313892000000003</v>
      </c>
      <c r="U584">
        <f>VLOOKUP($A584,Location!$A:$E,5,FALSE)</f>
        <v>-2.2023440000000001</v>
      </c>
      <c r="V584" t="s">
        <v>24</v>
      </c>
      <c r="W584" t="s">
        <v>25</v>
      </c>
      <c r="X584" t="s">
        <v>26</v>
      </c>
    </row>
    <row r="585" spans="1:24" x14ac:dyDescent="0.25">
      <c r="A585" t="s">
        <v>304</v>
      </c>
      <c r="N585">
        <v>1</v>
      </c>
      <c r="O585">
        <v>1</v>
      </c>
      <c r="P585">
        <v>0</v>
      </c>
      <c r="Q585" t="s">
        <v>23</v>
      </c>
      <c r="R585">
        <f>VLOOKUP($A585,Location!$A:$E,2,FALSE)</f>
        <v>51.136367900000003</v>
      </c>
      <c r="S585">
        <f>VLOOKUP($A585,Location!$A:$E,3,FALSE)</f>
        <v>0.26409670000000002</v>
      </c>
      <c r="T585">
        <f>VLOOKUP($A585,Location!$A:$E,4,FALSE)</f>
        <v>51.136367900000003</v>
      </c>
      <c r="U585">
        <f>VLOOKUP($A585,Location!$A:$E,5,FALSE)</f>
        <v>0.26409670000000002</v>
      </c>
      <c r="V585" t="s">
        <v>24</v>
      </c>
      <c r="W585" t="s">
        <v>25</v>
      </c>
      <c r="X585" t="s">
        <v>26</v>
      </c>
    </row>
    <row r="586" spans="1:24" x14ac:dyDescent="0.25">
      <c r="A586" t="s">
        <v>305</v>
      </c>
      <c r="N586">
        <v>1</v>
      </c>
      <c r="O586">
        <v>1</v>
      </c>
      <c r="P586">
        <v>0</v>
      </c>
      <c r="Q586" t="s">
        <v>23</v>
      </c>
      <c r="R586">
        <f>VLOOKUP($A586,Location!$A:$E,2,FALSE)</f>
        <v>53.379377099999999</v>
      </c>
      <c r="S586">
        <f>VLOOKUP($A586,Location!$A:$E,3,FALSE)</f>
        <v>-3.0977423000000002</v>
      </c>
      <c r="T586">
        <f>VLOOKUP($A586,Location!$A:$E,4,FALSE)</f>
        <v>53.364377099999999</v>
      </c>
      <c r="U586">
        <f>VLOOKUP($A586,Location!$A:$E,5,FALSE)</f>
        <v>-3.0977423000000002</v>
      </c>
      <c r="V586" t="s">
        <v>24</v>
      </c>
      <c r="W586" t="s">
        <v>25</v>
      </c>
      <c r="X586" t="s">
        <v>26</v>
      </c>
    </row>
    <row r="587" spans="1:24" x14ac:dyDescent="0.25">
      <c r="A587" t="s">
        <v>306</v>
      </c>
      <c r="N587">
        <v>1</v>
      </c>
      <c r="O587">
        <v>1</v>
      </c>
      <c r="P587">
        <v>0</v>
      </c>
      <c r="Q587" t="s">
        <v>23</v>
      </c>
      <c r="R587">
        <f>VLOOKUP($A587,Location!$A:$E,2,FALSE)</f>
        <v>51.541032000000001</v>
      </c>
      <c r="S587">
        <f>VLOOKUP($A587,Location!$A:$E,3,FALSE)</f>
        <v>-0.47298499999999999</v>
      </c>
      <c r="T587">
        <f>VLOOKUP($A587,Location!$A:$E,4,FALSE)</f>
        <v>51.541032000000001</v>
      </c>
      <c r="U587">
        <f>VLOOKUP($A587,Location!$A:$E,5,FALSE)</f>
        <v>-0.49598500000000001</v>
      </c>
      <c r="V587" t="s">
        <v>24</v>
      </c>
      <c r="W587" t="s">
        <v>25</v>
      </c>
      <c r="X587" t="s">
        <v>26</v>
      </c>
    </row>
    <row r="588" spans="1:24" x14ac:dyDescent="0.25">
      <c r="A588" t="s">
        <v>307</v>
      </c>
      <c r="N588">
        <v>1</v>
      </c>
      <c r="O588">
        <v>1</v>
      </c>
      <c r="P588">
        <v>0</v>
      </c>
      <c r="Q588" t="s">
        <v>23</v>
      </c>
      <c r="R588">
        <f>VLOOKUP($A588,Location!$A:$E,2,FALSE)</f>
        <v>53.684102000000003</v>
      </c>
      <c r="S588">
        <f>VLOOKUP($A588,Location!$A:$E,3,FALSE)</f>
        <v>-1.544845</v>
      </c>
      <c r="T588">
        <f>VLOOKUP($A588,Location!$A:$E,4,FALSE)</f>
        <v>53.684102000000003</v>
      </c>
      <c r="U588">
        <f>VLOOKUP($A588,Location!$A:$E,5,FALSE)</f>
        <v>-1.544845</v>
      </c>
      <c r="V588" t="s">
        <v>24</v>
      </c>
      <c r="W588" t="s">
        <v>25</v>
      </c>
      <c r="X588" t="s">
        <v>26</v>
      </c>
    </row>
    <row r="589" spans="1:24" x14ac:dyDescent="0.25">
      <c r="A589" t="s">
        <v>308</v>
      </c>
      <c r="N589">
        <v>1</v>
      </c>
      <c r="O589">
        <v>1</v>
      </c>
      <c r="P589">
        <v>0</v>
      </c>
      <c r="Q589" t="s">
        <v>23</v>
      </c>
      <c r="R589">
        <f>VLOOKUP($A589,Location!$A:$E,2,FALSE)</f>
        <v>53.4190136</v>
      </c>
      <c r="S589">
        <f>VLOOKUP($A589,Location!$A:$E,3,FALSE)</f>
        <v>-3.0276350000000001</v>
      </c>
      <c r="T589">
        <f>VLOOKUP($A589,Location!$A:$E,4,FALSE)</f>
        <v>53.4190136</v>
      </c>
      <c r="U589">
        <f>VLOOKUP($A589,Location!$A:$E,5,FALSE)</f>
        <v>-3.0276350000000001</v>
      </c>
      <c r="V589" t="s">
        <v>24</v>
      </c>
      <c r="W589" t="s">
        <v>25</v>
      </c>
      <c r="X589" t="s">
        <v>26</v>
      </c>
    </row>
    <row r="590" spans="1:24" x14ac:dyDescent="0.25">
      <c r="A590" t="s">
        <v>309</v>
      </c>
      <c r="N590">
        <v>1</v>
      </c>
      <c r="O590">
        <v>1</v>
      </c>
      <c r="P590">
        <v>0</v>
      </c>
      <c r="Q590" t="s">
        <v>23</v>
      </c>
      <c r="R590">
        <f>VLOOKUP($A590,Location!$A:$E,2,FALSE)</f>
        <v>51.580455200000003</v>
      </c>
      <c r="S590">
        <f>VLOOKUP($A590,Location!$A:$E,3,FALSE)</f>
        <v>2.3811700000000002E-2</v>
      </c>
      <c r="T590">
        <f>VLOOKUP($A590,Location!$A:$E,4,FALSE)</f>
        <v>51.580455200000003</v>
      </c>
      <c r="U590">
        <f>VLOOKUP($A590,Location!$A:$E,5,FALSE)</f>
        <v>2.3811700000000002E-2</v>
      </c>
      <c r="V590" t="s">
        <v>24</v>
      </c>
      <c r="W590" t="s">
        <v>25</v>
      </c>
      <c r="X590" t="s">
        <v>26</v>
      </c>
    </row>
    <row r="591" spans="1:24" x14ac:dyDescent="0.25">
      <c r="A591" t="s">
        <v>310</v>
      </c>
      <c r="N591">
        <v>1</v>
      </c>
      <c r="O591">
        <v>1</v>
      </c>
      <c r="P591">
        <v>0</v>
      </c>
      <c r="Q591" t="s">
        <v>23</v>
      </c>
      <c r="R591">
        <f>VLOOKUP($A591,Location!$A:$E,2,FALSE)</f>
        <v>53.410260999999998</v>
      </c>
      <c r="S591">
        <f>VLOOKUP($A591,Location!$A:$E,3,FALSE)</f>
        <v>-2.579234</v>
      </c>
      <c r="T591">
        <f>VLOOKUP($A591,Location!$A:$E,4,FALSE)</f>
        <v>53.410260999999998</v>
      </c>
      <c r="U591">
        <f>VLOOKUP($A591,Location!$A:$E,5,FALSE)</f>
        <v>-2.579234</v>
      </c>
      <c r="V591" t="s">
        <v>24</v>
      </c>
      <c r="W591" t="s">
        <v>25</v>
      </c>
      <c r="X591" t="s">
        <v>26</v>
      </c>
    </row>
    <row r="592" spans="1:24" x14ac:dyDescent="0.25">
      <c r="A592" t="s">
        <v>311</v>
      </c>
      <c r="N592">
        <v>1</v>
      </c>
      <c r="O592">
        <v>1</v>
      </c>
      <c r="P592">
        <v>0</v>
      </c>
      <c r="Q592" t="s">
        <v>23</v>
      </c>
      <c r="R592">
        <f>VLOOKUP($A592,Location!$A:$E,2,FALSE)</f>
        <v>52.2951123</v>
      </c>
      <c r="S592">
        <f>VLOOKUP($A592,Location!$A:$E,3,FALSE)</f>
        <v>-1.6005073999999999</v>
      </c>
      <c r="T592">
        <f>VLOOKUP($A592,Location!$A:$E,4,FALSE)</f>
        <v>52.2951123</v>
      </c>
      <c r="U592">
        <f>VLOOKUP($A592,Location!$A:$E,5,FALSE)</f>
        <v>-1.6005073999999999</v>
      </c>
      <c r="V592" t="s">
        <v>24</v>
      </c>
      <c r="W592" t="s">
        <v>25</v>
      </c>
      <c r="X592" t="s">
        <v>26</v>
      </c>
    </row>
    <row r="593" spans="1:24" x14ac:dyDescent="0.25">
      <c r="A593" t="s">
        <v>312</v>
      </c>
      <c r="N593">
        <v>1</v>
      </c>
      <c r="O593">
        <v>1</v>
      </c>
      <c r="P593">
        <v>0</v>
      </c>
      <c r="Q593" t="s">
        <v>23</v>
      </c>
      <c r="R593">
        <f>VLOOKUP($A593,Location!$A:$E,2,FALSE)</f>
        <v>51.666432399999998</v>
      </c>
      <c r="S593">
        <f>VLOOKUP($A593,Location!$A:$E,3,FALSE)</f>
        <v>-0.36525269999999999</v>
      </c>
      <c r="T593">
        <f>VLOOKUP($A593,Location!$A:$E,4,FALSE)</f>
        <v>51.666432399999998</v>
      </c>
      <c r="U593">
        <f>VLOOKUP($A593,Location!$A:$E,5,FALSE)</f>
        <v>-0.36525269999999999</v>
      </c>
      <c r="V593" t="s">
        <v>24</v>
      </c>
      <c r="W593" t="s">
        <v>25</v>
      </c>
      <c r="X593" t="s">
        <v>26</v>
      </c>
    </row>
    <row r="594" spans="1:24" x14ac:dyDescent="0.25">
      <c r="A594" t="s">
        <v>313</v>
      </c>
      <c r="N594">
        <v>1</v>
      </c>
      <c r="O594">
        <v>1</v>
      </c>
      <c r="P594">
        <v>0</v>
      </c>
      <c r="Q594" t="s">
        <v>23</v>
      </c>
      <c r="R594">
        <f>VLOOKUP($A594,Location!$A:$E,2,FALSE)</f>
        <v>53.006542600000003</v>
      </c>
      <c r="S594">
        <f>VLOOKUP($A594,Location!$A:$E,3,FALSE)</f>
        <v>-1.251155</v>
      </c>
      <c r="T594">
        <f>VLOOKUP($A594,Location!$A:$E,4,FALSE)</f>
        <v>53.036542600000004</v>
      </c>
      <c r="U594">
        <f>VLOOKUP($A594,Location!$A:$E,5,FALSE)</f>
        <v>-1.481155</v>
      </c>
      <c r="V594" t="s">
        <v>24</v>
      </c>
      <c r="W594" t="s">
        <v>25</v>
      </c>
      <c r="X594" t="s">
        <v>26</v>
      </c>
    </row>
    <row r="595" spans="1:24" x14ac:dyDescent="0.25">
      <c r="A595" t="s">
        <v>314</v>
      </c>
      <c r="N595">
        <v>1</v>
      </c>
      <c r="O595">
        <v>1</v>
      </c>
      <c r="P595">
        <v>0</v>
      </c>
      <c r="Q595" t="s">
        <v>23</v>
      </c>
      <c r="R595">
        <f>VLOOKUP($A595,Location!$A:$E,2,FALSE)</f>
        <v>52.554856399999998</v>
      </c>
      <c r="S595">
        <f>VLOOKUP($A595,Location!$A:$E,3,FALSE)</f>
        <v>-2.0124195999999999</v>
      </c>
      <c r="T595">
        <f>VLOOKUP($A595,Location!$A:$E,4,FALSE)</f>
        <v>52.554856399999998</v>
      </c>
      <c r="U595">
        <f>VLOOKUP($A595,Location!$A:$E,5,FALSE)</f>
        <v>-2.0124195999999999</v>
      </c>
      <c r="V595" t="s">
        <v>24</v>
      </c>
      <c r="W595" t="s">
        <v>25</v>
      </c>
      <c r="X595" t="s">
        <v>26</v>
      </c>
    </row>
    <row r="596" spans="1:24" x14ac:dyDescent="0.25">
      <c r="A596" t="s">
        <v>315</v>
      </c>
      <c r="N596">
        <v>1</v>
      </c>
      <c r="O596">
        <v>1</v>
      </c>
      <c r="P596">
        <v>0</v>
      </c>
      <c r="Q596" t="s">
        <v>23</v>
      </c>
      <c r="R596">
        <f>VLOOKUP($A596,Location!$A:$E,2,FALSE)</f>
        <v>52.303004000000001</v>
      </c>
      <c r="S596">
        <f>VLOOKUP($A596,Location!$A:$E,3,FALSE)</f>
        <v>-0.72420200000000001</v>
      </c>
      <c r="T596">
        <f>VLOOKUP($A596,Location!$A:$E,4,FALSE)</f>
        <v>52.303004000000001</v>
      </c>
      <c r="U596">
        <f>VLOOKUP($A596,Location!$A:$E,5,FALSE)</f>
        <v>-0.66420199999999996</v>
      </c>
      <c r="V596" t="s">
        <v>24</v>
      </c>
      <c r="W596" t="s">
        <v>25</v>
      </c>
      <c r="X596" t="s">
        <v>26</v>
      </c>
    </row>
    <row r="597" spans="1:24" x14ac:dyDescent="0.25">
      <c r="A597" t="s">
        <v>316</v>
      </c>
      <c r="N597">
        <v>1</v>
      </c>
      <c r="O597">
        <v>1</v>
      </c>
      <c r="P597">
        <v>0</v>
      </c>
      <c r="Q597" t="s">
        <v>23</v>
      </c>
      <c r="R597">
        <f>VLOOKUP($A597,Location!$A:$E,2,FALSE)</f>
        <v>53.424766599999998</v>
      </c>
      <c r="S597">
        <f>VLOOKUP($A597,Location!$A:$E,3,FALSE)</f>
        <v>-2.2579375000000002</v>
      </c>
      <c r="T597">
        <f>VLOOKUP($A597,Location!$A:$E,4,FALSE)</f>
        <v>53.424766599999998</v>
      </c>
      <c r="U597">
        <f>VLOOKUP($A597,Location!$A:$E,5,FALSE)</f>
        <v>-2.2579375000000002</v>
      </c>
      <c r="V597" t="s">
        <v>24</v>
      </c>
      <c r="W597" t="s">
        <v>25</v>
      </c>
      <c r="X597" t="s">
        <v>26</v>
      </c>
    </row>
    <row r="598" spans="1:24" x14ac:dyDescent="0.25">
      <c r="A598" t="s">
        <v>317</v>
      </c>
      <c r="N598">
        <v>1</v>
      </c>
      <c r="O598">
        <v>1</v>
      </c>
      <c r="P598">
        <v>0</v>
      </c>
      <c r="Q598" t="s">
        <v>23</v>
      </c>
      <c r="R598">
        <f>VLOOKUP($A598,Location!$A:$E,2,FALSE)</f>
        <v>51.3750784</v>
      </c>
      <c r="S598">
        <f>VLOOKUP($A598,Location!$A:$E,3,FALSE)</f>
        <v>-1.1353200000000001E-2</v>
      </c>
      <c r="T598">
        <f>VLOOKUP($A598,Location!$A:$E,4,FALSE)</f>
        <v>51.3750784</v>
      </c>
      <c r="U598">
        <f>VLOOKUP($A598,Location!$A:$E,5,FALSE)</f>
        <v>-1.1353200000000001E-2</v>
      </c>
      <c r="V598" t="s">
        <v>24</v>
      </c>
      <c r="W598" t="s">
        <v>25</v>
      </c>
      <c r="X598" t="s">
        <v>26</v>
      </c>
    </row>
    <row r="599" spans="1:24" x14ac:dyDescent="0.25">
      <c r="A599" t="s">
        <v>318</v>
      </c>
      <c r="N599">
        <v>1</v>
      </c>
      <c r="O599">
        <v>1</v>
      </c>
      <c r="P599">
        <v>0</v>
      </c>
      <c r="Q599" t="s">
        <v>23</v>
      </c>
      <c r="R599">
        <f>VLOOKUP($A599,Location!$A:$E,2,FALSE)</f>
        <v>51.341018599999998</v>
      </c>
      <c r="S599">
        <f>VLOOKUP($A599,Location!$A:$E,3,FALSE)</f>
        <v>-2.9726694</v>
      </c>
      <c r="T599">
        <f>VLOOKUP($A599,Location!$A:$E,4,FALSE)</f>
        <v>51.341018599999998</v>
      </c>
      <c r="U599">
        <f>VLOOKUP($A599,Location!$A:$E,5,FALSE)</f>
        <v>-2.9726694</v>
      </c>
      <c r="V599" t="s">
        <v>24</v>
      </c>
      <c r="W599" t="s">
        <v>25</v>
      </c>
      <c r="X599" t="s">
        <v>26</v>
      </c>
    </row>
    <row r="600" spans="1:24" x14ac:dyDescent="0.25">
      <c r="A600" t="s">
        <v>319</v>
      </c>
      <c r="N600">
        <v>1</v>
      </c>
      <c r="O600">
        <v>1</v>
      </c>
      <c r="P600">
        <v>0</v>
      </c>
      <c r="Q600" t="s">
        <v>23</v>
      </c>
      <c r="R600">
        <f>VLOOKUP($A600,Location!$A:$E,2,FALSE)</f>
        <v>54.4826306</v>
      </c>
      <c r="S600">
        <f>VLOOKUP($A600,Location!$A:$E,3,FALSE)</f>
        <v>-0.6083229</v>
      </c>
      <c r="T600">
        <f>VLOOKUP($A600,Location!$A:$E,4,FALSE)</f>
        <v>54.4826306</v>
      </c>
      <c r="U600">
        <f>VLOOKUP($A600,Location!$A:$E,5,FALSE)</f>
        <v>-0.6083229</v>
      </c>
      <c r="V600" t="s">
        <v>24</v>
      </c>
      <c r="W600" t="s">
        <v>25</v>
      </c>
      <c r="X600" t="s">
        <v>26</v>
      </c>
    </row>
    <row r="601" spans="1:24" x14ac:dyDescent="0.25">
      <c r="A601" t="s">
        <v>320</v>
      </c>
      <c r="N601">
        <v>1</v>
      </c>
      <c r="O601">
        <v>1</v>
      </c>
      <c r="P601">
        <v>0</v>
      </c>
      <c r="Q601" t="s">
        <v>23</v>
      </c>
      <c r="R601">
        <f>VLOOKUP($A601,Location!$A:$E,2,FALSE)</f>
        <v>52.965404999999997</v>
      </c>
      <c r="S601">
        <f>VLOOKUP($A601,Location!$A:$E,3,FALSE)</f>
        <v>-2.6798606999999999</v>
      </c>
      <c r="T601">
        <f>VLOOKUP($A601,Location!$A:$E,4,FALSE)</f>
        <v>52.965404999999997</v>
      </c>
      <c r="U601">
        <f>VLOOKUP($A601,Location!$A:$E,5,FALSE)</f>
        <v>-2.6798606999999999</v>
      </c>
      <c r="V601" t="s">
        <v>24</v>
      </c>
      <c r="W601" t="s">
        <v>25</v>
      </c>
      <c r="X601" t="s">
        <v>26</v>
      </c>
    </row>
    <row r="602" spans="1:24" x14ac:dyDescent="0.25">
      <c r="A602" t="s">
        <v>321</v>
      </c>
      <c r="N602">
        <v>1</v>
      </c>
      <c r="O602">
        <v>1</v>
      </c>
      <c r="P602">
        <v>0</v>
      </c>
      <c r="Q602" t="s">
        <v>23</v>
      </c>
      <c r="R602">
        <f>VLOOKUP($A602,Location!$A:$E,2,FALSE)</f>
        <v>58.451275000000003</v>
      </c>
      <c r="S602">
        <f>VLOOKUP($A602,Location!$A:$E,3,FALSE)</f>
        <v>-3.0906669999999998</v>
      </c>
      <c r="T602">
        <f>VLOOKUP($A602,Location!$A:$E,4,FALSE)</f>
        <v>58.451275000000003</v>
      </c>
      <c r="U602">
        <f>VLOOKUP($A602,Location!$A:$E,5,FALSE)</f>
        <v>-3.0906669999999998</v>
      </c>
      <c r="V602" t="s">
        <v>24</v>
      </c>
      <c r="W602" t="s">
        <v>25</v>
      </c>
      <c r="X602" t="s">
        <v>26</v>
      </c>
    </row>
    <row r="603" spans="1:24" x14ac:dyDescent="0.25">
      <c r="A603" t="s">
        <v>322</v>
      </c>
      <c r="N603">
        <v>1</v>
      </c>
      <c r="O603">
        <v>1</v>
      </c>
      <c r="P603">
        <v>0</v>
      </c>
      <c r="Q603" t="s">
        <v>23</v>
      </c>
      <c r="R603">
        <f>VLOOKUP($A603,Location!$A:$E,2,FALSE)</f>
        <v>53.3632062</v>
      </c>
      <c r="S603">
        <f>VLOOKUP($A603,Location!$A:$E,3,FALSE)</f>
        <v>-2.7704361</v>
      </c>
      <c r="T603">
        <f>VLOOKUP($A603,Location!$A:$E,4,FALSE)</f>
        <v>53.3632062</v>
      </c>
      <c r="U603">
        <f>VLOOKUP($A603,Location!$A:$E,5,FALSE)</f>
        <v>-2.7704361</v>
      </c>
      <c r="V603" t="s">
        <v>24</v>
      </c>
      <c r="W603" t="s">
        <v>25</v>
      </c>
      <c r="X603" t="s">
        <v>26</v>
      </c>
    </row>
    <row r="604" spans="1:24" x14ac:dyDescent="0.25">
      <c r="A604" t="s">
        <v>323</v>
      </c>
      <c r="N604">
        <v>1</v>
      </c>
      <c r="O604">
        <v>1</v>
      </c>
      <c r="P604">
        <v>0</v>
      </c>
      <c r="Q604" t="s">
        <v>23</v>
      </c>
      <c r="R604">
        <f>VLOOKUP($A604,Location!$A:$E,2,FALSE)</f>
        <v>51.056458999999997</v>
      </c>
      <c r="S604">
        <f>VLOOKUP($A604,Location!$A:$E,3,FALSE)</f>
        <v>-1.3220832</v>
      </c>
      <c r="T604">
        <f>VLOOKUP($A604,Location!$A:$E,4,FALSE)</f>
        <v>51.056458999999997</v>
      </c>
      <c r="U604">
        <f>VLOOKUP($A604,Location!$A:$E,5,FALSE)</f>
        <v>-1.3120832</v>
      </c>
      <c r="V604" t="s">
        <v>24</v>
      </c>
      <c r="W604" t="s">
        <v>25</v>
      </c>
      <c r="X604" t="s">
        <v>26</v>
      </c>
    </row>
    <row r="605" spans="1:24" x14ac:dyDescent="0.25">
      <c r="A605" t="s">
        <v>324</v>
      </c>
      <c r="N605">
        <v>1</v>
      </c>
      <c r="O605">
        <v>1</v>
      </c>
      <c r="P605">
        <v>0</v>
      </c>
      <c r="Q605" t="s">
        <v>23</v>
      </c>
      <c r="R605">
        <f>VLOOKUP($A605,Location!$A:$E,2,FALSE)</f>
        <v>52.563649699999999</v>
      </c>
      <c r="S605">
        <f>VLOOKUP($A605,Location!$A:$E,3,FALSE)</f>
        <v>-2.1022476000000001</v>
      </c>
      <c r="T605">
        <f>VLOOKUP($A605,Location!$A:$E,4,FALSE)</f>
        <v>52.563649699999999</v>
      </c>
      <c r="U605">
        <f>VLOOKUP($A605,Location!$A:$E,5,FALSE)</f>
        <v>-2.1022476000000001</v>
      </c>
      <c r="V605" t="s">
        <v>24</v>
      </c>
      <c r="W605" t="s">
        <v>25</v>
      </c>
      <c r="X605" t="s">
        <v>26</v>
      </c>
    </row>
    <row r="606" spans="1:24" x14ac:dyDescent="0.25">
      <c r="A606" t="s">
        <v>325</v>
      </c>
      <c r="N606">
        <v>1</v>
      </c>
      <c r="O606">
        <v>1</v>
      </c>
      <c r="P606">
        <v>0</v>
      </c>
      <c r="Q606" t="s">
        <v>23</v>
      </c>
      <c r="R606">
        <f>VLOOKUP($A606,Location!$A:$E,2,FALSE)</f>
        <v>51.601739999999999</v>
      </c>
      <c r="S606">
        <f>VLOOKUP($A606,Location!$A:$E,3,FALSE)</f>
        <v>-0.114861</v>
      </c>
      <c r="T606">
        <f>VLOOKUP($A606,Location!$A:$E,4,FALSE)</f>
        <v>51.601739999999999</v>
      </c>
      <c r="U606">
        <f>VLOOKUP($A606,Location!$A:$E,5,FALSE)</f>
        <v>-0.154861</v>
      </c>
      <c r="V606" t="s">
        <v>24</v>
      </c>
      <c r="W606" t="s">
        <v>25</v>
      </c>
      <c r="X606" t="s">
        <v>26</v>
      </c>
    </row>
    <row r="607" spans="1:24" x14ac:dyDescent="0.25">
      <c r="A607" t="s">
        <v>326</v>
      </c>
      <c r="N607">
        <v>1</v>
      </c>
      <c r="O607">
        <v>1</v>
      </c>
      <c r="P607">
        <v>0</v>
      </c>
      <c r="Q607" t="s">
        <v>23</v>
      </c>
      <c r="R607">
        <f>VLOOKUP($A607,Location!$A:$E,2,FALSE)</f>
        <v>52.213997499999998</v>
      </c>
      <c r="S607">
        <f>VLOOKUP($A607,Location!$A:$E,3,FALSE)</f>
        <v>-2.1780455999999999</v>
      </c>
      <c r="T607">
        <f>VLOOKUP($A607,Location!$A:$E,4,FALSE)</f>
        <v>52.213997499999998</v>
      </c>
      <c r="U607">
        <f>VLOOKUP($A607,Location!$A:$E,5,FALSE)</f>
        <v>-2.1780455999999999</v>
      </c>
      <c r="V607" t="s">
        <v>24</v>
      </c>
      <c r="W607" t="s">
        <v>25</v>
      </c>
      <c r="X607" t="s">
        <v>26</v>
      </c>
    </row>
    <row r="608" spans="1:24" x14ac:dyDescent="0.25">
      <c r="A608" t="s">
        <v>327</v>
      </c>
      <c r="N608">
        <v>1</v>
      </c>
      <c r="O608">
        <v>1</v>
      </c>
      <c r="P608">
        <v>0</v>
      </c>
      <c r="Q608" t="s">
        <v>23</v>
      </c>
      <c r="R608">
        <f>VLOOKUP($A608,Location!$A:$E,2,FALSE)</f>
        <v>54.635058000000001</v>
      </c>
      <c r="S608">
        <f>VLOOKUP($A608,Location!$A:$E,3,FALSE)</f>
        <v>-3.5693980000000001</v>
      </c>
      <c r="T608">
        <f>VLOOKUP($A608,Location!$A:$E,4,FALSE)</f>
        <v>54.635058000000001</v>
      </c>
      <c r="U608">
        <f>VLOOKUP($A608,Location!$A:$E,5,FALSE)</f>
        <v>-3.5693980000000001</v>
      </c>
      <c r="V608" t="s">
        <v>24</v>
      </c>
      <c r="W608" t="s">
        <v>25</v>
      </c>
      <c r="X608" t="s">
        <v>26</v>
      </c>
    </row>
    <row r="609" spans="1:24" x14ac:dyDescent="0.25">
      <c r="A609" t="s">
        <v>328</v>
      </c>
      <c r="N609">
        <v>1</v>
      </c>
      <c r="O609">
        <v>1</v>
      </c>
      <c r="P609">
        <v>0</v>
      </c>
      <c r="Q609" t="s">
        <v>23</v>
      </c>
      <c r="R609">
        <f>VLOOKUP($A609,Location!$A:$E,2,FALSE)</f>
        <v>53.323112100000003</v>
      </c>
      <c r="S609">
        <f>VLOOKUP($A609,Location!$A:$E,3,FALSE)</f>
        <v>-1.1592705000000001</v>
      </c>
      <c r="T609">
        <f>VLOOKUP($A609,Location!$A:$E,4,FALSE)</f>
        <v>53.323112100000003</v>
      </c>
      <c r="U609">
        <f>VLOOKUP($A609,Location!$A:$E,5,FALSE)</f>
        <v>-1.0892705</v>
      </c>
      <c r="V609" t="s">
        <v>24</v>
      </c>
      <c r="W609" t="s">
        <v>25</v>
      </c>
      <c r="X609" t="s">
        <v>26</v>
      </c>
    </row>
    <row r="610" spans="1:24" x14ac:dyDescent="0.25">
      <c r="A610" t="s">
        <v>329</v>
      </c>
      <c r="N610">
        <v>1</v>
      </c>
      <c r="O610">
        <v>1</v>
      </c>
      <c r="P610">
        <v>0</v>
      </c>
      <c r="Q610" t="s">
        <v>23</v>
      </c>
      <c r="R610">
        <f>VLOOKUP($A610,Location!$A:$E,2,FALSE)</f>
        <v>53.0490511</v>
      </c>
      <c r="S610">
        <f>VLOOKUP($A610,Location!$A:$E,3,FALSE)</f>
        <v>-3.0142753</v>
      </c>
      <c r="T610">
        <f>VLOOKUP($A610,Location!$A:$E,4,FALSE)</f>
        <v>53.0490511</v>
      </c>
      <c r="U610">
        <f>VLOOKUP($A610,Location!$A:$E,5,FALSE)</f>
        <v>-3.0142753</v>
      </c>
      <c r="V610" t="s">
        <v>24</v>
      </c>
      <c r="W610" t="s">
        <v>25</v>
      </c>
      <c r="X610" t="s">
        <v>26</v>
      </c>
    </row>
    <row r="611" spans="1:24" x14ac:dyDescent="0.25">
      <c r="A611" t="s">
        <v>330</v>
      </c>
      <c r="N611">
        <v>1</v>
      </c>
      <c r="O611">
        <v>1</v>
      </c>
      <c r="P611">
        <v>0</v>
      </c>
      <c r="Q611" t="s">
        <v>23</v>
      </c>
      <c r="R611">
        <f>VLOOKUP($A611,Location!$A:$E,2,FALSE)</f>
        <v>51.523522300000003</v>
      </c>
      <c r="S611">
        <f>VLOOKUP($A611,Location!$A:$E,3,FALSE)</f>
        <v>-0.39010929999999999</v>
      </c>
      <c r="T611">
        <f>VLOOKUP($A611,Location!$A:$E,4,FALSE)</f>
        <v>51.523522300000003</v>
      </c>
      <c r="U611">
        <f>VLOOKUP($A611,Location!$A:$E,5,FALSE)</f>
        <v>-0.41010930000000001</v>
      </c>
      <c r="V611" t="s">
        <v>24</v>
      </c>
      <c r="W611" t="s">
        <v>25</v>
      </c>
      <c r="X611" t="s">
        <v>26</v>
      </c>
    </row>
    <row r="612" spans="1:24" x14ac:dyDescent="0.25">
      <c r="A612" t="s">
        <v>331</v>
      </c>
      <c r="N612">
        <v>1</v>
      </c>
      <c r="O612">
        <v>1</v>
      </c>
      <c r="P612">
        <v>0</v>
      </c>
      <c r="Q612" t="s">
        <v>23</v>
      </c>
      <c r="R612">
        <f>VLOOKUP($A612,Location!$A:$E,2,FALSE)</f>
        <v>50.943725999999998</v>
      </c>
      <c r="S612">
        <f>VLOOKUP($A612,Location!$A:$E,3,FALSE)</f>
        <v>-2.660901</v>
      </c>
      <c r="T612">
        <f>VLOOKUP($A612,Location!$A:$E,4,FALSE)</f>
        <v>50.943725999999998</v>
      </c>
      <c r="U612">
        <f>VLOOKUP($A612,Location!$A:$E,5,FALSE)</f>
        <v>-2.660901</v>
      </c>
      <c r="V612" t="s">
        <v>24</v>
      </c>
      <c r="W612" t="s">
        <v>25</v>
      </c>
      <c r="X612" t="s">
        <v>26</v>
      </c>
    </row>
    <row r="613" spans="1:24" x14ac:dyDescent="0.25">
      <c r="A613" t="s">
        <v>332</v>
      </c>
      <c r="N613">
        <v>1</v>
      </c>
      <c r="O613">
        <v>1</v>
      </c>
      <c r="P613">
        <v>0</v>
      </c>
      <c r="Q613" t="s">
        <v>23</v>
      </c>
      <c r="R613">
        <f>VLOOKUP($A613,Location!$A:$E,2,FALSE)</f>
        <v>53.988970000000002</v>
      </c>
      <c r="S613">
        <f>VLOOKUP($A613,Location!$A:$E,3,FALSE)</f>
        <v>-1.0491999999999999</v>
      </c>
      <c r="T613">
        <f>VLOOKUP($A613,Location!$A:$E,4,FALSE)</f>
        <v>53.988970000000002</v>
      </c>
      <c r="U613">
        <f>VLOOKUP($A613,Location!$A:$E,5,FALSE)</f>
        <v>-1.0491999999999999</v>
      </c>
      <c r="V613" t="s">
        <v>24</v>
      </c>
      <c r="W613" t="s">
        <v>25</v>
      </c>
      <c r="X613" t="s">
        <v>26</v>
      </c>
    </row>
    <row r="614" spans="1:24" x14ac:dyDescent="0.25">
      <c r="A614" t="s">
        <v>189</v>
      </c>
      <c r="B614" t="s">
        <v>334</v>
      </c>
      <c r="C614" t="s">
        <v>334</v>
      </c>
      <c r="D614">
        <v>83.333333330000002</v>
      </c>
      <c r="E614" t="s">
        <v>334</v>
      </c>
      <c r="F614" t="s">
        <v>334</v>
      </c>
      <c r="G614">
        <v>62.5</v>
      </c>
      <c r="H614">
        <v>20.833333329999999</v>
      </c>
      <c r="I614">
        <v>14</v>
      </c>
      <c r="J614">
        <v>10</v>
      </c>
      <c r="K614">
        <v>71.428571430000005</v>
      </c>
      <c r="L614">
        <v>49.8016431</v>
      </c>
      <c r="M614">
        <v>21.626928320000001</v>
      </c>
      <c r="N614">
        <v>2</v>
      </c>
      <c r="O614">
        <v>0</v>
      </c>
      <c r="P614">
        <v>0.64496982300000005</v>
      </c>
      <c r="Q614" t="s">
        <v>23</v>
      </c>
      <c r="R614">
        <f>VLOOKUP($A614,Location!$A:$E,2,FALSE)</f>
        <v>55.916789999999999</v>
      </c>
      <c r="S614">
        <f>VLOOKUP($A614,Location!$A:$E,3,FALSE)</f>
        <v>-2.4245839999999999</v>
      </c>
      <c r="T614">
        <f>VLOOKUP($A614,Location!$A:$E,4,FALSE)</f>
        <v>55.916789999999999</v>
      </c>
      <c r="U614">
        <f>VLOOKUP($A614,Location!$A:$E,5,FALSE)</f>
        <v>-2.4245839999999999</v>
      </c>
      <c r="V614" t="s">
        <v>24</v>
      </c>
      <c r="W614" t="s">
        <v>25</v>
      </c>
      <c r="X614" t="s">
        <v>333</v>
      </c>
    </row>
    <row r="615" spans="1:24" x14ac:dyDescent="0.25">
      <c r="A615" t="s">
        <v>151</v>
      </c>
      <c r="B615" t="s">
        <v>334</v>
      </c>
      <c r="C615" t="s">
        <v>334</v>
      </c>
      <c r="D615">
        <v>60</v>
      </c>
      <c r="E615" t="s">
        <v>334</v>
      </c>
      <c r="F615" t="s">
        <v>334</v>
      </c>
      <c r="G615">
        <v>80</v>
      </c>
      <c r="H615">
        <v>-20</v>
      </c>
      <c r="I615">
        <v>15</v>
      </c>
      <c r="J615">
        <v>11</v>
      </c>
      <c r="K615">
        <v>73.333333330000002</v>
      </c>
      <c r="L615">
        <v>49.8016431</v>
      </c>
      <c r="M615">
        <v>23.531690229999999</v>
      </c>
      <c r="N615">
        <v>2</v>
      </c>
      <c r="O615">
        <v>0</v>
      </c>
      <c r="P615">
        <v>0.701774652</v>
      </c>
      <c r="Q615" t="s">
        <v>23</v>
      </c>
      <c r="R615">
        <f>VLOOKUP($A615,Location!$A:$E,2,FALSE)</f>
        <v>57.972992300000001</v>
      </c>
      <c r="S615">
        <f>VLOOKUP($A615,Location!$A:$E,3,FALSE)</f>
        <v>-3.9837147000000002</v>
      </c>
      <c r="T615">
        <f>VLOOKUP($A615,Location!$A:$E,4,FALSE)</f>
        <v>57.972992300000001</v>
      </c>
      <c r="U615">
        <f>VLOOKUP($A615,Location!$A:$E,5,FALSE)</f>
        <v>-3.9837147000000002</v>
      </c>
      <c r="V615" t="s">
        <v>24</v>
      </c>
      <c r="W615" t="s">
        <v>25</v>
      </c>
      <c r="X615" t="s">
        <v>333</v>
      </c>
    </row>
    <row r="616" spans="1:24" x14ac:dyDescent="0.25">
      <c r="A616" t="s">
        <v>156</v>
      </c>
      <c r="B616" t="s">
        <v>334</v>
      </c>
      <c r="C616" t="s">
        <v>334</v>
      </c>
      <c r="D616">
        <v>75</v>
      </c>
      <c r="E616" t="s">
        <v>334</v>
      </c>
      <c r="F616" t="s">
        <v>334</v>
      </c>
      <c r="G616">
        <v>72.727272729999996</v>
      </c>
      <c r="H616">
        <v>2.2727272730000001</v>
      </c>
      <c r="I616">
        <v>15</v>
      </c>
      <c r="J616">
        <v>11</v>
      </c>
      <c r="K616">
        <v>73.333333330000002</v>
      </c>
      <c r="L616">
        <v>49.8016431</v>
      </c>
      <c r="M616">
        <v>23.531690229999999</v>
      </c>
      <c r="N616">
        <v>2</v>
      </c>
      <c r="O616">
        <v>0</v>
      </c>
      <c r="P616">
        <v>0.701774652</v>
      </c>
      <c r="Q616" t="s">
        <v>23</v>
      </c>
      <c r="R616">
        <f>VLOOKUP($A616,Location!$A:$E,2,FALSE)</f>
        <v>57.326864299999997</v>
      </c>
      <c r="S616">
        <f>VLOOKUP($A616,Location!$A:$E,3,FALSE)</f>
        <v>-3.6095592999999999</v>
      </c>
      <c r="T616">
        <f>VLOOKUP($A616,Location!$A:$E,4,FALSE)</f>
        <v>57.326864299999997</v>
      </c>
      <c r="U616">
        <f>VLOOKUP($A616,Location!$A:$E,5,FALSE)</f>
        <v>-3.6095592999999999</v>
      </c>
      <c r="V616" t="s">
        <v>24</v>
      </c>
      <c r="W616" t="s">
        <v>25</v>
      </c>
      <c r="X616" t="s">
        <v>333</v>
      </c>
    </row>
    <row r="617" spans="1:24" x14ac:dyDescent="0.25">
      <c r="A617" t="s">
        <v>193</v>
      </c>
      <c r="B617" t="s">
        <v>334</v>
      </c>
      <c r="C617" t="s">
        <v>334</v>
      </c>
      <c r="D617">
        <v>75</v>
      </c>
      <c r="E617" t="s">
        <v>334</v>
      </c>
      <c r="F617" t="s">
        <v>334</v>
      </c>
      <c r="G617">
        <v>80</v>
      </c>
      <c r="H617">
        <v>-5</v>
      </c>
      <c r="I617">
        <v>14</v>
      </c>
      <c r="J617">
        <v>11</v>
      </c>
      <c r="K617">
        <v>78.571428569999995</v>
      </c>
      <c r="L617">
        <v>49.8016431</v>
      </c>
      <c r="M617">
        <v>28.769785469999999</v>
      </c>
      <c r="N617">
        <v>2</v>
      </c>
      <c r="O617">
        <v>0</v>
      </c>
      <c r="P617">
        <v>0.85798792899999998</v>
      </c>
      <c r="Q617" t="s">
        <v>23</v>
      </c>
      <c r="R617">
        <f>VLOOKUP($A617,Location!$A:$E,2,FALSE)</f>
        <v>57.078617700000002</v>
      </c>
      <c r="S617">
        <f>VLOOKUP($A617,Location!$A:$E,3,FALSE)</f>
        <v>-4.0537893</v>
      </c>
      <c r="T617">
        <f>VLOOKUP($A617,Location!$A:$E,4,FALSE)</f>
        <v>57.078617700000002</v>
      </c>
      <c r="U617">
        <f>VLOOKUP($A617,Location!$A:$E,5,FALSE)</f>
        <v>-4.0537893</v>
      </c>
      <c r="V617" t="s">
        <v>24</v>
      </c>
      <c r="W617" t="s">
        <v>25</v>
      </c>
      <c r="X617" t="s">
        <v>333</v>
      </c>
    </row>
    <row r="618" spans="1:24" x14ac:dyDescent="0.25">
      <c r="A618" t="s">
        <v>90</v>
      </c>
      <c r="B618">
        <v>10</v>
      </c>
      <c r="C618">
        <v>7</v>
      </c>
      <c r="D618">
        <v>70</v>
      </c>
      <c r="E618">
        <v>7</v>
      </c>
      <c r="F618">
        <v>6</v>
      </c>
      <c r="G618">
        <v>85.714285709999999</v>
      </c>
      <c r="H618">
        <v>-15.71428571</v>
      </c>
      <c r="I618">
        <v>17</v>
      </c>
      <c r="J618">
        <v>13</v>
      </c>
      <c r="K618">
        <v>76.470588239999998</v>
      </c>
      <c r="L618">
        <v>49.8016431</v>
      </c>
      <c r="M618">
        <v>26.668945130000001</v>
      </c>
      <c r="N618">
        <v>2</v>
      </c>
      <c r="O618">
        <v>0</v>
      </c>
      <c r="P618">
        <v>0.79533554500000003</v>
      </c>
      <c r="Q618" t="s">
        <v>23</v>
      </c>
      <c r="R618">
        <f>VLOOKUP($A618,Location!$A:$E,2,FALSE)</f>
        <v>55.423007599999998</v>
      </c>
      <c r="S618">
        <f>VLOOKUP($A618,Location!$A:$E,3,FALSE)</f>
        <v>-5.6014568999999996</v>
      </c>
      <c r="T618">
        <f>VLOOKUP($A618,Location!$A:$E,4,FALSE)</f>
        <v>55.423007599999998</v>
      </c>
      <c r="U618">
        <f>VLOOKUP($A618,Location!$A:$E,5,FALSE)</f>
        <v>-5.6014568999999996</v>
      </c>
      <c r="V618" t="s">
        <v>24</v>
      </c>
      <c r="W618" t="s">
        <v>25</v>
      </c>
      <c r="X618" t="s">
        <v>333</v>
      </c>
    </row>
    <row r="619" spans="1:24" x14ac:dyDescent="0.25">
      <c r="A619" t="s">
        <v>180</v>
      </c>
      <c r="B619">
        <v>10</v>
      </c>
      <c r="C619">
        <v>7</v>
      </c>
      <c r="D619">
        <v>70</v>
      </c>
      <c r="E619">
        <v>11</v>
      </c>
      <c r="F619">
        <v>7</v>
      </c>
      <c r="G619">
        <v>63.636363639999999</v>
      </c>
      <c r="H619">
        <v>6.3636363640000004</v>
      </c>
      <c r="I619">
        <v>21</v>
      </c>
      <c r="J619">
        <v>14</v>
      </c>
      <c r="K619">
        <v>66.666666669999998</v>
      </c>
      <c r="L619">
        <v>49.8016431</v>
      </c>
      <c r="M619">
        <v>16.865023560000001</v>
      </c>
      <c r="N619">
        <v>2</v>
      </c>
      <c r="O619">
        <v>0</v>
      </c>
      <c r="P619">
        <v>0.50295775300000001</v>
      </c>
      <c r="Q619" t="s">
        <v>23</v>
      </c>
      <c r="R619">
        <f>VLOOKUP($A619,Location!$A:$E,2,FALSE)</f>
        <v>57.4451714</v>
      </c>
      <c r="S619">
        <f>VLOOKUP($A619,Location!$A:$E,3,FALSE)</f>
        <v>-2.7957811000000001</v>
      </c>
      <c r="T619">
        <f>VLOOKUP($A619,Location!$A:$E,4,FALSE)</f>
        <v>57.4451714</v>
      </c>
      <c r="U619">
        <f>VLOOKUP($A619,Location!$A:$E,5,FALSE)</f>
        <v>-2.7957811000000001</v>
      </c>
      <c r="V619" t="s">
        <v>24</v>
      </c>
      <c r="W619" t="s">
        <v>25</v>
      </c>
      <c r="X619" t="s">
        <v>333</v>
      </c>
    </row>
    <row r="620" spans="1:24" x14ac:dyDescent="0.25">
      <c r="A620" t="s">
        <v>42</v>
      </c>
      <c r="B620">
        <v>9</v>
      </c>
      <c r="C620">
        <v>6</v>
      </c>
      <c r="D620">
        <v>66.666666669999998</v>
      </c>
      <c r="E620">
        <v>15</v>
      </c>
      <c r="F620">
        <v>9</v>
      </c>
      <c r="G620">
        <v>60</v>
      </c>
      <c r="H620">
        <v>6.6666666670000003</v>
      </c>
      <c r="I620">
        <v>24</v>
      </c>
      <c r="J620">
        <v>15</v>
      </c>
      <c r="K620">
        <v>62.5</v>
      </c>
      <c r="L620">
        <v>49.8016431</v>
      </c>
      <c r="M620">
        <v>12.6983569</v>
      </c>
      <c r="N620">
        <v>2</v>
      </c>
      <c r="O620">
        <v>0</v>
      </c>
      <c r="P620">
        <v>0.37869719099999999</v>
      </c>
      <c r="Q620" t="s">
        <v>23</v>
      </c>
      <c r="R620">
        <f>VLOOKUP($A620,Location!$A:$E,2,FALSE)</f>
        <v>57.666245000000004</v>
      </c>
      <c r="S620">
        <f>VLOOKUP($A620,Location!$A:$E,3,FALSE)</f>
        <v>-2.5239419999999999</v>
      </c>
      <c r="T620">
        <f>VLOOKUP($A620,Location!$A:$E,4,FALSE)</f>
        <v>57.666245000000004</v>
      </c>
      <c r="U620">
        <f>VLOOKUP($A620,Location!$A:$E,5,FALSE)</f>
        <v>-2.5239419999999999</v>
      </c>
      <c r="V620" t="s">
        <v>24</v>
      </c>
      <c r="W620" t="s">
        <v>25</v>
      </c>
      <c r="X620" t="s">
        <v>333</v>
      </c>
    </row>
    <row r="621" spans="1:24" x14ac:dyDescent="0.25">
      <c r="A621" t="s">
        <v>82</v>
      </c>
      <c r="B621">
        <v>17</v>
      </c>
      <c r="C621">
        <v>12</v>
      </c>
      <c r="D621">
        <v>70.58823529</v>
      </c>
      <c r="E621">
        <v>16</v>
      </c>
      <c r="F621">
        <v>6</v>
      </c>
      <c r="G621">
        <v>37.5</v>
      </c>
      <c r="H621">
        <v>33.08823529</v>
      </c>
      <c r="I621">
        <v>33</v>
      </c>
      <c r="J621">
        <v>18</v>
      </c>
      <c r="K621">
        <v>54.545454550000002</v>
      </c>
      <c r="L621">
        <v>49.8016431</v>
      </c>
      <c r="M621">
        <v>4.7438114420000002</v>
      </c>
      <c r="N621">
        <v>2</v>
      </c>
      <c r="O621">
        <v>0</v>
      </c>
      <c r="P621">
        <v>0.14147248200000001</v>
      </c>
      <c r="Q621" t="s">
        <v>23</v>
      </c>
      <c r="R621">
        <f>VLOOKUP($A621,Location!$A:$E,2,FALSE)</f>
        <v>57.673194799999997</v>
      </c>
      <c r="S621">
        <f>VLOOKUP($A621,Location!$A:$E,3,FALSE)</f>
        <v>-2.9725196999999999</v>
      </c>
      <c r="T621">
        <f>VLOOKUP($A621,Location!$A:$E,4,FALSE)</f>
        <v>57.673194799999997</v>
      </c>
      <c r="U621">
        <f>VLOOKUP($A621,Location!$A:$E,5,FALSE)</f>
        <v>-2.9725196999999999</v>
      </c>
      <c r="V621" t="s">
        <v>24</v>
      </c>
      <c r="W621" t="s">
        <v>25</v>
      </c>
      <c r="X621" t="s">
        <v>333</v>
      </c>
    </row>
    <row r="622" spans="1:24" x14ac:dyDescent="0.25">
      <c r="A622" t="s">
        <v>211</v>
      </c>
      <c r="B622">
        <v>17</v>
      </c>
      <c r="C622">
        <v>12</v>
      </c>
      <c r="D622">
        <v>70.58823529</v>
      </c>
      <c r="E622">
        <v>10</v>
      </c>
      <c r="F622">
        <v>8</v>
      </c>
      <c r="G622">
        <v>80</v>
      </c>
      <c r="H622">
        <v>-9.4117647059999996</v>
      </c>
      <c r="I622">
        <v>27</v>
      </c>
      <c r="J622">
        <v>20</v>
      </c>
      <c r="K622">
        <v>74.074074069999995</v>
      </c>
      <c r="L622">
        <v>49.8016431</v>
      </c>
      <c r="M622">
        <v>24.272430969999998</v>
      </c>
      <c r="N622">
        <v>2</v>
      </c>
      <c r="O622">
        <v>0</v>
      </c>
      <c r="P622">
        <v>0.72386541800000004</v>
      </c>
      <c r="Q622" t="s">
        <v>23</v>
      </c>
      <c r="R622">
        <f>VLOOKUP($A622,Location!$A:$E,2,FALSE)</f>
        <v>56.035893199999997</v>
      </c>
      <c r="S622">
        <f>VLOOKUP($A622,Location!$A:$E,3,FALSE)</f>
        <v>-5.4283587999999998</v>
      </c>
      <c r="T622">
        <f>VLOOKUP($A622,Location!$A:$E,4,FALSE)</f>
        <v>56.065893199999998</v>
      </c>
      <c r="U622">
        <f>VLOOKUP($A622,Location!$A:$E,5,FALSE)</f>
        <v>-5.4283587999999998</v>
      </c>
      <c r="V622" t="s">
        <v>24</v>
      </c>
      <c r="W622" t="s">
        <v>25</v>
      </c>
      <c r="X622" t="s">
        <v>333</v>
      </c>
    </row>
    <row r="623" spans="1:24" x14ac:dyDescent="0.25">
      <c r="A623" t="s">
        <v>146</v>
      </c>
      <c r="B623">
        <v>16</v>
      </c>
      <c r="C623">
        <v>11</v>
      </c>
      <c r="D623">
        <v>68.75</v>
      </c>
      <c r="E623">
        <v>17</v>
      </c>
      <c r="F623">
        <v>10</v>
      </c>
      <c r="G623">
        <v>58.823529409999999</v>
      </c>
      <c r="H623">
        <v>9.9264705880000008</v>
      </c>
      <c r="I623">
        <v>33</v>
      </c>
      <c r="J623">
        <v>21</v>
      </c>
      <c r="K623">
        <v>63.636363639999999</v>
      </c>
      <c r="L623">
        <v>49.8016431</v>
      </c>
      <c r="M623">
        <v>13.83472053</v>
      </c>
      <c r="N623">
        <v>2</v>
      </c>
      <c r="O623">
        <v>0</v>
      </c>
      <c r="P623">
        <v>0.41258643499999997</v>
      </c>
      <c r="Q623" t="s">
        <v>23</v>
      </c>
      <c r="R623">
        <f>VLOOKUP($A623,Location!$A:$E,2,FALSE)</f>
        <v>55.241219000000001</v>
      </c>
      <c r="S623">
        <f>VLOOKUP($A623,Location!$A:$E,3,FALSE)</f>
        <v>-4.8586450000000001</v>
      </c>
      <c r="T623">
        <f>VLOOKUP($A623,Location!$A:$E,4,FALSE)</f>
        <v>55.241219000000001</v>
      </c>
      <c r="U623">
        <f>VLOOKUP($A623,Location!$A:$E,5,FALSE)</f>
        <v>-4.8586450000000001</v>
      </c>
      <c r="V623" t="s">
        <v>24</v>
      </c>
      <c r="W623" t="s">
        <v>25</v>
      </c>
      <c r="X623" t="s">
        <v>333</v>
      </c>
    </row>
    <row r="624" spans="1:24" x14ac:dyDescent="0.25">
      <c r="A624" t="s">
        <v>126</v>
      </c>
      <c r="B624">
        <v>18</v>
      </c>
      <c r="C624">
        <v>16</v>
      </c>
      <c r="D624">
        <v>88.888888890000004</v>
      </c>
      <c r="E624">
        <v>12</v>
      </c>
      <c r="F624">
        <v>8</v>
      </c>
      <c r="G624">
        <v>66.666666669999998</v>
      </c>
      <c r="H624">
        <v>22.222222219999999</v>
      </c>
      <c r="I624">
        <v>30</v>
      </c>
      <c r="J624">
        <v>24</v>
      </c>
      <c r="K624">
        <v>80</v>
      </c>
      <c r="L624">
        <v>49.8016431</v>
      </c>
      <c r="M624">
        <v>30.1983569</v>
      </c>
      <c r="N624">
        <v>2</v>
      </c>
      <c r="O624">
        <v>0</v>
      </c>
      <c r="P624">
        <v>0.90059155099999999</v>
      </c>
      <c r="Q624" t="s">
        <v>23</v>
      </c>
      <c r="R624">
        <f>VLOOKUP($A624,Location!$A:$E,2,FALSE)</f>
        <v>55.777823300000001</v>
      </c>
      <c r="S624">
        <f>VLOOKUP($A624,Location!$A:$E,3,FALSE)</f>
        <v>-2.3481822999999999</v>
      </c>
      <c r="T624">
        <f>VLOOKUP($A624,Location!$A:$E,4,FALSE)</f>
        <v>55.777823300000001</v>
      </c>
      <c r="U624">
        <f>VLOOKUP($A624,Location!$A:$E,5,FALSE)</f>
        <v>-2.3481822999999999</v>
      </c>
      <c r="V624" t="s">
        <v>24</v>
      </c>
      <c r="W624" t="s">
        <v>25</v>
      </c>
      <c r="X624" t="s">
        <v>333</v>
      </c>
    </row>
    <row r="625" spans="1:24" x14ac:dyDescent="0.25">
      <c r="A625" t="s">
        <v>321</v>
      </c>
      <c r="B625">
        <v>27</v>
      </c>
      <c r="C625">
        <v>11</v>
      </c>
      <c r="D625">
        <v>40.74074074</v>
      </c>
      <c r="E625">
        <v>22</v>
      </c>
      <c r="F625">
        <v>14</v>
      </c>
      <c r="G625">
        <v>63.636363639999999</v>
      </c>
      <c r="H625">
        <v>-22.895622899999999</v>
      </c>
      <c r="I625">
        <v>49</v>
      </c>
      <c r="J625">
        <v>25</v>
      </c>
      <c r="K625">
        <v>51.020408160000002</v>
      </c>
      <c r="L625">
        <v>49.8016431</v>
      </c>
      <c r="M625">
        <v>1.2187650590000001</v>
      </c>
      <c r="N625">
        <v>2</v>
      </c>
      <c r="O625">
        <v>0</v>
      </c>
      <c r="P625">
        <v>3.6346663000000001E-2</v>
      </c>
      <c r="Q625" t="s">
        <v>23</v>
      </c>
      <c r="R625">
        <f>VLOOKUP($A625,Location!$A:$E,2,FALSE)</f>
        <v>58.451275000000003</v>
      </c>
      <c r="S625">
        <f>VLOOKUP($A625,Location!$A:$E,3,FALSE)</f>
        <v>-3.0906669999999998</v>
      </c>
      <c r="T625">
        <f>VLOOKUP($A625,Location!$A:$E,4,FALSE)</f>
        <v>58.451275000000003</v>
      </c>
      <c r="U625">
        <f>VLOOKUP($A625,Location!$A:$E,5,FALSE)</f>
        <v>-3.0906669999999998</v>
      </c>
      <c r="V625" t="s">
        <v>24</v>
      </c>
      <c r="W625" t="s">
        <v>25</v>
      </c>
      <c r="X625" t="s">
        <v>333</v>
      </c>
    </row>
    <row r="626" spans="1:24" x14ac:dyDescent="0.25">
      <c r="A626" t="s">
        <v>315</v>
      </c>
      <c r="B626">
        <v>25</v>
      </c>
      <c r="C626">
        <v>17</v>
      </c>
      <c r="D626">
        <v>68</v>
      </c>
      <c r="E626">
        <v>20</v>
      </c>
      <c r="F626">
        <v>12</v>
      </c>
      <c r="G626">
        <v>60</v>
      </c>
      <c r="H626">
        <v>8</v>
      </c>
      <c r="I626">
        <v>45</v>
      </c>
      <c r="J626">
        <v>29</v>
      </c>
      <c r="K626">
        <v>64.444444439999998</v>
      </c>
      <c r="L626">
        <v>49.8016431</v>
      </c>
      <c r="M626">
        <v>14.64280134</v>
      </c>
      <c r="N626">
        <v>2</v>
      </c>
      <c r="O626">
        <v>0</v>
      </c>
      <c r="P626">
        <v>0.436685453</v>
      </c>
      <c r="Q626" t="s">
        <v>23</v>
      </c>
      <c r="R626">
        <f>VLOOKUP($A626,Location!$A:$E,2,FALSE)</f>
        <v>52.303004000000001</v>
      </c>
      <c r="S626">
        <f>VLOOKUP($A626,Location!$A:$E,3,FALSE)</f>
        <v>-0.72420200000000001</v>
      </c>
      <c r="T626">
        <f>VLOOKUP($A626,Location!$A:$E,4,FALSE)</f>
        <v>52.303004000000001</v>
      </c>
      <c r="U626">
        <f>VLOOKUP($A626,Location!$A:$E,5,FALSE)</f>
        <v>-0.66420199999999996</v>
      </c>
      <c r="V626" t="s">
        <v>24</v>
      </c>
      <c r="W626" t="s">
        <v>25</v>
      </c>
      <c r="X626" t="s">
        <v>333</v>
      </c>
    </row>
    <row r="627" spans="1:24" x14ac:dyDescent="0.25">
      <c r="A627" t="s">
        <v>234</v>
      </c>
      <c r="B627">
        <v>18</v>
      </c>
      <c r="C627">
        <v>13</v>
      </c>
      <c r="D627">
        <v>72.222222220000006</v>
      </c>
      <c r="E627">
        <v>25</v>
      </c>
      <c r="F627">
        <v>17</v>
      </c>
      <c r="G627">
        <v>68</v>
      </c>
      <c r="H627">
        <v>4.2222222220000001</v>
      </c>
      <c r="I627">
        <v>43</v>
      </c>
      <c r="J627">
        <v>30</v>
      </c>
      <c r="K627">
        <v>69.767441860000005</v>
      </c>
      <c r="L627">
        <v>49.8016431</v>
      </c>
      <c r="M627">
        <v>19.965798759999998</v>
      </c>
      <c r="N627">
        <v>2</v>
      </c>
      <c r="O627">
        <v>0</v>
      </c>
      <c r="P627">
        <v>0.59543072900000005</v>
      </c>
      <c r="Q627" t="s">
        <v>23</v>
      </c>
      <c r="R627">
        <f>VLOOKUP($A627,Location!$A:$E,2,FALSE)</f>
        <v>54.960717199999998</v>
      </c>
      <c r="S627">
        <f>VLOOKUP($A627,Location!$A:$E,3,FALSE)</f>
        <v>-4.4852691</v>
      </c>
      <c r="T627">
        <f>VLOOKUP($A627,Location!$A:$E,4,FALSE)</f>
        <v>54.960717199999998</v>
      </c>
      <c r="U627">
        <f>VLOOKUP($A627,Location!$A:$E,5,FALSE)</f>
        <v>-4.4852691</v>
      </c>
      <c r="V627" t="s">
        <v>24</v>
      </c>
      <c r="W627" t="s">
        <v>25</v>
      </c>
      <c r="X627" t="s">
        <v>333</v>
      </c>
    </row>
    <row r="628" spans="1:24" x14ac:dyDescent="0.25">
      <c r="A628" t="s">
        <v>125</v>
      </c>
      <c r="B628">
        <v>31</v>
      </c>
      <c r="C628">
        <v>19</v>
      </c>
      <c r="D628">
        <v>61.290322580000002</v>
      </c>
      <c r="E628">
        <v>20</v>
      </c>
      <c r="F628">
        <v>13</v>
      </c>
      <c r="G628">
        <v>65</v>
      </c>
      <c r="H628">
        <v>-3.7096774190000001</v>
      </c>
      <c r="I628">
        <v>51</v>
      </c>
      <c r="J628">
        <v>32</v>
      </c>
      <c r="K628">
        <v>62.745098040000002</v>
      </c>
      <c r="L628">
        <v>49.8016431</v>
      </c>
      <c r="M628">
        <v>12.943454940000001</v>
      </c>
      <c r="N628">
        <v>2</v>
      </c>
      <c r="O628">
        <v>0</v>
      </c>
      <c r="P628">
        <v>0.38600663600000001</v>
      </c>
      <c r="Q628" t="s">
        <v>23</v>
      </c>
      <c r="R628">
        <f>VLOOKUP($A628,Location!$A:$E,2,FALSE)</f>
        <v>55.967545800000003</v>
      </c>
      <c r="S628">
        <f>VLOOKUP($A628,Location!$A:$E,3,FALSE)</f>
        <v>-4.9115197000000004</v>
      </c>
      <c r="T628">
        <f>VLOOKUP($A628,Location!$A:$E,4,FALSE)</f>
        <v>55.967545800000003</v>
      </c>
      <c r="U628">
        <f>VLOOKUP($A628,Location!$A:$E,5,FALSE)</f>
        <v>-4.9815197000000007</v>
      </c>
      <c r="V628" t="s">
        <v>24</v>
      </c>
      <c r="W628" t="s">
        <v>25</v>
      </c>
      <c r="X628" t="s">
        <v>333</v>
      </c>
    </row>
    <row r="629" spans="1:24" x14ac:dyDescent="0.25">
      <c r="A629" t="s">
        <v>220</v>
      </c>
      <c r="B629">
        <v>33</v>
      </c>
      <c r="C629">
        <v>22</v>
      </c>
      <c r="D629">
        <v>66.666666669999998</v>
      </c>
      <c r="E629">
        <v>50</v>
      </c>
      <c r="F629">
        <v>24</v>
      </c>
      <c r="G629">
        <v>48</v>
      </c>
      <c r="H629">
        <v>18.666666670000001</v>
      </c>
      <c r="I629">
        <v>83</v>
      </c>
      <c r="J629">
        <v>46</v>
      </c>
      <c r="K629">
        <v>55.421686749999999</v>
      </c>
      <c r="L629">
        <v>49.8016431</v>
      </c>
      <c r="M629">
        <v>5.6200436429999998</v>
      </c>
      <c r="N629">
        <v>2</v>
      </c>
      <c r="O629">
        <v>0</v>
      </c>
      <c r="P629">
        <v>0.167603947</v>
      </c>
      <c r="Q629" t="s">
        <v>23</v>
      </c>
      <c r="R629">
        <f>VLOOKUP($A629,Location!$A:$E,2,FALSE)</f>
        <v>54.140426099999999</v>
      </c>
      <c r="S629">
        <f>VLOOKUP($A629,Location!$A:$E,3,FALSE)</f>
        <v>-0.79111719999999996</v>
      </c>
      <c r="T629">
        <f>VLOOKUP($A629,Location!$A:$E,4,FALSE)</f>
        <v>54.140426099999999</v>
      </c>
      <c r="U629">
        <f>VLOOKUP($A629,Location!$A:$E,5,FALSE)</f>
        <v>-0.79111719999999996</v>
      </c>
      <c r="V629" t="s">
        <v>24</v>
      </c>
      <c r="W629" t="s">
        <v>25</v>
      </c>
      <c r="X629" t="s">
        <v>333</v>
      </c>
    </row>
    <row r="630" spans="1:24" x14ac:dyDescent="0.25">
      <c r="A630" t="s">
        <v>182</v>
      </c>
      <c r="B630">
        <v>31</v>
      </c>
      <c r="C630">
        <v>26</v>
      </c>
      <c r="D630">
        <v>83.870967739999998</v>
      </c>
      <c r="E630">
        <v>29</v>
      </c>
      <c r="F630">
        <v>24</v>
      </c>
      <c r="G630">
        <v>82.758620690000001</v>
      </c>
      <c r="H630">
        <v>1.1123470520000001</v>
      </c>
      <c r="I630">
        <v>60</v>
      </c>
      <c r="J630">
        <v>50</v>
      </c>
      <c r="K630">
        <v>83.333333330000002</v>
      </c>
      <c r="L630">
        <v>49.8016431</v>
      </c>
      <c r="M630">
        <v>33.531690230000002</v>
      </c>
      <c r="N630">
        <v>2</v>
      </c>
      <c r="O630">
        <v>0</v>
      </c>
      <c r="P630">
        <v>1</v>
      </c>
      <c r="Q630" t="s">
        <v>183</v>
      </c>
      <c r="R630">
        <f>VLOOKUP($A630,Location!$A:$E,2,FALSE)</f>
        <v>56.231197999999999</v>
      </c>
      <c r="S630">
        <f>VLOOKUP($A630,Location!$A:$E,3,FALSE)</f>
        <v>-5.0716710000000003</v>
      </c>
      <c r="T630">
        <f>VLOOKUP($A630,Location!$A:$E,4,FALSE)</f>
        <v>56.231197999999999</v>
      </c>
      <c r="U630">
        <f>VLOOKUP($A630,Location!$A:$E,5,FALSE)</f>
        <v>-5.0716710000000003</v>
      </c>
      <c r="V630" t="s">
        <v>24</v>
      </c>
      <c r="W630" t="s">
        <v>25</v>
      </c>
      <c r="X630" t="s">
        <v>333</v>
      </c>
    </row>
    <row r="631" spans="1:24" x14ac:dyDescent="0.25">
      <c r="A631" t="s">
        <v>319</v>
      </c>
      <c r="B631">
        <v>36</v>
      </c>
      <c r="C631">
        <v>22</v>
      </c>
      <c r="D631">
        <v>61.111111110000003</v>
      </c>
      <c r="E631">
        <v>51</v>
      </c>
      <c r="F631">
        <v>29</v>
      </c>
      <c r="G631">
        <v>56.862745099999998</v>
      </c>
      <c r="H631">
        <v>4.2483660130000001</v>
      </c>
      <c r="I631">
        <v>87</v>
      </c>
      <c r="J631">
        <v>51</v>
      </c>
      <c r="K631">
        <v>58.620689659999996</v>
      </c>
      <c r="L631">
        <v>49.8016431</v>
      </c>
      <c r="M631">
        <v>8.8190465509999996</v>
      </c>
      <c r="N631">
        <v>2</v>
      </c>
      <c r="O631">
        <v>0</v>
      </c>
      <c r="P631">
        <v>0.26300632299999999</v>
      </c>
      <c r="Q631" t="s">
        <v>23</v>
      </c>
      <c r="R631">
        <f>VLOOKUP($A631,Location!$A:$E,2,FALSE)</f>
        <v>54.4826306</v>
      </c>
      <c r="S631">
        <f>VLOOKUP($A631,Location!$A:$E,3,FALSE)</f>
        <v>-0.6083229</v>
      </c>
      <c r="T631">
        <f>VLOOKUP($A631,Location!$A:$E,4,FALSE)</f>
        <v>54.4826306</v>
      </c>
      <c r="U631">
        <f>VLOOKUP($A631,Location!$A:$E,5,FALSE)</f>
        <v>-0.6083229</v>
      </c>
      <c r="V631" t="s">
        <v>24</v>
      </c>
      <c r="W631" t="s">
        <v>25</v>
      </c>
      <c r="X631" t="s">
        <v>333</v>
      </c>
    </row>
    <row r="632" spans="1:24" x14ac:dyDescent="0.25">
      <c r="A632" t="s">
        <v>97</v>
      </c>
      <c r="B632">
        <v>34</v>
      </c>
      <c r="C632">
        <v>21</v>
      </c>
      <c r="D632">
        <v>61.764705880000001</v>
      </c>
      <c r="E632">
        <v>56</v>
      </c>
      <c r="F632">
        <v>32</v>
      </c>
      <c r="G632">
        <v>57.142857139999997</v>
      </c>
      <c r="H632">
        <v>4.6218487389999998</v>
      </c>
      <c r="I632">
        <v>90</v>
      </c>
      <c r="J632">
        <v>53</v>
      </c>
      <c r="K632">
        <v>58.888888889999997</v>
      </c>
      <c r="L632">
        <v>49.8016431</v>
      </c>
      <c r="M632">
        <v>9.0872457850000004</v>
      </c>
      <c r="N632">
        <v>2</v>
      </c>
      <c r="O632">
        <v>0</v>
      </c>
      <c r="P632">
        <v>0.27100470399999999</v>
      </c>
      <c r="Q632" t="s">
        <v>23</v>
      </c>
      <c r="R632">
        <f>VLOOKUP($A632,Location!$A:$E,2,FALSE)</f>
        <v>54.931502199999997</v>
      </c>
      <c r="S632">
        <f>VLOOKUP($A632,Location!$A:$E,3,FALSE)</f>
        <v>-3.9359592999999999</v>
      </c>
      <c r="T632">
        <f>VLOOKUP($A632,Location!$A:$E,4,FALSE)</f>
        <v>54.931502199999997</v>
      </c>
      <c r="U632">
        <f>VLOOKUP($A632,Location!$A:$E,5,FALSE)</f>
        <v>-3.9359592999999999</v>
      </c>
      <c r="V632" t="s">
        <v>24</v>
      </c>
      <c r="W632" t="s">
        <v>25</v>
      </c>
      <c r="X632" t="s">
        <v>333</v>
      </c>
    </row>
    <row r="633" spans="1:24" x14ac:dyDescent="0.25">
      <c r="A633" t="s">
        <v>204</v>
      </c>
      <c r="B633">
        <v>31</v>
      </c>
      <c r="C633">
        <v>26</v>
      </c>
      <c r="D633">
        <v>83.870967739999998</v>
      </c>
      <c r="E633">
        <v>35</v>
      </c>
      <c r="F633">
        <v>27</v>
      </c>
      <c r="G633">
        <v>77.142857140000004</v>
      </c>
      <c r="H633">
        <v>6.7281105989999999</v>
      </c>
      <c r="I633">
        <v>66</v>
      </c>
      <c r="J633">
        <v>53</v>
      </c>
      <c r="K633">
        <v>80.303030300000003</v>
      </c>
      <c r="L633">
        <v>49.8016431</v>
      </c>
      <c r="M633">
        <v>30.5013872</v>
      </c>
      <c r="N633">
        <v>2</v>
      </c>
      <c r="O633">
        <v>0</v>
      </c>
      <c r="P633">
        <v>0.90962868200000002</v>
      </c>
      <c r="Q633" t="s">
        <v>23</v>
      </c>
      <c r="R633">
        <f>VLOOKUP($A633,Location!$A:$E,2,FALSE)</f>
        <v>60.1511937</v>
      </c>
      <c r="S633">
        <f>VLOOKUP($A633,Location!$A:$E,3,FALSE)</f>
        <v>-1.1473036000000001</v>
      </c>
      <c r="T633">
        <f>VLOOKUP($A633,Location!$A:$E,4,FALSE)</f>
        <v>60.1511937</v>
      </c>
      <c r="U633">
        <f>VLOOKUP($A633,Location!$A:$E,5,FALSE)</f>
        <v>-1.1473036000000001</v>
      </c>
      <c r="V633" t="s">
        <v>24</v>
      </c>
      <c r="W633" t="s">
        <v>25</v>
      </c>
      <c r="X633" t="s">
        <v>333</v>
      </c>
    </row>
    <row r="634" spans="1:24" x14ac:dyDescent="0.25">
      <c r="A634" t="s">
        <v>294</v>
      </c>
      <c r="B634">
        <v>36</v>
      </c>
      <c r="C634">
        <v>26</v>
      </c>
      <c r="D634">
        <v>72.222222220000006</v>
      </c>
      <c r="E634">
        <v>44</v>
      </c>
      <c r="F634">
        <v>28</v>
      </c>
      <c r="G634">
        <v>63.636363639999999</v>
      </c>
      <c r="H634">
        <v>8.5858585860000005</v>
      </c>
      <c r="I634">
        <v>80</v>
      </c>
      <c r="J634">
        <v>54</v>
      </c>
      <c r="K634">
        <v>67.5</v>
      </c>
      <c r="L634">
        <v>49.8016431</v>
      </c>
      <c r="M634">
        <v>17.6983569</v>
      </c>
      <c r="N634">
        <v>2</v>
      </c>
      <c r="O634">
        <v>0</v>
      </c>
      <c r="P634">
        <v>0.52780986500000004</v>
      </c>
      <c r="Q634" t="s">
        <v>23</v>
      </c>
      <c r="R634">
        <f>VLOOKUP($A634,Location!$A:$E,2,FALSE)</f>
        <v>54.904969000000001</v>
      </c>
      <c r="S634">
        <f>VLOOKUP($A634,Location!$A:$E,3,FALSE)</f>
        <v>-5.0211911999999996</v>
      </c>
      <c r="T634">
        <f>VLOOKUP($A634,Location!$A:$E,4,FALSE)</f>
        <v>54.904969000000001</v>
      </c>
      <c r="U634">
        <f>VLOOKUP($A634,Location!$A:$E,5,FALSE)</f>
        <v>-5.0211911999999996</v>
      </c>
      <c r="V634" t="s">
        <v>24</v>
      </c>
      <c r="W634" t="s">
        <v>25</v>
      </c>
      <c r="X634" t="s">
        <v>333</v>
      </c>
    </row>
    <row r="635" spans="1:24" x14ac:dyDescent="0.25">
      <c r="A635" t="s">
        <v>166</v>
      </c>
      <c r="B635">
        <v>36</v>
      </c>
      <c r="C635">
        <v>25</v>
      </c>
      <c r="D635">
        <v>69.444444439999998</v>
      </c>
      <c r="E635">
        <v>51</v>
      </c>
      <c r="F635">
        <v>34</v>
      </c>
      <c r="G635">
        <v>66.666666669999998</v>
      </c>
      <c r="H635">
        <v>2.7777777779999999</v>
      </c>
      <c r="I635">
        <v>87</v>
      </c>
      <c r="J635">
        <v>59</v>
      </c>
      <c r="K635">
        <v>67.816091950000001</v>
      </c>
      <c r="L635">
        <v>49.8016431</v>
      </c>
      <c r="M635">
        <v>18.014448850000001</v>
      </c>
      <c r="N635">
        <v>2</v>
      </c>
      <c r="O635">
        <v>0</v>
      </c>
      <c r="P635">
        <v>0.53723652799999999</v>
      </c>
      <c r="Q635" t="s">
        <v>23</v>
      </c>
      <c r="R635">
        <f>VLOOKUP($A635,Location!$A:$E,2,FALSE)</f>
        <v>55.436131799999998</v>
      </c>
      <c r="S635">
        <f>VLOOKUP($A635,Location!$A:$E,3,FALSE)</f>
        <v>-2.7692910999999998</v>
      </c>
      <c r="T635">
        <f>VLOOKUP($A635,Location!$A:$E,4,FALSE)</f>
        <v>55.436131799999998</v>
      </c>
      <c r="U635">
        <f>VLOOKUP($A635,Location!$A:$E,5,FALSE)</f>
        <v>-2.7692910999999998</v>
      </c>
      <c r="V635" t="s">
        <v>24</v>
      </c>
      <c r="W635" t="s">
        <v>25</v>
      </c>
      <c r="X635" t="s">
        <v>333</v>
      </c>
    </row>
    <row r="636" spans="1:24" x14ac:dyDescent="0.25">
      <c r="A636" t="s">
        <v>293</v>
      </c>
      <c r="B636">
        <v>45</v>
      </c>
      <c r="C636">
        <v>33</v>
      </c>
      <c r="D636">
        <v>73.333333330000002</v>
      </c>
      <c r="E636">
        <v>48</v>
      </c>
      <c r="F636">
        <v>28</v>
      </c>
      <c r="G636">
        <v>58.333333330000002</v>
      </c>
      <c r="H636">
        <v>15</v>
      </c>
      <c r="I636">
        <v>93</v>
      </c>
      <c r="J636">
        <v>61</v>
      </c>
      <c r="K636">
        <v>65.591397850000007</v>
      </c>
      <c r="L636">
        <v>49.8016431</v>
      </c>
      <c r="M636">
        <v>15.78975475</v>
      </c>
      <c r="N636">
        <v>2</v>
      </c>
      <c r="O636">
        <v>0</v>
      </c>
      <c r="P636">
        <v>0.47089051100000001</v>
      </c>
      <c r="Q636" t="s">
        <v>23</v>
      </c>
      <c r="R636">
        <f>VLOOKUP($A636,Location!$A:$E,2,FALSE)</f>
        <v>58.207822800000002</v>
      </c>
      <c r="S636">
        <f>VLOOKUP($A636,Location!$A:$E,3,FALSE)</f>
        <v>-6.3909687999999996</v>
      </c>
      <c r="T636">
        <f>VLOOKUP($A636,Location!$A:$E,4,FALSE)</f>
        <v>58.207822800000002</v>
      </c>
      <c r="U636">
        <f>VLOOKUP($A636,Location!$A:$E,5,FALSE)</f>
        <v>-6.3909687999999996</v>
      </c>
      <c r="V636" t="s">
        <v>24</v>
      </c>
      <c r="W636" t="s">
        <v>25</v>
      </c>
      <c r="X636" t="s">
        <v>333</v>
      </c>
    </row>
    <row r="637" spans="1:24" x14ac:dyDescent="0.25">
      <c r="A637" t="s">
        <v>244</v>
      </c>
      <c r="B637">
        <v>45</v>
      </c>
      <c r="C637">
        <v>33</v>
      </c>
      <c r="D637">
        <v>73.333333330000002</v>
      </c>
      <c r="E637">
        <v>43</v>
      </c>
      <c r="F637">
        <v>30</v>
      </c>
      <c r="G637">
        <v>69.767441860000005</v>
      </c>
      <c r="H637">
        <v>3.5658914730000002</v>
      </c>
      <c r="I637">
        <v>88</v>
      </c>
      <c r="J637">
        <v>63</v>
      </c>
      <c r="K637">
        <v>71.590909089999997</v>
      </c>
      <c r="L637">
        <v>49.8016431</v>
      </c>
      <c r="M637">
        <v>21.789265990000001</v>
      </c>
      <c r="N637">
        <v>2</v>
      </c>
      <c r="O637">
        <v>0</v>
      </c>
      <c r="P637">
        <v>0.64981114399999995</v>
      </c>
      <c r="Q637" t="s">
        <v>23</v>
      </c>
      <c r="R637">
        <f>VLOOKUP($A637,Location!$A:$E,2,FALSE)</f>
        <v>58.981673800000003</v>
      </c>
      <c r="S637">
        <f>VLOOKUP($A637,Location!$A:$E,3,FALSE)</f>
        <v>-2.9720005</v>
      </c>
      <c r="T637">
        <f>VLOOKUP($A637,Location!$A:$E,4,FALSE)</f>
        <v>58.981673800000003</v>
      </c>
      <c r="U637">
        <f>VLOOKUP($A637,Location!$A:$E,5,FALSE)</f>
        <v>-2.9720005</v>
      </c>
      <c r="V637" t="s">
        <v>24</v>
      </c>
      <c r="W637" t="s">
        <v>25</v>
      </c>
      <c r="X637" t="s">
        <v>333</v>
      </c>
    </row>
    <row r="638" spans="1:24" x14ac:dyDescent="0.25">
      <c r="A638" t="s">
        <v>141</v>
      </c>
      <c r="B638">
        <v>50</v>
      </c>
      <c r="C638">
        <v>31</v>
      </c>
      <c r="D638">
        <v>62</v>
      </c>
      <c r="E638">
        <v>44</v>
      </c>
      <c r="F638">
        <v>34</v>
      </c>
      <c r="G638">
        <v>77.272727270000004</v>
      </c>
      <c r="H638">
        <v>-15.272727270000001</v>
      </c>
      <c r="I638">
        <v>94</v>
      </c>
      <c r="J638">
        <v>65</v>
      </c>
      <c r="K638">
        <v>69.148936169999999</v>
      </c>
      <c r="L638">
        <v>49.8016431</v>
      </c>
      <c r="M638">
        <v>19.347293069999999</v>
      </c>
      <c r="N638">
        <v>2</v>
      </c>
      <c r="O638">
        <v>0</v>
      </c>
      <c r="P638">
        <v>0.576985321</v>
      </c>
      <c r="Q638" t="s">
        <v>23</v>
      </c>
      <c r="R638">
        <f>VLOOKUP($A638,Location!$A:$E,2,FALSE)</f>
        <v>56.821292</v>
      </c>
      <c r="S638">
        <f>VLOOKUP($A638,Location!$A:$E,3,FALSE)</f>
        <v>-5.1049185000000001</v>
      </c>
      <c r="T638">
        <f>VLOOKUP($A638,Location!$A:$E,4,FALSE)</f>
        <v>56.821292</v>
      </c>
      <c r="U638">
        <f>VLOOKUP($A638,Location!$A:$E,5,FALSE)</f>
        <v>-5.1049185000000001</v>
      </c>
      <c r="V638" t="s">
        <v>24</v>
      </c>
      <c r="W638" t="s">
        <v>25</v>
      </c>
      <c r="X638" t="s">
        <v>333</v>
      </c>
    </row>
    <row r="639" spans="1:24" x14ac:dyDescent="0.25">
      <c r="A639" t="s">
        <v>185</v>
      </c>
      <c r="B639">
        <v>53</v>
      </c>
      <c r="C639">
        <v>33</v>
      </c>
      <c r="D639">
        <v>62.26415094</v>
      </c>
      <c r="E639">
        <v>60</v>
      </c>
      <c r="F639">
        <v>33</v>
      </c>
      <c r="G639">
        <v>55</v>
      </c>
      <c r="H639">
        <v>7.2641509429999997</v>
      </c>
      <c r="I639">
        <v>113</v>
      </c>
      <c r="J639">
        <v>66</v>
      </c>
      <c r="K639">
        <v>58.40707965</v>
      </c>
      <c r="L639">
        <v>49.8016431</v>
      </c>
      <c r="M639">
        <v>8.6054365419999996</v>
      </c>
      <c r="N639">
        <v>2</v>
      </c>
      <c r="O639">
        <v>0</v>
      </c>
      <c r="P639">
        <v>0.25663593099999998</v>
      </c>
      <c r="Q639" t="s">
        <v>23</v>
      </c>
      <c r="R639">
        <f>VLOOKUP($A639,Location!$A:$E,2,FALSE)</f>
        <v>57.293759600000001</v>
      </c>
      <c r="S639">
        <f>VLOOKUP($A639,Location!$A:$E,3,FALSE)</f>
        <v>-2.3880374</v>
      </c>
      <c r="T639">
        <f>VLOOKUP($A639,Location!$A:$E,4,FALSE)</f>
        <v>57.293759600000001</v>
      </c>
      <c r="U639">
        <f>VLOOKUP($A639,Location!$A:$E,5,FALSE)</f>
        <v>-2.3880374</v>
      </c>
      <c r="V639" t="s">
        <v>24</v>
      </c>
      <c r="W639" t="s">
        <v>25</v>
      </c>
      <c r="X639" t="s">
        <v>333</v>
      </c>
    </row>
    <row r="640" spans="1:24" x14ac:dyDescent="0.25">
      <c r="A640" t="s">
        <v>40</v>
      </c>
      <c r="B640">
        <v>59</v>
      </c>
      <c r="C640">
        <v>37</v>
      </c>
      <c r="D640">
        <v>62.711864409999997</v>
      </c>
      <c r="E640">
        <v>81</v>
      </c>
      <c r="F640">
        <v>46</v>
      </c>
      <c r="G640">
        <v>56.790123459999997</v>
      </c>
      <c r="H640">
        <v>5.9217409500000002</v>
      </c>
      <c r="I640">
        <v>140</v>
      </c>
      <c r="J640">
        <v>83</v>
      </c>
      <c r="K640">
        <v>59.285714290000001</v>
      </c>
      <c r="L640">
        <v>49.8016431</v>
      </c>
      <c r="M640">
        <v>9.4840711819999992</v>
      </c>
      <c r="N640">
        <v>2</v>
      </c>
      <c r="O640">
        <v>0</v>
      </c>
      <c r="P640">
        <v>0.28283904300000001</v>
      </c>
      <c r="Q640" t="s">
        <v>23</v>
      </c>
      <c r="R640">
        <f>VLOOKUP($A640,Location!$A:$E,2,FALSE)</f>
        <v>52.9088542</v>
      </c>
      <c r="S640">
        <f>VLOOKUP($A640,Location!$A:$E,3,FALSE)</f>
        <v>-3.6002711999999999</v>
      </c>
      <c r="T640">
        <f>VLOOKUP($A640,Location!$A:$E,4,FALSE)</f>
        <v>52.9088542</v>
      </c>
      <c r="U640">
        <f>VLOOKUP($A640,Location!$A:$E,5,FALSE)</f>
        <v>-3.6002711999999999</v>
      </c>
      <c r="V640" t="s">
        <v>24</v>
      </c>
      <c r="W640" t="s">
        <v>25</v>
      </c>
      <c r="X640" t="s">
        <v>333</v>
      </c>
    </row>
    <row r="641" spans="1:24" x14ac:dyDescent="0.25">
      <c r="A641" t="s">
        <v>214</v>
      </c>
      <c r="B641">
        <v>67</v>
      </c>
      <c r="C641">
        <v>45</v>
      </c>
      <c r="D641">
        <v>67.164179099999998</v>
      </c>
      <c r="E641">
        <v>69</v>
      </c>
      <c r="F641">
        <v>38</v>
      </c>
      <c r="G641">
        <v>55.072463769999999</v>
      </c>
      <c r="H641">
        <v>12.09171534</v>
      </c>
      <c r="I641">
        <v>136</v>
      </c>
      <c r="J641">
        <v>83</v>
      </c>
      <c r="K641">
        <v>61.029411760000002</v>
      </c>
      <c r="L641">
        <v>49.8016431</v>
      </c>
      <c r="M641">
        <v>11.227768660000001</v>
      </c>
      <c r="N641">
        <v>2</v>
      </c>
      <c r="O641">
        <v>0</v>
      </c>
      <c r="P641">
        <v>0.33484052199999997</v>
      </c>
      <c r="Q641" t="s">
        <v>23</v>
      </c>
      <c r="R641">
        <f>VLOOKUP($A641,Location!$A:$E,2,FALSE)</f>
        <v>53.363610999999999</v>
      </c>
      <c r="S641">
        <f>VLOOKUP($A641,Location!$A:$E,3,FALSE)</f>
        <v>1.5540999999999999E-2</v>
      </c>
      <c r="T641">
        <f>VLOOKUP($A641,Location!$A:$E,4,FALSE)</f>
        <v>53.363610999999999</v>
      </c>
      <c r="U641">
        <f>VLOOKUP($A641,Location!$A:$E,5,FALSE)</f>
        <v>1.5540999999999999E-2</v>
      </c>
      <c r="V641" t="s">
        <v>24</v>
      </c>
      <c r="W641" t="s">
        <v>25</v>
      </c>
      <c r="X641" t="s">
        <v>333</v>
      </c>
    </row>
    <row r="642" spans="1:24" x14ac:dyDescent="0.25">
      <c r="A642" t="s">
        <v>128</v>
      </c>
      <c r="B642">
        <v>93</v>
      </c>
      <c r="C642">
        <v>38</v>
      </c>
      <c r="D642">
        <v>40.860215050000001</v>
      </c>
      <c r="E642">
        <v>124</v>
      </c>
      <c r="F642">
        <v>46</v>
      </c>
      <c r="G642">
        <v>37.096774189999998</v>
      </c>
      <c r="H642">
        <v>3.7634408600000002</v>
      </c>
      <c r="I642">
        <v>217</v>
      </c>
      <c r="J642">
        <v>84</v>
      </c>
      <c r="K642">
        <v>38.709677419999998</v>
      </c>
      <c r="L642">
        <v>49.8016431</v>
      </c>
      <c r="M642">
        <v>-11.091965679999999</v>
      </c>
      <c r="N642">
        <v>2</v>
      </c>
      <c r="O642">
        <v>1</v>
      </c>
      <c r="P642">
        <v>0.330790533</v>
      </c>
      <c r="Q642" t="s">
        <v>23</v>
      </c>
      <c r="R642">
        <f>VLOOKUP($A642,Location!$A:$E,2,FALSE)</f>
        <v>55.770840999999997</v>
      </c>
      <c r="S642">
        <f>VLOOKUP($A642,Location!$A:$E,3,FALSE)</f>
        <v>-4.1754534000000003</v>
      </c>
      <c r="T642">
        <f>VLOOKUP($A642,Location!$A:$E,4,FALSE)</f>
        <v>55.770840999999997</v>
      </c>
      <c r="U642">
        <f>VLOOKUP($A642,Location!$A:$E,5,FALSE)</f>
        <v>-4.1754534000000003</v>
      </c>
      <c r="V642" t="s">
        <v>24</v>
      </c>
      <c r="W642" t="s">
        <v>25</v>
      </c>
      <c r="X642" t="s">
        <v>333</v>
      </c>
    </row>
    <row r="643" spans="1:24" x14ac:dyDescent="0.25">
      <c r="A643" t="s">
        <v>258</v>
      </c>
      <c r="B643">
        <v>63</v>
      </c>
      <c r="C643">
        <v>41</v>
      </c>
      <c r="D643">
        <v>65.079365080000002</v>
      </c>
      <c r="E643">
        <v>76</v>
      </c>
      <c r="F643">
        <v>51</v>
      </c>
      <c r="G643">
        <v>67.105263160000007</v>
      </c>
      <c r="H643">
        <v>-2.0258980790000001</v>
      </c>
      <c r="I643">
        <v>139</v>
      </c>
      <c r="J643">
        <v>92</v>
      </c>
      <c r="K643">
        <v>66.187050360000001</v>
      </c>
      <c r="L643">
        <v>49.8016431</v>
      </c>
      <c r="M643">
        <v>16.385407260000001</v>
      </c>
      <c r="N643">
        <v>2</v>
      </c>
      <c r="O643">
        <v>0</v>
      </c>
      <c r="P643">
        <v>0.48865437900000003</v>
      </c>
      <c r="Q643" t="s">
        <v>23</v>
      </c>
      <c r="R643">
        <f>VLOOKUP($A643,Location!$A:$E,2,FALSE)</f>
        <v>52.880693000000001</v>
      </c>
      <c r="S643">
        <f>VLOOKUP($A643,Location!$A:$E,3,FALSE)</f>
        <v>-4.4233450000000003</v>
      </c>
      <c r="T643">
        <f>VLOOKUP($A643,Location!$A:$E,4,FALSE)</f>
        <v>52.880693000000001</v>
      </c>
      <c r="U643">
        <f>VLOOKUP($A643,Location!$A:$E,5,FALSE)</f>
        <v>-4.4233450000000003</v>
      </c>
      <c r="V643" t="s">
        <v>24</v>
      </c>
      <c r="W643" t="s">
        <v>25</v>
      </c>
      <c r="X643" t="s">
        <v>333</v>
      </c>
    </row>
    <row r="644" spans="1:24" x14ac:dyDescent="0.25">
      <c r="A644" t="s">
        <v>142</v>
      </c>
      <c r="B644">
        <v>48</v>
      </c>
      <c r="C644">
        <v>42</v>
      </c>
      <c r="D644">
        <v>87.5</v>
      </c>
      <c r="E644">
        <v>66</v>
      </c>
      <c r="F644">
        <v>52</v>
      </c>
      <c r="G644">
        <v>78.787878789999994</v>
      </c>
      <c r="H644">
        <v>8.7121212119999996</v>
      </c>
      <c r="I644">
        <v>114</v>
      </c>
      <c r="J644">
        <v>94</v>
      </c>
      <c r="K644">
        <v>82.456140349999998</v>
      </c>
      <c r="L644">
        <v>49.8016431</v>
      </c>
      <c r="M644">
        <v>32.654497249999999</v>
      </c>
      <c r="N644">
        <v>2</v>
      </c>
      <c r="O644">
        <v>0</v>
      </c>
      <c r="P644">
        <v>0.97383988200000005</v>
      </c>
      <c r="Q644" t="s">
        <v>23</v>
      </c>
      <c r="R644">
        <f>VLOOKUP($A644,Location!$A:$E,2,FALSE)</f>
        <v>57.690595600000002</v>
      </c>
      <c r="S644">
        <f>VLOOKUP($A644,Location!$A:$E,3,FALSE)</f>
        <v>-2.0032236000000001</v>
      </c>
      <c r="T644">
        <f>VLOOKUP($A644,Location!$A:$E,4,FALSE)</f>
        <v>57.690595600000002</v>
      </c>
      <c r="U644">
        <f>VLOOKUP($A644,Location!$A:$E,5,FALSE)</f>
        <v>-2.0032236000000001</v>
      </c>
      <c r="V644" t="s">
        <v>24</v>
      </c>
      <c r="W644" t="s">
        <v>25</v>
      </c>
      <c r="X644" t="s">
        <v>333</v>
      </c>
    </row>
    <row r="645" spans="1:24" x14ac:dyDescent="0.25">
      <c r="A645" t="s">
        <v>115</v>
      </c>
      <c r="B645">
        <v>69</v>
      </c>
      <c r="C645">
        <v>46</v>
      </c>
      <c r="D645">
        <v>66.666666669999998</v>
      </c>
      <c r="E645">
        <v>95</v>
      </c>
      <c r="F645">
        <v>59</v>
      </c>
      <c r="G645">
        <v>62.10526316</v>
      </c>
      <c r="H645">
        <v>4.5614035089999998</v>
      </c>
      <c r="I645">
        <v>164</v>
      </c>
      <c r="J645">
        <v>105</v>
      </c>
      <c r="K645">
        <v>64.024390240000002</v>
      </c>
      <c r="L645">
        <v>49.8016431</v>
      </c>
      <c r="M645">
        <v>14.222747139999999</v>
      </c>
      <c r="N645">
        <v>2</v>
      </c>
      <c r="O645">
        <v>0</v>
      </c>
      <c r="P645">
        <v>0.42415837200000001</v>
      </c>
      <c r="Q645" t="s">
        <v>23</v>
      </c>
      <c r="R645">
        <f>VLOOKUP($A645,Location!$A:$E,2,FALSE)</f>
        <v>55.451709999999999</v>
      </c>
      <c r="S645">
        <f>VLOOKUP($A645,Location!$A:$E,3,FALSE)</f>
        <v>-4.2643599999999999</v>
      </c>
      <c r="T645">
        <f>VLOOKUP($A645,Location!$A:$E,4,FALSE)</f>
        <v>55.451709999999999</v>
      </c>
      <c r="U645">
        <f>VLOOKUP($A645,Location!$A:$E,5,FALSE)</f>
        <v>-4.2643599999999999</v>
      </c>
      <c r="V645" t="s">
        <v>24</v>
      </c>
      <c r="W645" t="s">
        <v>25</v>
      </c>
      <c r="X645" t="s">
        <v>333</v>
      </c>
    </row>
    <row r="646" spans="1:24" x14ac:dyDescent="0.25">
      <c r="A646" t="s">
        <v>140</v>
      </c>
      <c r="B646">
        <v>56</v>
      </c>
      <c r="C646">
        <v>40</v>
      </c>
      <c r="D646">
        <v>71.428571430000005</v>
      </c>
      <c r="E646">
        <v>103</v>
      </c>
      <c r="F646">
        <v>70</v>
      </c>
      <c r="G646">
        <v>67.961165050000005</v>
      </c>
      <c r="H646">
        <v>3.4674063799999999</v>
      </c>
      <c r="I646">
        <v>159</v>
      </c>
      <c r="J646">
        <v>110</v>
      </c>
      <c r="K646">
        <v>69.182389939999993</v>
      </c>
      <c r="L646">
        <v>49.8016431</v>
      </c>
      <c r="M646">
        <v>19.38074683</v>
      </c>
      <c r="N646">
        <v>2</v>
      </c>
      <c r="O646">
        <v>0</v>
      </c>
      <c r="P646">
        <v>0.57798299799999997</v>
      </c>
      <c r="Q646" t="s">
        <v>23</v>
      </c>
      <c r="R646">
        <f>VLOOKUP($A646,Location!$A:$E,2,FALSE)</f>
        <v>56.643168000000003</v>
      </c>
      <c r="S646">
        <f>VLOOKUP($A646,Location!$A:$E,3,FALSE)</f>
        <v>-2.8896829999999998</v>
      </c>
      <c r="T646">
        <f>VLOOKUP($A646,Location!$A:$E,4,FALSE)</f>
        <v>56.643168000000003</v>
      </c>
      <c r="U646">
        <f>VLOOKUP($A646,Location!$A:$E,5,FALSE)</f>
        <v>-2.8896829999999998</v>
      </c>
      <c r="V646" t="s">
        <v>24</v>
      </c>
      <c r="W646" t="s">
        <v>25</v>
      </c>
      <c r="X646" t="s">
        <v>333</v>
      </c>
    </row>
    <row r="647" spans="1:24" x14ac:dyDescent="0.25">
      <c r="A647" t="s">
        <v>53</v>
      </c>
      <c r="B647">
        <v>105</v>
      </c>
      <c r="C647">
        <v>71</v>
      </c>
      <c r="D647">
        <v>67.619047620000003</v>
      </c>
      <c r="E647">
        <v>100</v>
      </c>
      <c r="F647">
        <v>55</v>
      </c>
      <c r="G647">
        <v>55</v>
      </c>
      <c r="H647">
        <v>12.61904762</v>
      </c>
      <c r="I647">
        <v>205</v>
      </c>
      <c r="J647">
        <v>126</v>
      </c>
      <c r="K647">
        <v>61.463414630000003</v>
      </c>
      <c r="L647">
        <v>49.8016431</v>
      </c>
      <c r="M647">
        <v>11.661771529999999</v>
      </c>
      <c r="N647">
        <v>2</v>
      </c>
      <c r="O647">
        <v>0</v>
      </c>
      <c r="P647">
        <v>0.34778358799999998</v>
      </c>
      <c r="Q647" t="s">
        <v>23</v>
      </c>
      <c r="R647">
        <f>VLOOKUP($A647,Location!$A:$E,2,FALSE)</f>
        <v>55.763158300000001</v>
      </c>
      <c r="S647">
        <f>VLOOKUP($A647,Location!$A:$E,3,FALSE)</f>
        <v>-2.0161174000000002</v>
      </c>
      <c r="T647">
        <f>VLOOKUP($A647,Location!$A:$E,4,FALSE)</f>
        <v>55.763158300000001</v>
      </c>
      <c r="U647">
        <f>VLOOKUP($A647,Location!$A:$E,5,FALSE)</f>
        <v>-2.0161174000000002</v>
      </c>
      <c r="V647" t="s">
        <v>24</v>
      </c>
      <c r="W647" t="s">
        <v>25</v>
      </c>
      <c r="X647" t="s">
        <v>333</v>
      </c>
    </row>
    <row r="648" spans="1:24" x14ac:dyDescent="0.25">
      <c r="A648" t="s">
        <v>196</v>
      </c>
      <c r="B648">
        <v>134</v>
      </c>
      <c r="C648">
        <v>81</v>
      </c>
      <c r="D648">
        <v>60.447761190000001</v>
      </c>
      <c r="E648">
        <v>165</v>
      </c>
      <c r="F648">
        <v>84</v>
      </c>
      <c r="G648">
        <v>50.909090910000003</v>
      </c>
      <c r="H648">
        <v>9.5386702850000002</v>
      </c>
      <c r="I648">
        <v>299</v>
      </c>
      <c r="J648">
        <v>165</v>
      </c>
      <c r="K648">
        <v>55.183946489999997</v>
      </c>
      <c r="L648">
        <v>49.8016431</v>
      </c>
      <c r="M648">
        <v>5.3823033840000001</v>
      </c>
      <c r="N648">
        <v>2</v>
      </c>
      <c r="O648">
        <v>0</v>
      </c>
      <c r="P648">
        <v>0.16051393</v>
      </c>
      <c r="Q648" t="s">
        <v>23</v>
      </c>
      <c r="R648">
        <f>VLOOKUP($A648,Location!$A:$E,2,FALSE)</f>
        <v>55.6630988</v>
      </c>
      <c r="S648">
        <f>VLOOKUP($A648,Location!$A:$E,3,FALSE)</f>
        <v>-3.7471234</v>
      </c>
      <c r="T648">
        <f>VLOOKUP($A648,Location!$A:$E,4,FALSE)</f>
        <v>55.6630988</v>
      </c>
      <c r="U648">
        <f>VLOOKUP($A648,Location!$A:$E,5,FALSE)</f>
        <v>-3.7471234</v>
      </c>
      <c r="V648" t="s">
        <v>24</v>
      </c>
      <c r="W648" t="s">
        <v>25</v>
      </c>
      <c r="X648" t="s">
        <v>333</v>
      </c>
    </row>
    <row r="649" spans="1:24" x14ac:dyDescent="0.25">
      <c r="A649" t="s">
        <v>275</v>
      </c>
      <c r="B649">
        <v>145</v>
      </c>
      <c r="C649">
        <v>94</v>
      </c>
      <c r="D649">
        <v>64.827586210000007</v>
      </c>
      <c r="E649">
        <v>142</v>
      </c>
      <c r="F649">
        <v>73</v>
      </c>
      <c r="G649">
        <v>51.408450700000003</v>
      </c>
      <c r="H649">
        <v>13.419135499999999</v>
      </c>
      <c r="I649">
        <v>287</v>
      </c>
      <c r="J649">
        <v>167</v>
      </c>
      <c r="K649">
        <v>58.188153309999997</v>
      </c>
      <c r="L649">
        <v>49.8016431</v>
      </c>
      <c r="M649">
        <v>8.3865102060000005</v>
      </c>
      <c r="N649">
        <v>2</v>
      </c>
      <c r="O649">
        <v>0</v>
      </c>
      <c r="P649">
        <v>0.250106993</v>
      </c>
      <c r="Q649" t="s">
        <v>23</v>
      </c>
      <c r="R649">
        <f>VLOOKUP($A649,Location!$A:$E,2,FALSE)</f>
        <v>53.142475300000001</v>
      </c>
      <c r="S649">
        <f>VLOOKUP($A649,Location!$A:$E,3,FALSE)</f>
        <v>0.3252176</v>
      </c>
      <c r="T649">
        <f>VLOOKUP($A649,Location!$A:$E,4,FALSE)</f>
        <v>53.142475300000001</v>
      </c>
      <c r="U649">
        <f>VLOOKUP($A649,Location!$A:$E,5,FALSE)</f>
        <v>0.3252176</v>
      </c>
      <c r="V649" t="s">
        <v>24</v>
      </c>
      <c r="W649" t="s">
        <v>25</v>
      </c>
      <c r="X649" t="s">
        <v>333</v>
      </c>
    </row>
    <row r="650" spans="1:24" x14ac:dyDescent="0.25">
      <c r="A650" t="s">
        <v>109</v>
      </c>
      <c r="B650">
        <v>110</v>
      </c>
      <c r="C650">
        <v>77</v>
      </c>
      <c r="D650">
        <v>70</v>
      </c>
      <c r="E650">
        <v>156</v>
      </c>
      <c r="F650">
        <v>93</v>
      </c>
      <c r="G650">
        <v>59.61538462</v>
      </c>
      <c r="H650">
        <v>10.38461538</v>
      </c>
      <c r="I650">
        <v>266</v>
      </c>
      <c r="J650">
        <v>170</v>
      </c>
      <c r="K650">
        <v>63.90977444</v>
      </c>
      <c r="L650">
        <v>49.8016431</v>
      </c>
      <c r="M650">
        <v>14.108131330000001</v>
      </c>
      <c r="N650">
        <v>2</v>
      </c>
      <c r="O650">
        <v>0</v>
      </c>
      <c r="P650">
        <v>0.42074023799999999</v>
      </c>
      <c r="Q650" t="s">
        <v>23</v>
      </c>
      <c r="R650">
        <f>VLOOKUP($A650,Location!$A:$E,2,FALSE)</f>
        <v>51.798403800000003</v>
      </c>
      <c r="S650">
        <f>VLOOKUP($A650,Location!$A:$E,3,FALSE)</f>
        <v>1.1546676</v>
      </c>
      <c r="T650">
        <f>VLOOKUP($A650,Location!$A:$E,4,FALSE)</f>
        <v>51.798403800000003</v>
      </c>
      <c r="U650">
        <f>VLOOKUP($A650,Location!$A:$E,5,FALSE)</f>
        <v>1.1546676</v>
      </c>
      <c r="V650" t="s">
        <v>24</v>
      </c>
      <c r="W650" t="s">
        <v>25</v>
      </c>
      <c r="X650" t="s">
        <v>333</v>
      </c>
    </row>
    <row r="651" spans="1:24" x14ac:dyDescent="0.25">
      <c r="A651" t="s">
        <v>143</v>
      </c>
      <c r="B651">
        <v>123</v>
      </c>
      <c r="C651">
        <v>85</v>
      </c>
      <c r="D651">
        <v>69.105691059999998</v>
      </c>
      <c r="E651">
        <v>132</v>
      </c>
      <c r="F651">
        <v>87</v>
      </c>
      <c r="G651">
        <v>65.909090910000003</v>
      </c>
      <c r="H651">
        <v>3.1966001479999999</v>
      </c>
      <c r="I651">
        <v>255</v>
      </c>
      <c r="J651">
        <v>172</v>
      </c>
      <c r="K651">
        <v>67.450980389999998</v>
      </c>
      <c r="L651">
        <v>49.8016431</v>
      </c>
      <c r="M651">
        <v>17.649337289999998</v>
      </c>
      <c r="N651">
        <v>2</v>
      </c>
      <c r="O651">
        <v>0</v>
      </c>
      <c r="P651">
        <v>0.52634797600000005</v>
      </c>
      <c r="Q651" t="s">
        <v>23</v>
      </c>
      <c r="R651">
        <f>VLOOKUP($A651,Location!$A:$E,2,FALSE)</f>
        <v>55.612591199999997</v>
      </c>
      <c r="S651">
        <f>VLOOKUP($A651,Location!$A:$E,3,FALSE)</f>
        <v>-2.8026703999999998</v>
      </c>
      <c r="T651">
        <f>VLOOKUP($A651,Location!$A:$E,4,FALSE)</f>
        <v>55.612591199999997</v>
      </c>
      <c r="U651">
        <f>VLOOKUP($A651,Location!$A:$E,5,FALSE)</f>
        <v>-2.8026703999999998</v>
      </c>
      <c r="V651" t="s">
        <v>24</v>
      </c>
      <c r="W651" t="s">
        <v>25</v>
      </c>
      <c r="X651" t="s">
        <v>333</v>
      </c>
    </row>
    <row r="652" spans="1:24" x14ac:dyDescent="0.25">
      <c r="A652" t="s">
        <v>32</v>
      </c>
      <c r="B652">
        <v>145</v>
      </c>
      <c r="C652">
        <v>94</v>
      </c>
      <c r="D652">
        <v>64.827586210000007</v>
      </c>
      <c r="E652">
        <v>117</v>
      </c>
      <c r="F652">
        <v>88</v>
      </c>
      <c r="G652">
        <v>75.213675210000005</v>
      </c>
      <c r="H652">
        <v>-10.386089009999999</v>
      </c>
      <c r="I652">
        <v>262</v>
      </c>
      <c r="J652">
        <v>182</v>
      </c>
      <c r="K652">
        <v>69.465648849999994</v>
      </c>
      <c r="L652">
        <v>49.8016431</v>
      </c>
      <c r="M652">
        <v>19.664005750000001</v>
      </c>
      <c r="N652">
        <v>2</v>
      </c>
      <c r="O652">
        <v>0</v>
      </c>
      <c r="P652">
        <v>0.58643049700000005</v>
      </c>
      <c r="Q652" t="s">
        <v>23</v>
      </c>
      <c r="R652">
        <f>VLOOKUP($A652,Location!$A:$E,2,FALSE)</f>
        <v>55.411873399999998</v>
      </c>
      <c r="S652">
        <f>VLOOKUP($A652,Location!$A:$E,3,FALSE)</f>
        <v>-1.7074685000000001</v>
      </c>
      <c r="T652">
        <f>VLOOKUP($A652,Location!$A:$E,4,FALSE)</f>
        <v>55.411873399999998</v>
      </c>
      <c r="U652">
        <f>VLOOKUP($A652,Location!$A:$E,5,FALSE)</f>
        <v>-1.7074685000000001</v>
      </c>
      <c r="V652" t="s">
        <v>24</v>
      </c>
      <c r="W652" t="s">
        <v>25</v>
      </c>
      <c r="X652" t="s">
        <v>333</v>
      </c>
    </row>
    <row r="653" spans="1:24" x14ac:dyDescent="0.25">
      <c r="A653" t="s">
        <v>33</v>
      </c>
      <c r="B653">
        <v>136</v>
      </c>
      <c r="C653">
        <v>86</v>
      </c>
      <c r="D653">
        <v>63.235294119999999</v>
      </c>
      <c r="E653">
        <v>165</v>
      </c>
      <c r="F653">
        <v>100</v>
      </c>
      <c r="G653">
        <v>60.60606061</v>
      </c>
      <c r="H653">
        <v>2.6292335119999999</v>
      </c>
      <c r="I653">
        <v>302</v>
      </c>
      <c r="J653">
        <v>187</v>
      </c>
      <c r="K653">
        <v>61.920529799999997</v>
      </c>
      <c r="L653">
        <v>49.8016431</v>
      </c>
      <c r="M653">
        <v>12.118886699999999</v>
      </c>
      <c r="N653">
        <v>2</v>
      </c>
      <c r="O653">
        <v>0</v>
      </c>
      <c r="P653">
        <v>0.36141592099999997</v>
      </c>
      <c r="Q653" t="s">
        <v>23</v>
      </c>
      <c r="R653">
        <f>VLOOKUP($A653,Location!$A:$E,2,FALSE)</f>
        <v>56.550038999999998</v>
      </c>
      <c r="S653">
        <f>VLOOKUP($A653,Location!$A:$E,3,FALSE)</f>
        <v>-2.6127229999999999</v>
      </c>
      <c r="T653">
        <f>VLOOKUP($A653,Location!$A:$E,4,FALSE)</f>
        <v>56.550038999999998</v>
      </c>
      <c r="U653">
        <f>VLOOKUP($A653,Location!$A:$E,5,FALSE)</f>
        <v>-2.6127229999999999</v>
      </c>
      <c r="V653" t="s">
        <v>24</v>
      </c>
      <c r="W653" t="s">
        <v>25</v>
      </c>
      <c r="X653" t="s">
        <v>333</v>
      </c>
    </row>
    <row r="654" spans="1:24" x14ac:dyDescent="0.25">
      <c r="A654" t="s">
        <v>122</v>
      </c>
      <c r="B654">
        <v>175</v>
      </c>
      <c r="C654">
        <v>94</v>
      </c>
      <c r="D654">
        <v>53.714285709999999</v>
      </c>
      <c r="E654">
        <v>192</v>
      </c>
      <c r="F654">
        <v>100</v>
      </c>
      <c r="G654">
        <v>52.083333330000002</v>
      </c>
      <c r="H654">
        <v>1.630952381</v>
      </c>
      <c r="I654">
        <v>367</v>
      </c>
      <c r="J654">
        <v>194</v>
      </c>
      <c r="K654">
        <v>52.86103542</v>
      </c>
      <c r="L654">
        <v>49.8016431</v>
      </c>
      <c r="M654">
        <v>3.059392318</v>
      </c>
      <c r="N654">
        <v>2</v>
      </c>
      <c r="O654">
        <v>0</v>
      </c>
      <c r="P654">
        <v>9.1238834000000005E-2</v>
      </c>
      <c r="Q654" t="s">
        <v>23</v>
      </c>
      <c r="R654">
        <f>VLOOKUP($A654,Location!$A:$E,2,FALSE)</f>
        <v>55.069248299999998</v>
      </c>
      <c r="S654">
        <f>VLOOKUP($A654,Location!$A:$E,3,FALSE)</f>
        <v>-3.5967161000000001</v>
      </c>
      <c r="T654">
        <f>VLOOKUP($A654,Location!$A:$E,4,FALSE)</f>
        <v>55.069248299999998</v>
      </c>
      <c r="U654">
        <f>VLOOKUP($A654,Location!$A:$E,5,FALSE)</f>
        <v>-3.5967161000000001</v>
      </c>
      <c r="V654" t="s">
        <v>24</v>
      </c>
      <c r="W654" t="s">
        <v>25</v>
      </c>
      <c r="X654" t="s">
        <v>333</v>
      </c>
    </row>
    <row r="655" spans="1:24" x14ac:dyDescent="0.25">
      <c r="A655" t="s">
        <v>320</v>
      </c>
      <c r="B655">
        <v>176</v>
      </c>
      <c r="C655">
        <v>99</v>
      </c>
      <c r="D655">
        <v>56.25</v>
      </c>
      <c r="E655">
        <v>194</v>
      </c>
      <c r="F655">
        <v>102</v>
      </c>
      <c r="G655">
        <v>52.577319590000002</v>
      </c>
      <c r="H655">
        <v>3.6726804120000001</v>
      </c>
      <c r="I655">
        <v>370</v>
      </c>
      <c r="J655">
        <v>201</v>
      </c>
      <c r="K655">
        <v>54.324324320000002</v>
      </c>
      <c r="L655">
        <v>49.8016431</v>
      </c>
      <c r="M655">
        <v>4.5226812199999999</v>
      </c>
      <c r="N655">
        <v>2</v>
      </c>
      <c r="O655">
        <v>0</v>
      </c>
      <c r="P655">
        <v>0.13487781800000001</v>
      </c>
      <c r="Q655" t="s">
        <v>23</v>
      </c>
      <c r="R655">
        <f>VLOOKUP($A655,Location!$A:$E,2,FALSE)</f>
        <v>52.965404999999997</v>
      </c>
      <c r="S655">
        <f>VLOOKUP($A655,Location!$A:$E,3,FALSE)</f>
        <v>-2.6798606999999999</v>
      </c>
      <c r="T655">
        <f>VLOOKUP($A655,Location!$A:$E,4,FALSE)</f>
        <v>52.965404999999997</v>
      </c>
      <c r="U655">
        <f>VLOOKUP($A655,Location!$A:$E,5,FALSE)</f>
        <v>-2.6798606999999999</v>
      </c>
      <c r="V655" t="s">
        <v>24</v>
      </c>
      <c r="W655" t="s">
        <v>25</v>
      </c>
      <c r="X655" t="s">
        <v>333</v>
      </c>
    </row>
    <row r="656" spans="1:24" x14ac:dyDescent="0.25">
      <c r="A656" t="s">
        <v>31</v>
      </c>
      <c r="B656">
        <v>173</v>
      </c>
      <c r="C656">
        <v>107</v>
      </c>
      <c r="D656">
        <v>61.849710979999998</v>
      </c>
      <c r="E656">
        <v>151</v>
      </c>
      <c r="F656">
        <v>98</v>
      </c>
      <c r="G656">
        <v>64.900662249999996</v>
      </c>
      <c r="H656">
        <v>-3.050951269</v>
      </c>
      <c r="I656">
        <v>324</v>
      </c>
      <c r="J656">
        <v>205</v>
      </c>
      <c r="K656">
        <v>63.271604940000003</v>
      </c>
      <c r="L656">
        <v>49.8016431</v>
      </c>
      <c r="M656">
        <v>13.469961830000001</v>
      </c>
      <c r="N656">
        <v>2</v>
      </c>
      <c r="O656">
        <v>0</v>
      </c>
      <c r="P656">
        <v>0.40170840600000002</v>
      </c>
      <c r="Q656" t="s">
        <v>23</v>
      </c>
      <c r="R656">
        <f>VLOOKUP($A656,Location!$A:$E,2,FALSE)</f>
        <v>57.690631000000003</v>
      </c>
      <c r="S656">
        <f>VLOOKUP($A656,Location!$A:$E,3,FALSE)</f>
        <v>-4.2681290000000001</v>
      </c>
      <c r="T656">
        <f>VLOOKUP($A656,Location!$A:$E,4,FALSE)</f>
        <v>57.690631000000003</v>
      </c>
      <c r="U656">
        <f>VLOOKUP($A656,Location!$A:$E,5,FALSE)</f>
        <v>-4.2681290000000001</v>
      </c>
      <c r="V656" t="s">
        <v>24</v>
      </c>
      <c r="W656" t="s">
        <v>25</v>
      </c>
      <c r="X656" t="s">
        <v>333</v>
      </c>
    </row>
    <row r="657" spans="1:24" x14ac:dyDescent="0.25">
      <c r="A657" t="s">
        <v>161</v>
      </c>
      <c r="B657">
        <v>160</v>
      </c>
      <c r="C657">
        <v>108</v>
      </c>
      <c r="D657">
        <v>67.5</v>
      </c>
      <c r="E657">
        <v>181</v>
      </c>
      <c r="F657">
        <v>102</v>
      </c>
      <c r="G657">
        <v>56.353591160000001</v>
      </c>
      <c r="H657">
        <v>11.146408839999999</v>
      </c>
      <c r="I657">
        <v>341</v>
      </c>
      <c r="J657">
        <v>210</v>
      </c>
      <c r="K657">
        <v>61.58357771</v>
      </c>
      <c r="L657">
        <v>49.8016431</v>
      </c>
      <c r="M657">
        <v>11.78193461</v>
      </c>
      <c r="N657">
        <v>2</v>
      </c>
      <c r="O657">
        <v>0</v>
      </c>
      <c r="P657">
        <v>0.35136715499999999</v>
      </c>
      <c r="Q657" t="s">
        <v>23</v>
      </c>
      <c r="R657">
        <f>VLOOKUP($A657,Location!$A:$E,2,FALSE)</f>
        <v>55.951955599999998</v>
      </c>
      <c r="S657">
        <f>VLOOKUP($A657,Location!$A:$E,3,FALSE)</f>
        <v>-2.7620056000000002</v>
      </c>
      <c r="T657">
        <f>VLOOKUP($A657,Location!$A:$E,4,FALSE)</f>
        <v>55.951955599999998</v>
      </c>
      <c r="U657">
        <f>VLOOKUP($A657,Location!$A:$E,5,FALSE)</f>
        <v>-2.7620056000000002</v>
      </c>
      <c r="V657" t="s">
        <v>24</v>
      </c>
      <c r="W657" t="s">
        <v>25</v>
      </c>
      <c r="X657" t="s">
        <v>333</v>
      </c>
    </row>
    <row r="658" spans="1:24" x14ac:dyDescent="0.25">
      <c r="A658" t="s">
        <v>245</v>
      </c>
      <c r="B658">
        <v>192</v>
      </c>
      <c r="C658">
        <v>107</v>
      </c>
      <c r="D658">
        <v>55.729166669999998</v>
      </c>
      <c r="E658">
        <v>199</v>
      </c>
      <c r="F658">
        <v>105</v>
      </c>
      <c r="G658">
        <v>52.763819099999999</v>
      </c>
      <c r="H658">
        <v>2.9653475710000001</v>
      </c>
      <c r="I658">
        <v>391</v>
      </c>
      <c r="J658">
        <v>212</v>
      </c>
      <c r="K658">
        <v>54.219948850000002</v>
      </c>
      <c r="L658">
        <v>49.8016431</v>
      </c>
      <c r="M658">
        <v>4.4183057449999996</v>
      </c>
      <c r="N658">
        <v>2</v>
      </c>
      <c r="O658">
        <v>0</v>
      </c>
      <c r="P658">
        <v>0.13176507700000001</v>
      </c>
      <c r="Q658" t="s">
        <v>23</v>
      </c>
      <c r="R658">
        <f>VLOOKUP($A658,Location!$A:$E,2,FALSE)</f>
        <v>52.843625000000003</v>
      </c>
      <c r="S658">
        <f>VLOOKUP($A658,Location!$A:$E,3,FALSE)</f>
        <v>-3.0417288999999998</v>
      </c>
      <c r="T658">
        <f>VLOOKUP($A658,Location!$A:$E,4,FALSE)</f>
        <v>52.843625000000003</v>
      </c>
      <c r="U658">
        <f>VLOOKUP($A658,Location!$A:$E,5,FALSE)</f>
        <v>-3.0417288999999998</v>
      </c>
      <c r="V658" t="s">
        <v>24</v>
      </c>
      <c r="W658" t="s">
        <v>25</v>
      </c>
      <c r="X658" t="s">
        <v>333</v>
      </c>
    </row>
    <row r="659" spans="1:24" x14ac:dyDescent="0.25">
      <c r="A659" t="s">
        <v>171</v>
      </c>
      <c r="B659">
        <v>163</v>
      </c>
      <c r="C659">
        <v>112</v>
      </c>
      <c r="D659">
        <v>68.711656439999999</v>
      </c>
      <c r="E659">
        <v>155</v>
      </c>
      <c r="F659">
        <v>104</v>
      </c>
      <c r="G659">
        <v>67.096774190000005</v>
      </c>
      <c r="H659">
        <v>1.614882248</v>
      </c>
      <c r="I659">
        <v>321</v>
      </c>
      <c r="J659">
        <v>217</v>
      </c>
      <c r="K659">
        <v>67.601246110000005</v>
      </c>
      <c r="L659">
        <v>49.8016431</v>
      </c>
      <c r="M659">
        <v>17.799603000000001</v>
      </c>
      <c r="N659">
        <v>2</v>
      </c>
      <c r="O659">
        <v>0</v>
      </c>
      <c r="P659">
        <v>0.53082928100000004</v>
      </c>
      <c r="Q659" t="s">
        <v>23</v>
      </c>
      <c r="R659">
        <f>VLOOKUP($A659,Location!$A:$E,2,FALSE)</f>
        <v>54.974532500000002</v>
      </c>
      <c r="S659">
        <f>VLOOKUP($A659,Location!$A:$E,3,FALSE)</f>
        <v>-2.1096227000000001</v>
      </c>
      <c r="T659">
        <f>VLOOKUP($A659,Location!$A:$E,4,FALSE)</f>
        <v>54.974532500000002</v>
      </c>
      <c r="U659">
        <f>VLOOKUP($A659,Location!$A:$E,5,FALSE)</f>
        <v>-2.1096227000000001</v>
      </c>
      <c r="V659" t="s">
        <v>24</v>
      </c>
      <c r="W659" t="s">
        <v>25</v>
      </c>
      <c r="X659" t="s">
        <v>333</v>
      </c>
    </row>
    <row r="660" spans="1:24" x14ac:dyDescent="0.25">
      <c r="A660" t="s">
        <v>49</v>
      </c>
      <c r="B660">
        <v>137</v>
      </c>
      <c r="C660">
        <v>96</v>
      </c>
      <c r="D660">
        <v>70.0729927</v>
      </c>
      <c r="E660">
        <v>204</v>
      </c>
      <c r="F660">
        <v>123</v>
      </c>
      <c r="G660">
        <v>60.294117649999997</v>
      </c>
      <c r="H660">
        <v>9.7788750540000002</v>
      </c>
      <c r="I660">
        <v>341</v>
      </c>
      <c r="J660">
        <v>219</v>
      </c>
      <c r="K660">
        <v>64.222873899999996</v>
      </c>
      <c r="L660">
        <v>49.8016431</v>
      </c>
      <c r="M660">
        <v>14.4212308</v>
      </c>
      <c r="N660">
        <v>2</v>
      </c>
      <c r="O660">
        <v>0</v>
      </c>
      <c r="P660">
        <v>0.43007765799999997</v>
      </c>
      <c r="Q660" t="s">
        <v>23</v>
      </c>
      <c r="R660">
        <f>VLOOKUP($A660,Location!$A:$E,2,FALSE)</f>
        <v>51.399693999999997</v>
      </c>
      <c r="S660">
        <f>VLOOKUP($A660,Location!$A:$E,3,FALSE)</f>
        <v>-3.2792439999999998</v>
      </c>
      <c r="T660">
        <f>VLOOKUP($A660,Location!$A:$E,4,FALSE)</f>
        <v>51.399693999999997</v>
      </c>
      <c r="U660">
        <f>VLOOKUP($A660,Location!$A:$E,5,FALSE)</f>
        <v>-3.2792439999999998</v>
      </c>
      <c r="V660" t="s">
        <v>24</v>
      </c>
      <c r="W660" t="s">
        <v>25</v>
      </c>
      <c r="X660" t="s">
        <v>333</v>
      </c>
    </row>
    <row r="661" spans="1:24" x14ac:dyDescent="0.25">
      <c r="A661" t="s">
        <v>29</v>
      </c>
      <c r="B661">
        <v>153</v>
      </c>
      <c r="C661">
        <v>99</v>
      </c>
      <c r="D661">
        <v>64.705882349999996</v>
      </c>
      <c r="E661">
        <v>216</v>
      </c>
      <c r="F661">
        <v>125</v>
      </c>
      <c r="G661">
        <v>57.870370370000003</v>
      </c>
      <c r="H661">
        <v>6.835511983</v>
      </c>
      <c r="I661">
        <v>369</v>
      </c>
      <c r="J661">
        <v>224</v>
      </c>
      <c r="K661">
        <v>60.70460705</v>
      </c>
      <c r="L661">
        <v>49.8016431</v>
      </c>
      <c r="M661">
        <v>10.902963939999999</v>
      </c>
      <c r="N661">
        <v>2</v>
      </c>
      <c r="O661">
        <v>0</v>
      </c>
      <c r="P661">
        <v>0.32515402199999999</v>
      </c>
      <c r="Q661" t="s">
        <v>23</v>
      </c>
      <c r="R661">
        <f>VLOOKUP($A661,Location!$A:$E,2,FALSE)</f>
        <v>52.411171000000003</v>
      </c>
      <c r="S661">
        <f>VLOOKUP($A661,Location!$A:$E,3,FALSE)</f>
        <v>-4.079847</v>
      </c>
      <c r="T661">
        <f>VLOOKUP($A661,Location!$A:$E,4,FALSE)</f>
        <v>52.411171000000003</v>
      </c>
      <c r="U661">
        <f>VLOOKUP($A661,Location!$A:$E,5,FALSE)</f>
        <v>-4.079847</v>
      </c>
      <c r="V661" t="s">
        <v>24</v>
      </c>
      <c r="W661" t="s">
        <v>25</v>
      </c>
      <c r="X661" t="s">
        <v>333</v>
      </c>
    </row>
    <row r="662" spans="1:24" x14ac:dyDescent="0.25">
      <c r="A662" t="s">
        <v>251</v>
      </c>
      <c r="B662">
        <v>164</v>
      </c>
      <c r="C662">
        <v>112</v>
      </c>
      <c r="D662">
        <v>68.292682929999998</v>
      </c>
      <c r="E662">
        <v>168</v>
      </c>
      <c r="F662">
        <v>119</v>
      </c>
      <c r="G662">
        <v>70.833333330000002</v>
      </c>
      <c r="H662">
        <v>-2.5406504070000002</v>
      </c>
      <c r="I662">
        <v>332</v>
      </c>
      <c r="J662">
        <v>231</v>
      </c>
      <c r="K662">
        <v>69.578313249999994</v>
      </c>
      <c r="L662">
        <v>49.8016431</v>
      </c>
      <c r="M662">
        <v>19.776670150000001</v>
      </c>
      <c r="N662">
        <v>2</v>
      </c>
      <c r="O662">
        <v>0</v>
      </c>
      <c r="P662">
        <v>0.58979043399999997</v>
      </c>
      <c r="Q662" t="s">
        <v>23</v>
      </c>
      <c r="R662">
        <f>VLOOKUP($A662,Location!$A:$E,2,FALSE)</f>
        <v>57.487079000000001</v>
      </c>
      <c r="S662">
        <f>VLOOKUP($A662,Location!$A:$E,3,FALSE)</f>
        <v>-1.8015654999999999</v>
      </c>
      <c r="T662">
        <f>VLOOKUP($A662,Location!$A:$E,4,FALSE)</f>
        <v>57.487079000000001</v>
      </c>
      <c r="U662">
        <f>VLOOKUP($A662,Location!$A:$E,5,FALSE)</f>
        <v>-1.8015654999999999</v>
      </c>
      <c r="V662" t="s">
        <v>24</v>
      </c>
      <c r="W662" t="s">
        <v>25</v>
      </c>
      <c r="X662" t="s">
        <v>333</v>
      </c>
    </row>
    <row r="663" spans="1:24" x14ac:dyDescent="0.25">
      <c r="A663" t="s">
        <v>77</v>
      </c>
      <c r="B663">
        <v>204</v>
      </c>
      <c r="C663">
        <v>134</v>
      </c>
      <c r="D663">
        <v>65.686274510000004</v>
      </c>
      <c r="E663">
        <v>223</v>
      </c>
      <c r="F663">
        <v>109</v>
      </c>
      <c r="G663">
        <v>48.87892377</v>
      </c>
      <c r="H663">
        <v>16.80735074</v>
      </c>
      <c r="I663">
        <v>427</v>
      </c>
      <c r="J663">
        <v>243</v>
      </c>
      <c r="K663">
        <v>56.908665110000001</v>
      </c>
      <c r="L663">
        <v>49.8016431</v>
      </c>
      <c r="M663">
        <v>7.1070220009999998</v>
      </c>
      <c r="N663">
        <v>2</v>
      </c>
      <c r="O663">
        <v>0</v>
      </c>
      <c r="P663">
        <v>0.211949411</v>
      </c>
      <c r="Q663" t="s">
        <v>23</v>
      </c>
      <c r="R663">
        <f>VLOOKUP($A663,Location!$A:$E,2,FALSE)</f>
        <v>54.085600700000001</v>
      </c>
      <c r="S663">
        <f>VLOOKUP($A663,Location!$A:$E,3,FALSE)</f>
        <v>-0.20030780000000001</v>
      </c>
      <c r="T663">
        <f>VLOOKUP($A663,Location!$A:$E,4,FALSE)</f>
        <v>54.085600700000001</v>
      </c>
      <c r="U663">
        <f>VLOOKUP($A663,Location!$A:$E,5,FALSE)</f>
        <v>-0.20030780000000001</v>
      </c>
      <c r="V663" t="s">
        <v>24</v>
      </c>
      <c r="W663" t="s">
        <v>25</v>
      </c>
      <c r="X663" t="s">
        <v>333</v>
      </c>
    </row>
    <row r="664" spans="1:24" x14ac:dyDescent="0.25">
      <c r="A664" t="s">
        <v>39</v>
      </c>
      <c r="B664">
        <v>239</v>
      </c>
      <c r="C664">
        <v>131</v>
      </c>
      <c r="D664">
        <v>54.811715479999997</v>
      </c>
      <c r="E664">
        <v>252</v>
      </c>
      <c r="F664">
        <v>119</v>
      </c>
      <c r="G664">
        <v>47.222222219999999</v>
      </c>
      <c r="H664">
        <v>7.5894932590000002</v>
      </c>
      <c r="I664">
        <v>494</v>
      </c>
      <c r="J664">
        <v>251</v>
      </c>
      <c r="K664">
        <v>50.809716600000002</v>
      </c>
      <c r="L664">
        <v>49.8016431</v>
      </c>
      <c r="M664">
        <v>1.0080734950000001</v>
      </c>
      <c r="N664">
        <v>2</v>
      </c>
      <c r="O664">
        <v>0</v>
      </c>
      <c r="P664">
        <v>3.0063307000000001E-2</v>
      </c>
      <c r="Q664" t="s">
        <v>23</v>
      </c>
      <c r="R664">
        <f>VLOOKUP($A664,Location!$A:$E,2,FALSE)</f>
        <v>55.480890000000002</v>
      </c>
      <c r="S664">
        <f>VLOOKUP($A664,Location!$A:$E,3,FALSE)</f>
        <v>-4.6030300000000004</v>
      </c>
      <c r="T664">
        <f>VLOOKUP($A664,Location!$A:$E,4,FALSE)</f>
        <v>55.470890000000004</v>
      </c>
      <c r="U664">
        <f>VLOOKUP($A664,Location!$A:$E,5,FALSE)</f>
        <v>-4.6030300000000004</v>
      </c>
      <c r="V664" t="s">
        <v>24</v>
      </c>
      <c r="W664" t="s">
        <v>25</v>
      </c>
      <c r="X664" t="s">
        <v>333</v>
      </c>
    </row>
    <row r="665" spans="1:24" x14ac:dyDescent="0.25">
      <c r="A665" t="s">
        <v>93</v>
      </c>
      <c r="B665">
        <v>239</v>
      </c>
      <c r="C665">
        <v>133</v>
      </c>
      <c r="D665">
        <v>55.648535559999999</v>
      </c>
      <c r="E665">
        <v>241</v>
      </c>
      <c r="F665">
        <v>131</v>
      </c>
      <c r="G665">
        <v>54.356846470000001</v>
      </c>
      <c r="H665">
        <v>1.2916890919999999</v>
      </c>
      <c r="I665">
        <v>480</v>
      </c>
      <c r="J665">
        <v>264</v>
      </c>
      <c r="K665">
        <v>55</v>
      </c>
      <c r="L665">
        <v>49.8016431</v>
      </c>
      <c r="M665">
        <v>5.1983568959999999</v>
      </c>
      <c r="N665">
        <v>2</v>
      </c>
      <c r="O665">
        <v>0</v>
      </c>
      <c r="P665">
        <v>0.15502817999999999</v>
      </c>
      <c r="Q665" t="s">
        <v>23</v>
      </c>
      <c r="R665">
        <f>VLOOKUP($A665,Location!$A:$E,2,FALSE)</f>
        <v>52.085118600000001</v>
      </c>
      <c r="S665">
        <f>VLOOKUP($A665,Location!$A:$E,3,FALSE)</f>
        <v>-4.6578919000000001</v>
      </c>
      <c r="T665">
        <f>VLOOKUP($A665,Location!$A:$E,4,FALSE)</f>
        <v>52.085118600000001</v>
      </c>
      <c r="U665">
        <f>VLOOKUP($A665,Location!$A:$E,5,FALSE)</f>
        <v>-4.6578919000000001</v>
      </c>
      <c r="V665" t="s">
        <v>24</v>
      </c>
      <c r="W665" t="s">
        <v>25</v>
      </c>
      <c r="X665" t="s">
        <v>333</v>
      </c>
    </row>
    <row r="666" spans="1:24" x14ac:dyDescent="0.25">
      <c r="A666" t="s">
        <v>121</v>
      </c>
      <c r="B666">
        <v>295</v>
      </c>
      <c r="C666">
        <v>144</v>
      </c>
      <c r="D666">
        <v>48.813559320000003</v>
      </c>
      <c r="E666">
        <v>262</v>
      </c>
      <c r="F666">
        <v>122</v>
      </c>
      <c r="G666">
        <v>46.564885500000003</v>
      </c>
      <c r="H666">
        <v>2.2486738260000001</v>
      </c>
      <c r="I666">
        <v>557</v>
      </c>
      <c r="J666">
        <v>266</v>
      </c>
      <c r="K666">
        <v>47.755834829999998</v>
      </c>
      <c r="L666">
        <v>49.8016431</v>
      </c>
      <c r="M666">
        <v>-2.0458082740000001</v>
      </c>
      <c r="N666">
        <v>2</v>
      </c>
      <c r="O666">
        <v>1</v>
      </c>
      <c r="P666">
        <v>6.1011189E-2</v>
      </c>
      <c r="Q666" t="s">
        <v>23</v>
      </c>
      <c r="R666">
        <f>VLOOKUP($A666,Location!$A:$E,2,FALSE)</f>
        <v>55.968623000000001</v>
      </c>
      <c r="S666">
        <f>VLOOKUP($A666,Location!$A:$E,3,FALSE)</f>
        <v>-4.5745940000000003</v>
      </c>
      <c r="T666">
        <f>VLOOKUP($A666,Location!$A:$E,4,FALSE)</f>
        <v>55.968623000000001</v>
      </c>
      <c r="U666">
        <f>VLOOKUP($A666,Location!$A:$E,5,FALSE)</f>
        <v>-4.5745940000000003</v>
      </c>
      <c r="V666" t="s">
        <v>24</v>
      </c>
      <c r="W666" t="s">
        <v>25</v>
      </c>
      <c r="X666" t="s">
        <v>333</v>
      </c>
    </row>
    <row r="667" spans="1:24" x14ac:dyDescent="0.25">
      <c r="A667" t="s">
        <v>221</v>
      </c>
      <c r="B667">
        <v>230</v>
      </c>
      <c r="C667">
        <v>135</v>
      </c>
      <c r="D667">
        <v>58.695652170000002</v>
      </c>
      <c r="E667">
        <v>249</v>
      </c>
      <c r="F667">
        <v>144</v>
      </c>
      <c r="G667">
        <v>57.831325300000003</v>
      </c>
      <c r="H667">
        <v>0.864326873</v>
      </c>
      <c r="I667">
        <v>479</v>
      </c>
      <c r="J667">
        <v>279</v>
      </c>
      <c r="K667">
        <v>58.246346559999999</v>
      </c>
      <c r="L667">
        <v>49.8016431</v>
      </c>
      <c r="M667">
        <v>8.4447034510000005</v>
      </c>
      <c r="N667">
        <v>2</v>
      </c>
      <c r="O667">
        <v>0</v>
      </c>
      <c r="P667">
        <v>0.25184246300000002</v>
      </c>
      <c r="Q667" t="s">
        <v>23</v>
      </c>
      <c r="R667">
        <f>VLOOKUP($A667,Location!$A:$E,2,FALSE)</f>
        <v>52.769495190000001</v>
      </c>
      <c r="S667">
        <f>VLOOKUP($A667,Location!$A:$E,3,FALSE)</f>
        <v>-0.89327179000000001</v>
      </c>
      <c r="T667">
        <f>VLOOKUP($A667,Location!$A:$E,4,FALSE)</f>
        <v>52.789495190000004</v>
      </c>
      <c r="U667">
        <f>VLOOKUP($A667,Location!$A:$E,5,FALSE)</f>
        <v>-0.89327179000000001</v>
      </c>
      <c r="V667" t="s">
        <v>24</v>
      </c>
      <c r="W667" t="s">
        <v>25</v>
      </c>
      <c r="X667" t="s">
        <v>333</v>
      </c>
    </row>
    <row r="668" spans="1:24" x14ac:dyDescent="0.25">
      <c r="A668" t="s">
        <v>268</v>
      </c>
      <c r="B668">
        <v>248</v>
      </c>
      <c r="C668">
        <v>147</v>
      </c>
      <c r="D668">
        <v>59.27419355</v>
      </c>
      <c r="E668">
        <v>303</v>
      </c>
      <c r="F668">
        <v>149</v>
      </c>
      <c r="G668">
        <v>49.174917489999999</v>
      </c>
      <c r="H668">
        <v>10.099276059999999</v>
      </c>
      <c r="I668">
        <v>551</v>
      </c>
      <c r="J668">
        <v>296</v>
      </c>
      <c r="K668">
        <v>53.720508170000002</v>
      </c>
      <c r="L668">
        <v>49.8016431</v>
      </c>
      <c r="M668">
        <v>3.9188650630000001</v>
      </c>
      <c r="N668">
        <v>2</v>
      </c>
      <c r="O668">
        <v>0</v>
      </c>
      <c r="P668">
        <v>0.11687048999999999</v>
      </c>
      <c r="Q668" t="s">
        <v>23</v>
      </c>
      <c r="R668">
        <f>VLOOKUP($A668,Location!$A:$E,2,FALSE)</f>
        <v>54.238085400000003</v>
      </c>
      <c r="S668">
        <f>VLOOKUP($A668,Location!$A:$E,3,FALSE)</f>
        <v>-0.40375119999999998</v>
      </c>
      <c r="T668">
        <f>VLOOKUP($A668,Location!$A:$E,4,FALSE)</f>
        <v>54.238085400000003</v>
      </c>
      <c r="U668">
        <f>VLOOKUP($A668,Location!$A:$E,5,FALSE)</f>
        <v>-0.40375119999999998</v>
      </c>
      <c r="V668" t="s">
        <v>24</v>
      </c>
      <c r="W668" t="s">
        <v>25</v>
      </c>
      <c r="X668" t="s">
        <v>333</v>
      </c>
    </row>
    <row r="669" spans="1:24" x14ac:dyDescent="0.25">
      <c r="A669" t="s">
        <v>158</v>
      </c>
      <c r="B669">
        <v>312</v>
      </c>
      <c r="C669">
        <v>169</v>
      </c>
      <c r="D669">
        <v>54.166666669999998</v>
      </c>
      <c r="E669">
        <v>308</v>
      </c>
      <c r="F669">
        <v>141</v>
      </c>
      <c r="G669">
        <v>45.779220780000003</v>
      </c>
      <c r="H669">
        <v>8.3874458870000002</v>
      </c>
      <c r="I669">
        <v>620</v>
      </c>
      <c r="J669">
        <v>310</v>
      </c>
      <c r="K669">
        <v>50</v>
      </c>
      <c r="L669">
        <v>49.8016431</v>
      </c>
      <c r="M669">
        <v>0.198356896</v>
      </c>
      <c r="N669">
        <v>2</v>
      </c>
      <c r="O669">
        <v>0</v>
      </c>
      <c r="P669">
        <v>5.9155049999999997E-3</v>
      </c>
      <c r="Q669" t="s">
        <v>23</v>
      </c>
      <c r="R669">
        <f>VLOOKUP($A669,Location!$A:$E,2,FALSE)</f>
        <v>55.952866299999997</v>
      </c>
      <c r="S669">
        <f>VLOOKUP($A669,Location!$A:$E,3,FALSE)</f>
        <v>-4.7693013999999998</v>
      </c>
      <c r="T669">
        <f>VLOOKUP($A669,Location!$A:$E,4,FALSE)</f>
        <v>55.952866299999997</v>
      </c>
      <c r="U669">
        <f>VLOOKUP($A669,Location!$A:$E,5,FALSE)</f>
        <v>-4.7343013999999997</v>
      </c>
      <c r="V669" t="s">
        <v>24</v>
      </c>
      <c r="W669" t="s">
        <v>25</v>
      </c>
      <c r="X669" t="s">
        <v>333</v>
      </c>
    </row>
    <row r="670" spans="1:24" x14ac:dyDescent="0.25">
      <c r="A670" t="s">
        <v>308</v>
      </c>
      <c r="B670">
        <v>348</v>
      </c>
      <c r="C670">
        <v>163</v>
      </c>
      <c r="D670">
        <v>46.839080459999998</v>
      </c>
      <c r="E670">
        <v>316</v>
      </c>
      <c r="F670">
        <v>147</v>
      </c>
      <c r="G670">
        <v>46.518987340000002</v>
      </c>
      <c r="H670">
        <v>0.32009311800000001</v>
      </c>
      <c r="I670">
        <v>664</v>
      </c>
      <c r="J670">
        <v>310</v>
      </c>
      <c r="K670">
        <v>46.686746990000003</v>
      </c>
      <c r="L670">
        <v>49.8016431</v>
      </c>
      <c r="M670">
        <v>-3.1148961160000002</v>
      </c>
      <c r="N670">
        <v>2</v>
      </c>
      <c r="O670">
        <v>1</v>
      </c>
      <c r="P670">
        <v>9.2894097999999994E-2</v>
      </c>
      <c r="Q670" t="s">
        <v>23</v>
      </c>
      <c r="R670">
        <f>VLOOKUP($A670,Location!$A:$E,2,FALSE)</f>
        <v>53.4190136</v>
      </c>
      <c r="S670">
        <f>VLOOKUP($A670,Location!$A:$E,3,FALSE)</f>
        <v>-3.0276350000000001</v>
      </c>
      <c r="T670">
        <f>VLOOKUP($A670,Location!$A:$E,4,FALSE)</f>
        <v>53.4190136</v>
      </c>
      <c r="U670">
        <f>VLOOKUP($A670,Location!$A:$E,5,FALSE)</f>
        <v>-3.0276350000000001</v>
      </c>
      <c r="V670" t="s">
        <v>24</v>
      </c>
      <c r="W670" t="s">
        <v>25</v>
      </c>
      <c r="X670" t="s">
        <v>333</v>
      </c>
    </row>
    <row r="671" spans="1:24" x14ac:dyDescent="0.25">
      <c r="A671" t="s">
        <v>287</v>
      </c>
      <c r="B671">
        <v>324</v>
      </c>
      <c r="C671">
        <v>167</v>
      </c>
      <c r="D671">
        <v>51.543209879999999</v>
      </c>
      <c r="E671">
        <v>309</v>
      </c>
      <c r="F671">
        <v>144</v>
      </c>
      <c r="G671">
        <v>46.601941750000002</v>
      </c>
      <c r="H671">
        <v>4.941268129</v>
      </c>
      <c r="I671">
        <v>633</v>
      </c>
      <c r="J671">
        <v>311</v>
      </c>
      <c r="K671">
        <v>49.131121640000003</v>
      </c>
      <c r="L671">
        <v>49.8016431</v>
      </c>
      <c r="M671">
        <v>-0.67052146099999999</v>
      </c>
      <c r="N671">
        <v>2</v>
      </c>
      <c r="O671">
        <v>1</v>
      </c>
      <c r="P671">
        <v>1.9996650000000001E-2</v>
      </c>
      <c r="Q671" t="s">
        <v>23</v>
      </c>
      <c r="R671">
        <f>VLOOKUP($A671,Location!$A:$E,2,FALSE)</f>
        <v>52.812838200000002</v>
      </c>
      <c r="S671">
        <f>VLOOKUP($A671,Location!$A:$E,3,FALSE)</f>
        <v>-2.1255769</v>
      </c>
      <c r="T671">
        <f>VLOOKUP($A671,Location!$A:$E,4,FALSE)</f>
        <v>52.812838200000002</v>
      </c>
      <c r="U671">
        <f>VLOOKUP($A671,Location!$A:$E,5,FALSE)</f>
        <v>-2.1255769</v>
      </c>
      <c r="V671" t="s">
        <v>24</v>
      </c>
      <c r="W671" t="s">
        <v>25</v>
      </c>
      <c r="X671" t="s">
        <v>333</v>
      </c>
    </row>
    <row r="672" spans="1:24" x14ac:dyDescent="0.25">
      <c r="A672" t="s">
        <v>226</v>
      </c>
      <c r="B672">
        <v>278</v>
      </c>
      <c r="C672">
        <v>169</v>
      </c>
      <c r="D672">
        <v>60.791366910000001</v>
      </c>
      <c r="E672">
        <v>280</v>
      </c>
      <c r="F672">
        <v>156</v>
      </c>
      <c r="G672">
        <v>55.714285709999999</v>
      </c>
      <c r="H672">
        <v>5.0770811919999996</v>
      </c>
      <c r="I672">
        <v>558</v>
      </c>
      <c r="J672">
        <v>325</v>
      </c>
      <c r="K672">
        <v>58.2437276</v>
      </c>
      <c r="L672">
        <v>49.8016431</v>
      </c>
      <c r="M672">
        <v>8.4420844949999996</v>
      </c>
      <c r="N672">
        <v>2</v>
      </c>
      <c r="O672">
        <v>0</v>
      </c>
      <c r="P672">
        <v>0.25176435899999999</v>
      </c>
      <c r="Q672" t="s">
        <v>23</v>
      </c>
      <c r="R672">
        <f>VLOOKUP($A672,Location!$A:$E,2,FALSE)</f>
        <v>51.813638900000001</v>
      </c>
      <c r="S672">
        <f>VLOOKUP($A672,Location!$A:$E,3,FALSE)</f>
        <v>-2.7098053000000002</v>
      </c>
      <c r="T672">
        <f>VLOOKUP($A672,Location!$A:$E,4,FALSE)</f>
        <v>51.813638900000001</v>
      </c>
      <c r="U672">
        <f>VLOOKUP($A672,Location!$A:$E,5,FALSE)</f>
        <v>-2.7098053000000002</v>
      </c>
      <c r="V672" t="s">
        <v>24</v>
      </c>
      <c r="W672" t="s">
        <v>25</v>
      </c>
      <c r="X672" t="s">
        <v>333</v>
      </c>
    </row>
    <row r="673" spans="1:24" x14ac:dyDescent="0.25">
      <c r="A673" t="s">
        <v>198</v>
      </c>
      <c r="B673">
        <v>280</v>
      </c>
      <c r="C673">
        <v>151</v>
      </c>
      <c r="D673">
        <v>53.928571429999998</v>
      </c>
      <c r="E673">
        <v>359</v>
      </c>
      <c r="F673">
        <v>175</v>
      </c>
      <c r="G673">
        <v>48.746518109999997</v>
      </c>
      <c r="H673">
        <v>5.1820533229999999</v>
      </c>
      <c r="I673">
        <v>639</v>
      </c>
      <c r="J673">
        <v>326</v>
      </c>
      <c r="K673">
        <v>51.0172144</v>
      </c>
      <c r="L673">
        <v>49.8016431</v>
      </c>
      <c r="M673">
        <v>1.2155712940000001</v>
      </c>
      <c r="N673">
        <v>2</v>
      </c>
      <c r="O673">
        <v>0</v>
      </c>
      <c r="P673">
        <v>3.6251417000000001E-2</v>
      </c>
      <c r="Q673" t="s">
        <v>23</v>
      </c>
      <c r="R673">
        <f>VLOOKUP($A673,Location!$A:$E,2,FALSE)</f>
        <v>50.612014000000002</v>
      </c>
      <c r="S673">
        <f>VLOOKUP($A673,Location!$A:$E,3,FALSE)</f>
        <v>-4.3307260000000003</v>
      </c>
      <c r="T673">
        <f>VLOOKUP($A673,Location!$A:$E,4,FALSE)</f>
        <v>50.612014000000002</v>
      </c>
      <c r="U673">
        <f>VLOOKUP($A673,Location!$A:$E,5,FALSE)</f>
        <v>-4.3307260000000003</v>
      </c>
      <c r="V673" t="s">
        <v>24</v>
      </c>
      <c r="W673" t="s">
        <v>25</v>
      </c>
      <c r="X673" t="s">
        <v>333</v>
      </c>
    </row>
    <row r="674" spans="1:24" x14ac:dyDescent="0.25">
      <c r="A674" t="s">
        <v>238</v>
      </c>
      <c r="B674">
        <v>253</v>
      </c>
      <c r="C674">
        <v>163</v>
      </c>
      <c r="D674">
        <v>64.426877469999994</v>
      </c>
      <c r="E674">
        <v>272</v>
      </c>
      <c r="F674">
        <v>164</v>
      </c>
      <c r="G674">
        <v>60.294117649999997</v>
      </c>
      <c r="H674">
        <v>4.1327598229999998</v>
      </c>
      <c r="I674">
        <v>525</v>
      </c>
      <c r="J674">
        <v>327</v>
      </c>
      <c r="K674">
        <v>62.285714290000001</v>
      </c>
      <c r="L674">
        <v>49.8016431</v>
      </c>
      <c r="M674">
        <v>12.484071180000001</v>
      </c>
      <c r="N674">
        <v>2</v>
      </c>
      <c r="O674">
        <v>0</v>
      </c>
      <c r="P674">
        <v>0.37230664800000002</v>
      </c>
      <c r="Q674" t="s">
        <v>23</v>
      </c>
      <c r="R674">
        <f>VLOOKUP($A674,Location!$A:$E,2,FALSE)</f>
        <v>53.259651699999999</v>
      </c>
      <c r="S674">
        <f>VLOOKUP($A674,Location!$A:$E,3,FALSE)</f>
        <v>-2.5262476999999999</v>
      </c>
      <c r="T674">
        <f>VLOOKUP($A674,Location!$A:$E,4,FALSE)</f>
        <v>53.259651699999999</v>
      </c>
      <c r="U674">
        <f>VLOOKUP($A674,Location!$A:$E,5,FALSE)</f>
        <v>-2.4962477000000001</v>
      </c>
      <c r="V674" t="s">
        <v>24</v>
      </c>
      <c r="W674" t="s">
        <v>25</v>
      </c>
      <c r="X674" t="s">
        <v>333</v>
      </c>
    </row>
    <row r="675" spans="1:24" x14ac:dyDescent="0.25">
      <c r="A675" t="s">
        <v>154</v>
      </c>
      <c r="B675">
        <v>260</v>
      </c>
      <c r="C675">
        <v>157</v>
      </c>
      <c r="D675">
        <v>60.38461538</v>
      </c>
      <c r="E675">
        <v>309</v>
      </c>
      <c r="F675">
        <v>176</v>
      </c>
      <c r="G675">
        <v>56.957928799999998</v>
      </c>
      <c r="H675">
        <v>3.4266865819999999</v>
      </c>
      <c r="I675">
        <v>569</v>
      </c>
      <c r="J675">
        <v>333</v>
      </c>
      <c r="K675">
        <v>58.523725829999997</v>
      </c>
      <c r="L675">
        <v>49.8016431</v>
      </c>
      <c r="M675">
        <v>8.7220827310000004</v>
      </c>
      <c r="N675">
        <v>2</v>
      </c>
      <c r="O675">
        <v>0</v>
      </c>
      <c r="P675">
        <v>0.26011461600000002</v>
      </c>
      <c r="Q675" t="s">
        <v>23</v>
      </c>
      <c r="R675">
        <f>VLOOKUP($A675,Location!$A:$E,2,FALSE)</f>
        <v>56.011209999999998</v>
      </c>
      <c r="S675">
        <f>VLOOKUP($A675,Location!$A:$E,3,FALSE)</f>
        <v>-3.74125</v>
      </c>
      <c r="T675">
        <f>VLOOKUP($A675,Location!$A:$E,4,FALSE)</f>
        <v>56.011209999999998</v>
      </c>
      <c r="U675">
        <f>VLOOKUP($A675,Location!$A:$E,5,FALSE)</f>
        <v>-3.74125</v>
      </c>
      <c r="V675" t="s">
        <v>24</v>
      </c>
      <c r="W675" t="s">
        <v>25</v>
      </c>
      <c r="X675" t="s">
        <v>333</v>
      </c>
    </row>
    <row r="676" spans="1:24" x14ac:dyDescent="0.25">
      <c r="A676" t="s">
        <v>73</v>
      </c>
      <c r="B676">
        <v>219</v>
      </c>
      <c r="C676">
        <v>171</v>
      </c>
      <c r="D676">
        <v>78.082191780000002</v>
      </c>
      <c r="E676">
        <v>262</v>
      </c>
      <c r="F676">
        <v>162</v>
      </c>
      <c r="G676">
        <v>61.832061070000002</v>
      </c>
      <c r="H676">
        <v>16.250130710000001</v>
      </c>
      <c r="I676">
        <v>481</v>
      </c>
      <c r="J676">
        <v>333</v>
      </c>
      <c r="K676">
        <v>69.230769230000007</v>
      </c>
      <c r="L676">
        <v>49.8016431</v>
      </c>
      <c r="M676">
        <v>19.42912613</v>
      </c>
      <c r="N676">
        <v>2</v>
      </c>
      <c r="O676">
        <v>0</v>
      </c>
      <c r="P676">
        <v>0.57942579100000002</v>
      </c>
      <c r="Q676" t="s">
        <v>23</v>
      </c>
      <c r="R676">
        <f>VLOOKUP($A676,Location!$A:$E,2,FALSE)</f>
        <v>51.930228999999997</v>
      </c>
      <c r="S676">
        <f>VLOOKUP($A676,Location!$A:$E,3,FALSE)</f>
        <v>-3.3988070000000001</v>
      </c>
      <c r="T676">
        <f>VLOOKUP($A676,Location!$A:$E,4,FALSE)</f>
        <v>51.930228999999997</v>
      </c>
      <c r="U676">
        <f>VLOOKUP($A676,Location!$A:$E,5,FALSE)</f>
        <v>-3.3988070000000001</v>
      </c>
      <c r="V676" t="s">
        <v>24</v>
      </c>
      <c r="W676" t="s">
        <v>25</v>
      </c>
      <c r="X676" t="s">
        <v>333</v>
      </c>
    </row>
    <row r="677" spans="1:24" x14ac:dyDescent="0.25">
      <c r="A677" t="s">
        <v>132</v>
      </c>
      <c r="B677">
        <v>321</v>
      </c>
      <c r="C677">
        <v>166</v>
      </c>
      <c r="D677">
        <v>51.713395640000002</v>
      </c>
      <c r="E677">
        <v>322</v>
      </c>
      <c r="F677">
        <v>169</v>
      </c>
      <c r="G677">
        <v>52.484472050000001</v>
      </c>
      <c r="H677">
        <v>-0.77107641100000002</v>
      </c>
      <c r="I677">
        <v>644</v>
      </c>
      <c r="J677">
        <v>336</v>
      </c>
      <c r="K677">
        <v>52.173913040000002</v>
      </c>
      <c r="L677">
        <v>49.8016431</v>
      </c>
      <c r="M677">
        <v>2.3722699399999998</v>
      </c>
      <c r="N677">
        <v>2</v>
      </c>
      <c r="O677">
        <v>0</v>
      </c>
      <c r="P677">
        <v>7.0747103000000006E-2</v>
      </c>
      <c r="Q677" t="s">
        <v>23</v>
      </c>
      <c r="R677">
        <f>VLOOKUP($A677,Location!$A:$E,2,FALSE)</f>
        <v>57.651477</v>
      </c>
      <c r="S677">
        <f>VLOOKUP($A677,Location!$A:$E,3,FALSE)</f>
        <v>-3.3183582</v>
      </c>
      <c r="T677">
        <f>VLOOKUP($A677,Location!$A:$E,4,FALSE)</f>
        <v>57.651477</v>
      </c>
      <c r="U677">
        <f>VLOOKUP($A677,Location!$A:$E,5,FALSE)</f>
        <v>-3.3183582</v>
      </c>
      <c r="V677" t="s">
        <v>24</v>
      </c>
      <c r="W677" t="s">
        <v>25</v>
      </c>
      <c r="X677" t="s">
        <v>333</v>
      </c>
    </row>
    <row r="678" spans="1:24" x14ac:dyDescent="0.25">
      <c r="A678" t="s">
        <v>208</v>
      </c>
      <c r="B678">
        <v>275</v>
      </c>
      <c r="C678">
        <v>154</v>
      </c>
      <c r="D678">
        <v>56</v>
      </c>
      <c r="E678">
        <v>349</v>
      </c>
      <c r="F678">
        <v>183</v>
      </c>
      <c r="G678">
        <v>52.43553009</v>
      </c>
      <c r="H678">
        <v>3.564469914</v>
      </c>
      <c r="I678">
        <v>624</v>
      </c>
      <c r="J678">
        <v>337</v>
      </c>
      <c r="K678">
        <v>54.006410260000003</v>
      </c>
      <c r="L678">
        <v>49.8016431</v>
      </c>
      <c r="M678">
        <v>4.2047671519999996</v>
      </c>
      <c r="N678">
        <v>2</v>
      </c>
      <c r="O678">
        <v>0</v>
      </c>
      <c r="P678">
        <v>0.12539681499999999</v>
      </c>
      <c r="Q678" t="s">
        <v>23</v>
      </c>
      <c r="R678">
        <f>VLOOKUP($A678,Location!$A:$E,2,FALSE)</f>
        <v>55.887124200000002</v>
      </c>
      <c r="S678">
        <f>VLOOKUP($A678,Location!$A:$E,3,FALSE)</f>
        <v>-3.5342047999999999</v>
      </c>
      <c r="T678">
        <f>VLOOKUP($A678,Location!$A:$E,4,FALSE)</f>
        <v>55.877124200000004</v>
      </c>
      <c r="U678">
        <f>VLOOKUP($A678,Location!$A:$E,5,FALSE)</f>
        <v>-3.5742048</v>
      </c>
      <c r="V678" t="s">
        <v>24</v>
      </c>
      <c r="W678" t="s">
        <v>25</v>
      </c>
      <c r="X678" t="s">
        <v>333</v>
      </c>
    </row>
    <row r="679" spans="1:24" x14ac:dyDescent="0.25">
      <c r="A679" t="s">
        <v>52</v>
      </c>
      <c r="B679">
        <v>525</v>
      </c>
      <c r="C679">
        <v>182</v>
      </c>
      <c r="D679">
        <v>34.666666669999998</v>
      </c>
      <c r="E679">
        <v>510</v>
      </c>
      <c r="F679">
        <v>155</v>
      </c>
      <c r="G679">
        <v>30.39215686</v>
      </c>
      <c r="H679">
        <v>4.274509804</v>
      </c>
      <c r="I679">
        <v>1035</v>
      </c>
      <c r="J679">
        <v>337</v>
      </c>
      <c r="K679">
        <v>32.560386469999997</v>
      </c>
      <c r="L679">
        <v>49.8016431</v>
      </c>
      <c r="M679">
        <v>-17.241256629999999</v>
      </c>
      <c r="N679">
        <v>2</v>
      </c>
      <c r="O679">
        <v>1</v>
      </c>
      <c r="P679">
        <v>0.51417797600000004</v>
      </c>
      <c r="Q679" t="s">
        <v>23</v>
      </c>
      <c r="R679">
        <f>VLOOKUP($A679,Location!$A:$E,2,FALSE)</f>
        <v>51.483606299999998</v>
      </c>
      <c r="S679">
        <f>VLOOKUP($A679,Location!$A:$E,3,FALSE)</f>
        <v>0.14213439999999999</v>
      </c>
      <c r="T679">
        <f>VLOOKUP($A679,Location!$A:$E,4,FALSE)</f>
        <v>51.463606299999995</v>
      </c>
      <c r="U679">
        <f>VLOOKUP($A679,Location!$A:$E,5,FALSE)</f>
        <v>0.14213439999999999</v>
      </c>
      <c r="V679" t="s">
        <v>24</v>
      </c>
      <c r="W679" t="s">
        <v>25</v>
      </c>
      <c r="X679" t="s">
        <v>333</v>
      </c>
    </row>
    <row r="680" spans="1:24" x14ac:dyDescent="0.25">
      <c r="A680" t="s">
        <v>124</v>
      </c>
      <c r="B680">
        <v>300</v>
      </c>
      <c r="C680">
        <v>171</v>
      </c>
      <c r="D680">
        <v>57</v>
      </c>
      <c r="E680">
        <v>354</v>
      </c>
      <c r="F680">
        <v>182</v>
      </c>
      <c r="G680">
        <v>51.412429379999999</v>
      </c>
      <c r="H680">
        <v>5.5875706210000002</v>
      </c>
      <c r="I680">
        <v>654</v>
      </c>
      <c r="J680">
        <v>353</v>
      </c>
      <c r="K680">
        <v>53.975535170000001</v>
      </c>
      <c r="L680">
        <v>49.8016431</v>
      </c>
      <c r="M680">
        <v>4.1738920640000003</v>
      </c>
      <c r="N680">
        <v>2</v>
      </c>
      <c r="O680">
        <v>0</v>
      </c>
      <c r="P680">
        <v>0.124476041</v>
      </c>
      <c r="Q680" t="s">
        <v>23</v>
      </c>
      <c r="R680">
        <f>VLOOKUP($A680,Location!$A:$E,2,FALSE)</f>
        <v>56.074010000000001</v>
      </c>
      <c r="S680">
        <f>VLOOKUP($A680,Location!$A:$E,3,FALSE)</f>
        <v>-3.4352800000000001</v>
      </c>
      <c r="T680">
        <f>VLOOKUP($A680,Location!$A:$E,4,FALSE)</f>
        <v>56.074010000000001</v>
      </c>
      <c r="U680">
        <f>VLOOKUP($A680,Location!$A:$E,5,FALSE)</f>
        <v>-3.4352800000000001</v>
      </c>
      <c r="V680" t="s">
        <v>24</v>
      </c>
      <c r="W680" t="s">
        <v>25</v>
      </c>
      <c r="X680" t="s">
        <v>333</v>
      </c>
    </row>
    <row r="681" spans="1:24" x14ac:dyDescent="0.25">
      <c r="A681" t="s">
        <v>270</v>
      </c>
      <c r="B681">
        <v>308</v>
      </c>
      <c r="C681">
        <v>179</v>
      </c>
      <c r="D681">
        <v>58.116883119999997</v>
      </c>
      <c r="E681">
        <v>376</v>
      </c>
      <c r="F681">
        <v>187</v>
      </c>
      <c r="G681">
        <v>49.734042549999998</v>
      </c>
      <c r="H681">
        <v>8.3828405640000003</v>
      </c>
      <c r="I681">
        <v>684</v>
      </c>
      <c r="J681">
        <v>366</v>
      </c>
      <c r="K681">
        <v>53.508771930000002</v>
      </c>
      <c r="L681">
        <v>49.8016431</v>
      </c>
      <c r="M681">
        <v>3.7071288259999999</v>
      </c>
      <c r="N681">
        <v>2</v>
      </c>
      <c r="O681">
        <v>0</v>
      </c>
      <c r="P681">
        <v>0.110555979</v>
      </c>
      <c r="Q681" t="s">
        <v>23</v>
      </c>
      <c r="R681">
        <f>VLOOKUP($A681,Location!$A:$E,2,FALSE)</f>
        <v>51.272208499999998</v>
      </c>
      <c r="S681">
        <f>VLOOKUP($A681,Location!$A:$E,3,FALSE)</f>
        <v>0.1887173</v>
      </c>
      <c r="T681">
        <f>VLOOKUP($A681,Location!$A:$E,4,FALSE)</f>
        <v>51.272208499999998</v>
      </c>
      <c r="U681">
        <f>VLOOKUP($A681,Location!$A:$E,5,FALSE)</f>
        <v>0.1887173</v>
      </c>
      <c r="V681" t="s">
        <v>24</v>
      </c>
      <c r="W681" t="s">
        <v>25</v>
      </c>
      <c r="X681" t="s">
        <v>333</v>
      </c>
    </row>
    <row r="682" spans="1:24" x14ac:dyDescent="0.25">
      <c r="A682" t="s">
        <v>144</v>
      </c>
      <c r="B682">
        <v>415</v>
      </c>
      <c r="C682">
        <v>187</v>
      </c>
      <c r="D682">
        <v>45.060240960000002</v>
      </c>
      <c r="E682">
        <v>422</v>
      </c>
      <c r="F682">
        <v>183</v>
      </c>
      <c r="G682">
        <v>43.364928910000003</v>
      </c>
      <c r="H682">
        <v>1.695312054</v>
      </c>
      <c r="I682">
        <v>837</v>
      </c>
      <c r="J682">
        <v>370</v>
      </c>
      <c r="K682">
        <v>44.205495820000003</v>
      </c>
      <c r="L682">
        <v>49.8016431</v>
      </c>
      <c r="M682">
        <v>-5.5961472859999999</v>
      </c>
      <c r="N682">
        <v>2</v>
      </c>
      <c r="O682">
        <v>1</v>
      </c>
      <c r="P682">
        <v>0.16689129699999999</v>
      </c>
      <c r="Q682" t="s">
        <v>23</v>
      </c>
      <c r="R682">
        <f>VLOOKUP($A682,Location!$A:$E,2,FALSE)</f>
        <v>54.957157299999999</v>
      </c>
      <c r="S682">
        <f>VLOOKUP($A682,Location!$A:$E,3,FALSE)</f>
        <v>-1.6559885999999999</v>
      </c>
      <c r="T682">
        <f>VLOOKUP($A682,Location!$A:$E,4,FALSE)</f>
        <v>54.957157299999999</v>
      </c>
      <c r="U682">
        <f>VLOOKUP($A682,Location!$A:$E,5,FALSE)</f>
        <v>-1.6759885999999999</v>
      </c>
      <c r="V682" t="s">
        <v>24</v>
      </c>
      <c r="W682" t="s">
        <v>25</v>
      </c>
      <c r="X682" t="s">
        <v>333</v>
      </c>
    </row>
    <row r="683" spans="1:24" x14ac:dyDescent="0.25">
      <c r="A683" t="s">
        <v>75</v>
      </c>
      <c r="B683">
        <v>374</v>
      </c>
      <c r="C683">
        <v>196</v>
      </c>
      <c r="D683">
        <v>52.40641711</v>
      </c>
      <c r="E683">
        <v>335</v>
      </c>
      <c r="F683">
        <v>176</v>
      </c>
      <c r="G683">
        <v>52.537313429999998</v>
      </c>
      <c r="H683">
        <v>-0.13089632100000001</v>
      </c>
      <c r="I683">
        <v>709</v>
      </c>
      <c r="J683">
        <v>372</v>
      </c>
      <c r="K683">
        <v>52.468265160000001</v>
      </c>
      <c r="L683">
        <v>49.8016431</v>
      </c>
      <c r="M683">
        <v>2.6666220580000002</v>
      </c>
      <c r="N683">
        <v>2</v>
      </c>
      <c r="O683">
        <v>0</v>
      </c>
      <c r="P683">
        <v>7.9525428999999995E-2</v>
      </c>
      <c r="Q683" t="s">
        <v>23</v>
      </c>
      <c r="R683">
        <f>VLOOKUP($A683,Location!$A:$E,2,FALSE)</f>
        <v>51.610535499999997</v>
      </c>
      <c r="S683">
        <f>VLOOKUP($A683,Location!$A:$E,3,FALSE)</f>
        <v>0.29690309999999998</v>
      </c>
      <c r="T683">
        <f>VLOOKUP($A683,Location!$A:$E,4,FALSE)</f>
        <v>51.610535499999997</v>
      </c>
      <c r="U683">
        <f>VLOOKUP($A683,Location!$A:$E,5,FALSE)</f>
        <v>0.29690309999999998</v>
      </c>
      <c r="V683" t="s">
        <v>24</v>
      </c>
      <c r="W683" t="s">
        <v>25</v>
      </c>
      <c r="X683" t="s">
        <v>333</v>
      </c>
    </row>
    <row r="684" spans="1:24" x14ac:dyDescent="0.25">
      <c r="A684" t="s">
        <v>327</v>
      </c>
      <c r="B684">
        <v>292</v>
      </c>
      <c r="C684">
        <v>181</v>
      </c>
      <c r="D684">
        <v>61.98630137</v>
      </c>
      <c r="E684">
        <v>339</v>
      </c>
      <c r="F684">
        <v>200</v>
      </c>
      <c r="G684">
        <v>58.99705015</v>
      </c>
      <c r="H684">
        <v>2.989251222</v>
      </c>
      <c r="I684">
        <v>631</v>
      </c>
      <c r="J684">
        <v>381</v>
      </c>
      <c r="K684">
        <v>60.380348650000002</v>
      </c>
      <c r="L684">
        <v>49.8016431</v>
      </c>
      <c r="M684">
        <v>10.57870555</v>
      </c>
      <c r="N684">
        <v>2</v>
      </c>
      <c r="O684">
        <v>0</v>
      </c>
      <c r="P684">
        <v>0.315483815</v>
      </c>
      <c r="Q684" t="s">
        <v>23</v>
      </c>
      <c r="R684">
        <f>VLOOKUP($A684,Location!$A:$E,2,FALSE)</f>
        <v>54.635058000000001</v>
      </c>
      <c r="S684">
        <f>VLOOKUP($A684,Location!$A:$E,3,FALSE)</f>
        <v>-3.5693980000000001</v>
      </c>
      <c r="T684">
        <f>VLOOKUP($A684,Location!$A:$E,4,FALSE)</f>
        <v>54.635058000000001</v>
      </c>
      <c r="U684">
        <f>VLOOKUP($A684,Location!$A:$E,5,FALSE)</f>
        <v>-3.5693980000000001</v>
      </c>
      <c r="V684" t="s">
        <v>24</v>
      </c>
      <c r="W684" t="s">
        <v>25</v>
      </c>
      <c r="X684" t="s">
        <v>333</v>
      </c>
    </row>
    <row r="685" spans="1:24" x14ac:dyDescent="0.25">
      <c r="A685" t="s">
        <v>48</v>
      </c>
      <c r="B685">
        <v>282</v>
      </c>
      <c r="C685">
        <v>197</v>
      </c>
      <c r="D685">
        <v>69.858156030000004</v>
      </c>
      <c r="E685">
        <v>316</v>
      </c>
      <c r="F685">
        <v>188</v>
      </c>
      <c r="G685">
        <v>59.493670889999997</v>
      </c>
      <c r="H685">
        <v>10.364485139999999</v>
      </c>
      <c r="I685">
        <v>598</v>
      </c>
      <c r="J685">
        <v>385</v>
      </c>
      <c r="K685">
        <v>64.381270900000004</v>
      </c>
      <c r="L685">
        <v>49.8016431</v>
      </c>
      <c r="M685">
        <v>14.579627800000001</v>
      </c>
      <c r="N685">
        <v>2</v>
      </c>
      <c r="O685">
        <v>0</v>
      </c>
      <c r="P685">
        <v>0.43480145799999997</v>
      </c>
      <c r="Q685" t="s">
        <v>23</v>
      </c>
      <c r="R685">
        <f>VLOOKUP($A685,Location!$A:$E,2,FALSE)</f>
        <v>54.118174000000003</v>
      </c>
      <c r="S685">
        <f>VLOOKUP($A685,Location!$A:$E,3,FALSE)</f>
        <v>-3.2416708999999999</v>
      </c>
      <c r="T685">
        <f>VLOOKUP($A685,Location!$A:$E,4,FALSE)</f>
        <v>54.118174000000003</v>
      </c>
      <c r="U685">
        <f>VLOOKUP($A685,Location!$A:$E,5,FALSE)</f>
        <v>-3.2416708999999999</v>
      </c>
      <c r="V685" t="s">
        <v>24</v>
      </c>
      <c r="W685" t="s">
        <v>25</v>
      </c>
      <c r="X685" t="s">
        <v>333</v>
      </c>
    </row>
    <row r="686" spans="1:24" x14ac:dyDescent="0.25">
      <c r="A686" t="s">
        <v>74</v>
      </c>
      <c r="B686">
        <v>514</v>
      </c>
      <c r="C686">
        <v>240</v>
      </c>
      <c r="D686">
        <v>46.692607000000002</v>
      </c>
      <c r="E686">
        <v>400</v>
      </c>
      <c r="F686">
        <v>157</v>
      </c>
      <c r="G686">
        <v>39.25</v>
      </c>
      <c r="H686">
        <v>7.4426070040000001</v>
      </c>
      <c r="I686">
        <v>916</v>
      </c>
      <c r="J686">
        <v>398</v>
      </c>
      <c r="K686">
        <v>43.449781659999999</v>
      </c>
      <c r="L686">
        <v>49.8016431</v>
      </c>
      <c r="M686">
        <v>-6.3518614449999999</v>
      </c>
      <c r="N686">
        <v>2</v>
      </c>
      <c r="O686">
        <v>1</v>
      </c>
      <c r="P686">
        <v>0.189428609</v>
      </c>
      <c r="Q686" t="s">
        <v>23</v>
      </c>
      <c r="R686">
        <f>VLOOKUP($A686,Location!$A:$E,2,FALSE)</f>
        <v>53.429313399999998</v>
      </c>
      <c r="S686">
        <f>VLOOKUP($A686,Location!$A:$E,3,FALSE)</f>
        <v>-2.1240792000000002</v>
      </c>
      <c r="T686">
        <f>VLOOKUP($A686,Location!$A:$E,4,FALSE)</f>
        <v>53.429313399999998</v>
      </c>
      <c r="U686">
        <f>VLOOKUP($A686,Location!$A:$E,5,FALSE)</f>
        <v>-2.1590792000000003</v>
      </c>
      <c r="V686" t="s">
        <v>24</v>
      </c>
      <c r="W686" t="s">
        <v>25</v>
      </c>
      <c r="X686" t="s">
        <v>333</v>
      </c>
    </row>
    <row r="687" spans="1:24" x14ac:dyDescent="0.25">
      <c r="A687" t="s">
        <v>96</v>
      </c>
      <c r="B687">
        <v>352</v>
      </c>
      <c r="C687">
        <v>224</v>
      </c>
      <c r="D687">
        <v>63.636363639999999</v>
      </c>
      <c r="E687">
        <v>310</v>
      </c>
      <c r="F687">
        <v>183</v>
      </c>
      <c r="G687">
        <v>59.032258059999997</v>
      </c>
      <c r="H687">
        <v>4.6041055719999999</v>
      </c>
      <c r="I687">
        <v>662</v>
      </c>
      <c r="J687">
        <v>407</v>
      </c>
      <c r="K687">
        <v>61.480362540000002</v>
      </c>
      <c r="L687">
        <v>49.8016431</v>
      </c>
      <c r="M687">
        <v>11.678719429999999</v>
      </c>
      <c r="N687">
        <v>2</v>
      </c>
      <c r="O687">
        <v>0</v>
      </c>
      <c r="P687">
        <v>0.34828901699999998</v>
      </c>
      <c r="Q687" t="s">
        <v>23</v>
      </c>
      <c r="R687">
        <f>VLOOKUP($A687,Location!$A:$E,2,FALSE)</f>
        <v>51.855899899999997</v>
      </c>
      <c r="S687">
        <f>VLOOKUP($A687,Location!$A:$E,3,FALSE)</f>
        <v>-4.3029979000000003</v>
      </c>
      <c r="T687">
        <f>VLOOKUP($A687,Location!$A:$E,4,FALSE)</f>
        <v>51.855899899999997</v>
      </c>
      <c r="U687">
        <f>VLOOKUP($A687,Location!$A:$E,5,FALSE)</f>
        <v>-4.3029979000000003</v>
      </c>
      <c r="V687" t="s">
        <v>24</v>
      </c>
      <c r="W687" t="s">
        <v>25</v>
      </c>
      <c r="X687" t="s">
        <v>333</v>
      </c>
    </row>
    <row r="688" spans="1:24" x14ac:dyDescent="0.25">
      <c r="A688" t="s">
        <v>303</v>
      </c>
      <c r="B688">
        <v>372</v>
      </c>
      <c r="C688">
        <v>212</v>
      </c>
      <c r="D688">
        <v>56.989247310000003</v>
      </c>
      <c r="E688">
        <v>373</v>
      </c>
      <c r="F688">
        <v>201</v>
      </c>
      <c r="G688">
        <v>53.887399459999997</v>
      </c>
      <c r="H688">
        <v>3.1018478479999998</v>
      </c>
      <c r="I688">
        <v>745</v>
      </c>
      <c r="J688">
        <v>413</v>
      </c>
      <c r="K688">
        <v>55.436241610000003</v>
      </c>
      <c r="L688">
        <v>49.8016431</v>
      </c>
      <c r="M688">
        <v>5.6345985069999998</v>
      </c>
      <c r="N688">
        <v>2</v>
      </c>
      <c r="O688">
        <v>0</v>
      </c>
      <c r="P688">
        <v>0.16803800999999999</v>
      </c>
      <c r="Q688" t="s">
        <v>23</v>
      </c>
      <c r="R688">
        <f>VLOOKUP($A688,Location!$A:$E,2,FALSE)</f>
        <v>51.313892000000003</v>
      </c>
      <c r="S688">
        <f>VLOOKUP($A688,Location!$A:$E,3,FALSE)</f>
        <v>-2.2023440000000001</v>
      </c>
      <c r="T688">
        <f>VLOOKUP($A688,Location!$A:$E,4,FALSE)</f>
        <v>51.313892000000003</v>
      </c>
      <c r="U688">
        <f>VLOOKUP($A688,Location!$A:$E,5,FALSE)</f>
        <v>-2.2023440000000001</v>
      </c>
      <c r="V688" t="s">
        <v>24</v>
      </c>
      <c r="W688" t="s">
        <v>25</v>
      </c>
      <c r="X688" t="s">
        <v>333</v>
      </c>
    </row>
    <row r="689" spans="1:24" x14ac:dyDescent="0.25">
      <c r="A689" t="s">
        <v>165</v>
      </c>
      <c r="B689">
        <v>429</v>
      </c>
      <c r="C689">
        <v>200</v>
      </c>
      <c r="D689">
        <v>46.620046619999997</v>
      </c>
      <c r="E689">
        <v>458</v>
      </c>
      <c r="F689">
        <v>219</v>
      </c>
      <c r="G689">
        <v>47.81659389</v>
      </c>
      <c r="H689">
        <v>-1.1965472660000001</v>
      </c>
      <c r="I689">
        <v>887</v>
      </c>
      <c r="J689">
        <v>419</v>
      </c>
      <c r="K689">
        <v>47.237880500000003</v>
      </c>
      <c r="L689">
        <v>49.8016431</v>
      </c>
      <c r="M689">
        <v>-2.5637626080000002</v>
      </c>
      <c r="N689">
        <v>2</v>
      </c>
      <c r="O689">
        <v>1</v>
      </c>
      <c r="P689">
        <v>7.6457899999999995E-2</v>
      </c>
      <c r="Q689" t="s">
        <v>23</v>
      </c>
      <c r="R689">
        <f>VLOOKUP($A689,Location!$A:$E,2,FALSE)</f>
        <v>50.8851789</v>
      </c>
      <c r="S689">
        <f>VLOOKUP($A689,Location!$A:$E,3,FALSE)</f>
        <v>0.59921999999999997</v>
      </c>
      <c r="T689">
        <f>VLOOKUP($A689,Location!$A:$E,4,FALSE)</f>
        <v>50.8851789</v>
      </c>
      <c r="U689">
        <f>VLOOKUP($A689,Location!$A:$E,5,FALSE)</f>
        <v>0.59921999999999997</v>
      </c>
      <c r="V689" t="s">
        <v>24</v>
      </c>
      <c r="W689" t="s">
        <v>25</v>
      </c>
      <c r="X689" t="s">
        <v>333</v>
      </c>
    </row>
    <row r="690" spans="1:24" x14ac:dyDescent="0.25">
      <c r="A690" t="s">
        <v>174</v>
      </c>
      <c r="B690">
        <v>454</v>
      </c>
      <c r="C690">
        <v>230</v>
      </c>
      <c r="D690">
        <v>50.660792950000001</v>
      </c>
      <c r="E690">
        <v>398</v>
      </c>
      <c r="F690">
        <v>197</v>
      </c>
      <c r="G690">
        <v>49.49748744</v>
      </c>
      <c r="H690">
        <v>1.1633055139999999</v>
      </c>
      <c r="I690">
        <v>852</v>
      </c>
      <c r="J690">
        <v>427</v>
      </c>
      <c r="K690">
        <v>50.117370889999997</v>
      </c>
      <c r="L690">
        <v>49.8016431</v>
      </c>
      <c r="M690">
        <v>0.31572778800000001</v>
      </c>
      <c r="N690">
        <v>2</v>
      </c>
      <c r="O690">
        <v>0</v>
      </c>
      <c r="P690">
        <v>9.4158030000000004E-3</v>
      </c>
      <c r="Q690" t="s">
        <v>23</v>
      </c>
      <c r="R690">
        <f>VLOOKUP($A690,Location!$A:$E,2,FALSE)</f>
        <v>52.533873300000003</v>
      </c>
      <c r="S690">
        <f>VLOOKUP($A690,Location!$A:$E,3,FALSE)</f>
        <v>-1.3702733</v>
      </c>
      <c r="T690">
        <f>VLOOKUP($A690,Location!$A:$E,4,FALSE)</f>
        <v>52.563873300000004</v>
      </c>
      <c r="U690">
        <f>VLOOKUP($A690,Location!$A:$E,5,FALSE)</f>
        <v>-1.3102733</v>
      </c>
      <c r="V690" t="s">
        <v>24</v>
      </c>
      <c r="W690" t="s">
        <v>25</v>
      </c>
      <c r="X690" t="s">
        <v>333</v>
      </c>
    </row>
    <row r="691" spans="1:24" x14ac:dyDescent="0.25">
      <c r="A691" t="s">
        <v>35</v>
      </c>
      <c r="B691">
        <v>432</v>
      </c>
      <c r="C691">
        <v>228</v>
      </c>
      <c r="D691">
        <v>52.777777780000001</v>
      </c>
      <c r="E691">
        <v>431</v>
      </c>
      <c r="F691">
        <v>204</v>
      </c>
      <c r="G691">
        <v>47.331786540000003</v>
      </c>
      <c r="H691">
        <v>5.4459912350000002</v>
      </c>
      <c r="I691">
        <v>863</v>
      </c>
      <c r="J691">
        <v>432</v>
      </c>
      <c r="K691">
        <v>50.057937430000003</v>
      </c>
      <c r="L691">
        <v>49.8016431</v>
      </c>
      <c r="M691">
        <v>0.25629432400000002</v>
      </c>
      <c r="N691">
        <v>2</v>
      </c>
      <c r="O691">
        <v>0</v>
      </c>
      <c r="P691">
        <v>7.6433459999999996E-3</v>
      </c>
      <c r="Q691" t="s">
        <v>23</v>
      </c>
      <c r="R691">
        <f>VLOOKUP($A691,Location!$A:$E,2,FALSE)</f>
        <v>51.146543000000001</v>
      </c>
      <c r="S691">
        <f>VLOOKUP($A691,Location!$A:$E,3,FALSE)</f>
        <v>0.87834299999999998</v>
      </c>
      <c r="T691">
        <f>VLOOKUP($A691,Location!$A:$E,4,FALSE)</f>
        <v>51.146543000000001</v>
      </c>
      <c r="U691">
        <f>VLOOKUP($A691,Location!$A:$E,5,FALSE)</f>
        <v>0.87834299999999998</v>
      </c>
      <c r="V691" t="s">
        <v>24</v>
      </c>
      <c r="W691" t="s">
        <v>25</v>
      </c>
      <c r="X691" t="s">
        <v>333</v>
      </c>
    </row>
    <row r="692" spans="1:24" x14ac:dyDescent="0.25">
      <c r="A692" t="s">
        <v>216</v>
      </c>
      <c r="B692">
        <v>412</v>
      </c>
      <c r="C692">
        <v>223</v>
      </c>
      <c r="D692">
        <v>54.126213589999999</v>
      </c>
      <c r="E692">
        <v>391</v>
      </c>
      <c r="F692">
        <v>209</v>
      </c>
      <c r="G692">
        <v>53.452685420000002</v>
      </c>
      <c r="H692">
        <v>0.67352816999999998</v>
      </c>
      <c r="I692">
        <v>803</v>
      </c>
      <c r="J692">
        <v>432</v>
      </c>
      <c r="K692">
        <v>53.798256539999997</v>
      </c>
      <c r="L692">
        <v>49.8016431</v>
      </c>
      <c r="M692">
        <v>3.9966134339999999</v>
      </c>
      <c r="N692">
        <v>2</v>
      </c>
      <c r="O692">
        <v>0</v>
      </c>
      <c r="P692">
        <v>0.119189143</v>
      </c>
      <c r="Q692" t="s">
        <v>23</v>
      </c>
      <c r="R692">
        <f>VLOOKUP($A692,Location!$A:$E,2,FALSE)</f>
        <v>52.365387400000003</v>
      </c>
      <c r="S692">
        <f>VLOOKUP($A692,Location!$A:$E,3,FALSE)</f>
        <v>-2.6930567000000001</v>
      </c>
      <c r="T692">
        <f>VLOOKUP($A692,Location!$A:$E,4,FALSE)</f>
        <v>52.365387400000003</v>
      </c>
      <c r="U692">
        <f>VLOOKUP($A692,Location!$A:$E,5,FALSE)</f>
        <v>-2.6930567000000001</v>
      </c>
      <c r="V692" t="s">
        <v>24</v>
      </c>
      <c r="W692" t="s">
        <v>25</v>
      </c>
      <c r="X692" t="s">
        <v>333</v>
      </c>
    </row>
    <row r="693" spans="1:24" x14ac:dyDescent="0.25">
      <c r="A693" t="s">
        <v>210</v>
      </c>
      <c r="B693">
        <v>321</v>
      </c>
      <c r="C693">
        <v>214</v>
      </c>
      <c r="D693">
        <v>66.666666669999998</v>
      </c>
      <c r="E693">
        <v>398</v>
      </c>
      <c r="F693">
        <v>218</v>
      </c>
      <c r="G693">
        <v>54.773869349999998</v>
      </c>
      <c r="H693">
        <v>11.89279732</v>
      </c>
      <c r="I693">
        <v>719</v>
      </c>
      <c r="J693">
        <v>432</v>
      </c>
      <c r="K693">
        <v>60.08344924</v>
      </c>
      <c r="L693">
        <v>49.8016431</v>
      </c>
      <c r="M693">
        <v>10.28180613</v>
      </c>
      <c r="N693">
        <v>2</v>
      </c>
      <c r="O693">
        <v>0</v>
      </c>
      <c r="P693">
        <v>0.30662952199999999</v>
      </c>
      <c r="Q693" t="s">
        <v>23</v>
      </c>
      <c r="R693">
        <f>VLOOKUP($A693,Location!$A:$E,2,FALSE)</f>
        <v>51.524264600000002</v>
      </c>
      <c r="S693">
        <f>VLOOKUP($A693,Location!$A:$E,3,FALSE)</f>
        <v>-3.3650403999999998</v>
      </c>
      <c r="T693">
        <f>VLOOKUP($A693,Location!$A:$E,4,FALSE)</f>
        <v>51.574264599999999</v>
      </c>
      <c r="U693">
        <f>VLOOKUP($A693,Location!$A:$E,5,FALSE)</f>
        <v>-3.4750403999999997</v>
      </c>
      <c r="V693" t="s">
        <v>24</v>
      </c>
      <c r="W693" t="s">
        <v>25</v>
      </c>
      <c r="X693" t="s">
        <v>333</v>
      </c>
    </row>
    <row r="694" spans="1:24" x14ac:dyDescent="0.25">
      <c r="A694" t="s">
        <v>190</v>
      </c>
      <c r="B694">
        <v>349</v>
      </c>
      <c r="C694">
        <v>234</v>
      </c>
      <c r="D694">
        <v>67.048710600000007</v>
      </c>
      <c r="E694">
        <v>289</v>
      </c>
      <c r="F694">
        <v>198</v>
      </c>
      <c r="G694">
        <v>68.512110730000003</v>
      </c>
      <c r="H694">
        <v>-1.4634001249999999</v>
      </c>
      <c r="I694">
        <v>638</v>
      </c>
      <c r="J694">
        <v>432</v>
      </c>
      <c r="K694">
        <v>67.711598749999993</v>
      </c>
      <c r="L694">
        <v>49.8016431</v>
      </c>
      <c r="M694">
        <v>17.90995564</v>
      </c>
      <c r="N694">
        <v>2</v>
      </c>
      <c r="O694">
        <v>0</v>
      </c>
      <c r="P694">
        <v>0.534120276</v>
      </c>
      <c r="Q694" t="s">
        <v>23</v>
      </c>
      <c r="R694">
        <f>VLOOKUP($A694,Location!$A:$E,2,FALSE)</f>
        <v>54.311520999999999</v>
      </c>
      <c r="S694">
        <f>VLOOKUP($A694,Location!$A:$E,3,FALSE)</f>
        <v>-2.7340049999999998</v>
      </c>
      <c r="T694">
        <f>VLOOKUP($A694,Location!$A:$E,4,FALSE)</f>
        <v>54.311520999999999</v>
      </c>
      <c r="U694">
        <f>VLOOKUP($A694,Location!$A:$E,5,FALSE)</f>
        <v>-2.7340049999999998</v>
      </c>
      <c r="V694" t="s">
        <v>24</v>
      </c>
      <c r="W694" t="s">
        <v>25</v>
      </c>
      <c r="X694" t="s">
        <v>333</v>
      </c>
    </row>
    <row r="695" spans="1:24" x14ac:dyDescent="0.25">
      <c r="A695" t="s">
        <v>232</v>
      </c>
      <c r="B695">
        <v>354</v>
      </c>
      <c r="C695">
        <v>217</v>
      </c>
      <c r="D695">
        <v>61.299435029999998</v>
      </c>
      <c r="E695">
        <v>377</v>
      </c>
      <c r="F695">
        <v>218</v>
      </c>
      <c r="G695">
        <v>57.824933690000002</v>
      </c>
      <c r="H695">
        <v>3.4745013409999999</v>
      </c>
      <c r="I695">
        <v>731</v>
      </c>
      <c r="J695">
        <v>435</v>
      </c>
      <c r="K695">
        <v>59.507523939999999</v>
      </c>
      <c r="L695">
        <v>49.8016431</v>
      </c>
      <c r="M695">
        <v>9.7058808360000004</v>
      </c>
      <c r="N695">
        <v>2</v>
      </c>
      <c r="O695">
        <v>0</v>
      </c>
      <c r="P695">
        <v>0.28945396899999998</v>
      </c>
      <c r="Q695" t="s">
        <v>23</v>
      </c>
      <c r="R695">
        <f>VLOOKUP($A695,Location!$A:$E,2,FALSE)</f>
        <v>50.713123799999998</v>
      </c>
      <c r="S695">
        <f>VLOOKUP($A695,Location!$A:$E,3,FALSE)</f>
        <v>-1.2970957999999999</v>
      </c>
      <c r="T695">
        <f>VLOOKUP($A695,Location!$A:$E,4,FALSE)</f>
        <v>50.663123800000001</v>
      </c>
      <c r="U695">
        <f>VLOOKUP($A695,Location!$A:$E,5,FALSE)</f>
        <v>-1.2970957999999999</v>
      </c>
      <c r="V695" t="s">
        <v>24</v>
      </c>
      <c r="W695" t="s">
        <v>25</v>
      </c>
      <c r="X695" t="s">
        <v>333</v>
      </c>
    </row>
    <row r="696" spans="1:24" x14ac:dyDescent="0.25">
      <c r="A696" t="s">
        <v>116</v>
      </c>
      <c r="B696">
        <v>328</v>
      </c>
      <c r="C696">
        <v>228</v>
      </c>
      <c r="D696">
        <v>69.512195120000001</v>
      </c>
      <c r="E696">
        <v>374</v>
      </c>
      <c r="F696">
        <v>208</v>
      </c>
      <c r="G696">
        <v>55.614973259999999</v>
      </c>
      <c r="H696">
        <v>13.89722186</v>
      </c>
      <c r="I696">
        <v>702</v>
      </c>
      <c r="J696">
        <v>436</v>
      </c>
      <c r="K696">
        <v>62.108262109999998</v>
      </c>
      <c r="L696">
        <v>49.8016431</v>
      </c>
      <c r="M696">
        <v>12.306619</v>
      </c>
      <c r="N696">
        <v>2</v>
      </c>
      <c r="O696">
        <v>0</v>
      </c>
      <c r="P696">
        <v>0.36701457399999998</v>
      </c>
      <c r="Q696" t="s">
        <v>23</v>
      </c>
      <c r="R696">
        <f>VLOOKUP($A696,Location!$A:$E,2,FALSE)</f>
        <v>54.519602200000001</v>
      </c>
      <c r="S696">
        <f>VLOOKUP($A696,Location!$A:$E,3,FALSE)</f>
        <v>-1.5083413999999999</v>
      </c>
      <c r="T696">
        <f>VLOOKUP($A696,Location!$A:$E,4,FALSE)</f>
        <v>54.519602200000001</v>
      </c>
      <c r="U696">
        <f>VLOOKUP($A696,Location!$A:$E,5,FALSE)</f>
        <v>-1.5083413999999999</v>
      </c>
      <c r="V696" t="s">
        <v>24</v>
      </c>
      <c r="W696" t="s">
        <v>25</v>
      </c>
      <c r="X696" t="s">
        <v>333</v>
      </c>
    </row>
    <row r="697" spans="1:24" x14ac:dyDescent="0.25">
      <c r="A697" t="s">
        <v>222</v>
      </c>
      <c r="B697">
        <v>372</v>
      </c>
      <c r="C697">
        <v>221</v>
      </c>
      <c r="D697">
        <v>59.40860215</v>
      </c>
      <c r="E697">
        <v>396</v>
      </c>
      <c r="F697">
        <v>216</v>
      </c>
      <c r="G697">
        <v>54.545454550000002</v>
      </c>
      <c r="H697">
        <v>4.863147605</v>
      </c>
      <c r="I697">
        <v>768</v>
      </c>
      <c r="J697">
        <v>437</v>
      </c>
      <c r="K697">
        <v>56.901041669999998</v>
      </c>
      <c r="L697">
        <v>49.8016431</v>
      </c>
      <c r="M697">
        <v>7.0993985630000003</v>
      </c>
      <c r="N697">
        <v>2</v>
      </c>
      <c r="O697">
        <v>0</v>
      </c>
      <c r="P697">
        <v>0.21172206099999999</v>
      </c>
      <c r="Q697" t="s">
        <v>23</v>
      </c>
      <c r="R697">
        <f>VLOOKUP($A697,Location!$A:$E,2,FALSE)</f>
        <v>51.720072899999998</v>
      </c>
      <c r="S697">
        <f>VLOOKUP($A697,Location!$A:$E,3,FALSE)</f>
        <v>-3.355585</v>
      </c>
      <c r="T697">
        <f>VLOOKUP($A697,Location!$A:$E,4,FALSE)</f>
        <v>51.720072899999998</v>
      </c>
      <c r="U697">
        <f>VLOOKUP($A697,Location!$A:$E,5,FALSE)</f>
        <v>-3.355585</v>
      </c>
      <c r="V697" t="s">
        <v>24</v>
      </c>
      <c r="W697" t="s">
        <v>25</v>
      </c>
      <c r="X697" t="s">
        <v>333</v>
      </c>
    </row>
    <row r="698" spans="1:24" x14ac:dyDescent="0.25">
      <c r="A698" t="s">
        <v>162</v>
      </c>
      <c r="B698">
        <v>478</v>
      </c>
      <c r="C698">
        <v>225</v>
      </c>
      <c r="D698">
        <v>47.071129710000001</v>
      </c>
      <c r="E698">
        <v>501</v>
      </c>
      <c r="F698">
        <v>219</v>
      </c>
      <c r="G698">
        <v>43.712574850000003</v>
      </c>
      <c r="H698">
        <v>3.3585548570000001</v>
      </c>
      <c r="I698">
        <v>979</v>
      </c>
      <c r="J698">
        <v>444</v>
      </c>
      <c r="K698">
        <v>45.352400410000001</v>
      </c>
      <c r="L698">
        <v>49.8016431</v>
      </c>
      <c r="M698">
        <v>-4.4492426949999997</v>
      </c>
      <c r="N698">
        <v>2</v>
      </c>
      <c r="O698">
        <v>1</v>
      </c>
      <c r="P698">
        <v>0.13268769499999999</v>
      </c>
      <c r="Q698" t="s">
        <v>23</v>
      </c>
      <c r="R698">
        <f>VLOOKUP($A698,Location!$A:$E,2,FALSE)</f>
        <v>53.7298616</v>
      </c>
      <c r="S698">
        <f>VLOOKUP($A698,Location!$A:$E,3,FALSE)</f>
        <v>-1.8915127</v>
      </c>
      <c r="T698">
        <f>VLOOKUP($A698,Location!$A:$E,4,FALSE)</f>
        <v>53.7298616</v>
      </c>
      <c r="U698">
        <f>VLOOKUP($A698,Location!$A:$E,5,FALSE)</f>
        <v>-1.8915127</v>
      </c>
      <c r="V698" t="s">
        <v>24</v>
      </c>
      <c r="W698" t="s">
        <v>25</v>
      </c>
      <c r="X698" t="s">
        <v>333</v>
      </c>
    </row>
    <row r="699" spans="1:24" x14ac:dyDescent="0.25">
      <c r="A699" t="s">
        <v>239</v>
      </c>
      <c r="B699">
        <v>347</v>
      </c>
      <c r="C699">
        <v>230</v>
      </c>
      <c r="D699">
        <v>66.28242075</v>
      </c>
      <c r="E699">
        <v>351</v>
      </c>
      <c r="F699">
        <v>215</v>
      </c>
      <c r="G699">
        <v>61.253561249999997</v>
      </c>
      <c r="H699">
        <v>5.0288594959999999</v>
      </c>
      <c r="I699">
        <v>698</v>
      </c>
      <c r="J699">
        <v>445</v>
      </c>
      <c r="K699">
        <v>63.753581660000002</v>
      </c>
      <c r="L699">
        <v>49.8016431</v>
      </c>
      <c r="M699">
        <v>13.95193856</v>
      </c>
      <c r="N699">
        <v>2</v>
      </c>
      <c r="O699">
        <v>0</v>
      </c>
      <c r="P699">
        <v>0.41608217400000003</v>
      </c>
      <c r="Q699" t="s">
        <v>23</v>
      </c>
      <c r="R699">
        <f>VLOOKUP($A699,Location!$A:$E,2,FALSE)</f>
        <v>52.659845199999999</v>
      </c>
      <c r="S699">
        <f>VLOOKUP($A699,Location!$A:$E,3,FALSE)</f>
        <v>1.2805801000000001</v>
      </c>
      <c r="T699">
        <f>VLOOKUP($A699,Location!$A:$E,4,FALSE)</f>
        <v>52.659845199999999</v>
      </c>
      <c r="U699">
        <f>VLOOKUP($A699,Location!$A:$E,5,FALSE)</f>
        <v>1.1805801</v>
      </c>
      <c r="V699" t="s">
        <v>24</v>
      </c>
      <c r="W699" t="s">
        <v>25</v>
      </c>
      <c r="X699" t="s">
        <v>333</v>
      </c>
    </row>
    <row r="700" spans="1:24" x14ac:dyDescent="0.25">
      <c r="A700" t="s">
        <v>91</v>
      </c>
      <c r="B700">
        <v>460</v>
      </c>
      <c r="C700">
        <v>251</v>
      </c>
      <c r="D700">
        <v>54.565217390000001</v>
      </c>
      <c r="E700">
        <v>433</v>
      </c>
      <c r="F700">
        <v>199</v>
      </c>
      <c r="G700">
        <v>45.958429559999999</v>
      </c>
      <c r="H700">
        <v>8.60678783</v>
      </c>
      <c r="I700">
        <v>893</v>
      </c>
      <c r="J700">
        <v>450</v>
      </c>
      <c r="K700">
        <v>50.391937290000001</v>
      </c>
      <c r="L700">
        <v>49.8016431</v>
      </c>
      <c r="M700">
        <v>0.59029418600000005</v>
      </c>
      <c r="N700">
        <v>2</v>
      </c>
      <c r="O700">
        <v>0</v>
      </c>
      <c r="P700">
        <v>1.7604069E-2</v>
      </c>
      <c r="Q700" t="s">
        <v>23</v>
      </c>
      <c r="R700">
        <f>VLOOKUP($A700,Location!$A:$E,2,FALSE)</f>
        <v>51.274792099999999</v>
      </c>
      <c r="S700">
        <f>VLOOKUP($A700,Location!$A:$E,3,FALSE)</f>
        <v>1.0884365</v>
      </c>
      <c r="T700">
        <f>VLOOKUP($A700,Location!$A:$E,4,FALSE)</f>
        <v>51.2347921</v>
      </c>
      <c r="U700">
        <f>VLOOKUP($A700,Location!$A:$E,5,FALSE)</f>
        <v>1.1334365</v>
      </c>
      <c r="V700" t="s">
        <v>24</v>
      </c>
      <c r="W700" t="s">
        <v>25</v>
      </c>
      <c r="X700" t="s">
        <v>333</v>
      </c>
    </row>
    <row r="701" spans="1:24" x14ac:dyDescent="0.25">
      <c r="A701" t="s">
        <v>163</v>
      </c>
      <c r="B701">
        <v>413</v>
      </c>
      <c r="C701">
        <v>207</v>
      </c>
      <c r="D701">
        <v>50.121065379999997</v>
      </c>
      <c r="E701">
        <v>532</v>
      </c>
      <c r="F701">
        <v>251</v>
      </c>
      <c r="G701">
        <v>47.180451130000002</v>
      </c>
      <c r="H701">
        <v>2.9406142470000001</v>
      </c>
      <c r="I701">
        <v>945</v>
      </c>
      <c r="J701">
        <v>458</v>
      </c>
      <c r="K701">
        <v>48.465608469999999</v>
      </c>
      <c r="L701">
        <v>49.8016431</v>
      </c>
      <c r="M701">
        <v>-1.3360346380000001</v>
      </c>
      <c r="N701">
        <v>2</v>
      </c>
      <c r="O701">
        <v>1</v>
      </c>
      <c r="P701">
        <v>3.9843940000000001E-2</v>
      </c>
      <c r="Q701" t="s">
        <v>23</v>
      </c>
      <c r="R701">
        <f>VLOOKUP($A701,Location!$A:$E,2,FALSE)</f>
        <v>55.769609899999999</v>
      </c>
      <c r="S701">
        <f>VLOOKUP($A701,Location!$A:$E,3,FALSE)</f>
        <v>-4.0419340000000004</v>
      </c>
      <c r="T701">
        <f>VLOOKUP($A701,Location!$A:$E,4,FALSE)</f>
        <v>55.769609899999999</v>
      </c>
      <c r="U701">
        <f>VLOOKUP($A701,Location!$A:$E,5,FALSE)</f>
        <v>-4.0419340000000004</v>
      </c>
      <c r="V701" t="s">
        <v>24</v>
      </c>
      <c r="W701" t="s">
        <v>25</v>
      </c>
      <c r="X701" t="s">
        <v>333</v>
      </c>
    </row>
    <row r="702" spans="1:24" x14ac:dyDescent="0.25">
      <c r="A702" t="s">
        <v>273</v>
      </c>
      <c r="B702">
        <v>419</v>
      </c>
      <c r="C702">
        <v>227</v>
      </c>
      <c r="D702">
        <v>54.17661098</v>
      </c>
      <c r="E702">
        <v>411</v>
      </c>
      <c r="F702">
        <v>231</v>
      </c>
      <c r="G702">
        <v>56.20437956</v>
      </c>
      <c r="H702">
        <v>-2.0277685839999999</v>
      </c>
      <c r="I702">
        <v>830</v>
      </c>
      <c r="J702">
        <v>458</v>
      </c>
      <c r="K702">
        <v>55.180722889999998</v>
      </c>
      <c r="L702">
        <v>49.8016431</v>
      </c>
      <c r="M702">
        <v>5.3790797880000003</v>
      </c>
      <c r="N702">
        <v>2</v>
      </c>
      <c r="O702">
        <v>0</v>
      </c>
      <c r="P702">
        <v>0.160417794</v>
      </c>
      <c r="Q702" t="s">
        <v>23</v>
      </c>
      <c r="R702">
        <f>VLOOKUP($A702,Location!$A:$E,2,FALSE)</f>
        <v>52.745946600000003</v>
      </c>
      <c r="S702">
        <f>VLOOKUP($A702,Location!$A:$E,3,FALSE)</f>
        <v>-2.7364644999999999</v>
      </c>
      <c r="T702">
        <f>VLOOKUP($A702,Location!$A:$E,4,FALSE)</f>
        <v>52.745946600000003</v>
      </c>
      <c r="U702">
        <f>VLOOKUP($A702,Location!$A:$E,5,FALSE)</f>
        <v>-2.7364644999999999</v>
      </c>
      <c r="V702" t="s">
        <v>24</v>
      </c>
      <c r="W702" t="s">
        <v>25</v>
      </c>
      <c r="X702" t="s">
        <v>333</v>
      </c>
    </row>
    <row r="703" spans="1:24" x14ac:dyDescent="0.25">
      <c r="A703" t="s">
        <v>30</v>
      </c>
      <c r="B703">
        <v>437</v>
      </c>
      <c r="C703">
        <v>243</v>
      </c>
      <c r="D703">
        <v>55.606407320000002</v>
      </c>
      <c r="E703">
        <v>471</v>
      </c>
      <c r="F703">
        <v>219</v>
      </c>
      <c r="G703">
        <v>46.496815290000001</v>
      </c>
      <c r="H703">
        <v>9.1095920360000004</v>
      </c>
      <c r="I703">
        <v>909</v>
      </c>
      <c r="J703">
        <v>462</v>
      </c>
      <c r="K703">
        <v>50.825082510000001</v>
      </c>
      <c r="L703">
        <v>49.8016431</v>
      </c>
      <c r="M703">
        <v>1.0234394040000001</v>
      </c>
      <c r="N703">
        <v>2</v>
      </c>
      <c r="O703">
        <v>0</v>
      </c>
      <c r="P703">
        <v>3.0521557000000001E-2</v>
      </c>
      <c r="Q703" t="s">
        <v>23</v>
      </c>
      <c r="R703">
        <f>VLOOKUP($A703,Location!$A:$E,2,FALSE)</f>
        <v>55.866604000000002</v>
      </c>
      <c r="S703">
        <f>VLOOKUP($A703,Location!$A:$E,3,FALSE)</f>
        <v>-3.9888789999999998</v>
      </c>
      <c r="T703">
        <f>VLOOKUP($A703,Location!$A:$E,4,FALSE)</f>
        <v>55.866604000000002</v>
      </c>
      <c r="U703">
        <f>VLOOKUP($A703,Location!$A:$E,5,FALSE)</f>
        <v>-3.9888789999999998</v>
      </c>
      <c r="V703" t="s">
        <v>24</v>
      </c>
      <c r="W703" t="s">
        <v>25</v>
      </c>
      <c r="X703" t="s">
        <v>333</v>
      </c>
    </row>
    <row r="704" spans="1:24" x14ac:dyDescent="0.25">
      <c r="A704" t="s">
        <v>262</v>
      </c>
      <c r="B704">
        <v>447</v>
      </c>
      <c r="C704">
        <v>238</v>
      </c>
      <c r="D704">
        <v>53.243847870000003</v>
      </c>
      <c r="E704">
        <v>469</v>
      </c>
      <c r="F704">
        <v>225</v>
      </c>
      <c r="G704">
        <v>47.974413650000002</v>
      </c>
      <c r="H704">
        <v>5.2694342289999998</v>
      </c>
      <c r="I704">
        <v>916</v>
      </c>
      <c r="J704">
        <v>463</v>
      </c>
      <c r="K704">
        <v>50.54585153</v>
      </c>
      <c r="L704">
        <v>49.8016431</v>
      </c>
      <c r="M704">
        <v>0.74420842399999998</v>
      </c>
      <c r="N704">
        <v>2</v>
      </c>
      <c r="O704">
        <v>0</v>
      </c>
      <c r="P704">
        <v>2.2194182E-2</v>
      </c>
      <c r="Q704" t="s">
        <v>23</v>
      </c>
      <c r="R704">
        <f>VLOOKUP($A704,Location!$A:$E,2,FALSE)</f>
        <v>53.314858999999998</v>
      </c>
      <c r="S704">
        <f>VLOOKUP($A704,Location!$A:$E,3,FALSE)</f>
        <v>-3.4856790000000002</v>
      </c>
      <c r="T704">
        <f>VLOOKUP($A704,Location!$A:$E,4,FALSE)</f>
        <v>53.314858999999998</v>
      </c>
      <c r="U704">
        <f>VLOOKUP($A704,Location!$A:$E,5,FALSE)</f>
        <v>-3.4856790000000002</v>
      </c>
      <c r="V704" t="s">
        <v>24</v>
      </c>
      <c r="W704" t="s">
        <v>25</v>
      </c>
      <c r="X704" t="s">
        <v>333</v>
      </c>
    </row>
    <row r="705" spans="1:24" x14ac:dyDescent="0.25">
      <c r="A705" t="s">
        <v>104</v>
      </c>
      <c r="B705">
        <v>498</v>
      </c>
      <c r="C705">
        <v>236</v>
      </c>
      <c r="D705">
        <v>47.389558229999999</v>
      </c>
      <c r="E705">
        <v>457</v>
      </c>
      <c r="F705">
        <v>228</v>
      </c>
      <c r="G705">
        <v>49.890590809999999</v>
      </c>
      <c r="H705">
        <v>-2.5010325770000001</v>
      </c>
      <c r="I705">
        <v>955</v>
      </c>
      <c r="J705">
        <v>464</v>
      </c>
      <c r="K705">
        <v>48.586387430000002</v>
      </c>
      <c r="L705">
        <v>49.8016431</v>
      </c>
      <c r="M705">
        <v>-1.215255669</v>
      </c>
      <c r="N705">
        <v>2</v>
      </c>
      <c r="O705">
        <v>1</v>
      </c>
      <c r="P705">
        <v>3.6242005000000001E-2</v>
      </c>
      <c r="Q705" t="s">
        <v>23</v>
      </c>
      <c r="R705">
        <f>VLOOKUP($A705,Location!$A:$E,2,FALSE)</f>
        <v>53.243543000000003</v>
      </c>
      <c r="S705">
        <f>VLOOKUP($A705,Location!$A:$E,3,FALSE)</f>
        <v>-1.426382</v>
      </c>
      <c r="T705">
        <f>VLOOKUP($A705,Location!$A:$E,4,FALSE)</f>
        <v>53.213543000000001</v>
      </c>
      <c r="U705">
        <f>VLOOKUP($A705,Location!$A:$E,5,FALSE)</f>
        <v>-1.416382</v>
      </c>
      <c r="V705" t="s">
        <v>24</v>
      </c>
      <c r="W705" t="s">
        <v>25</v>
      </c>
      <c r="X705" t="s">
        <v>333</v>
      </c>
    </row>
    <row r="706" spans="1:24" x14ac:dyDescent="0.25">
      <c r="A706" t="s">
        <v>236</v>
      </c>
      <c r="B706">
        <v>423</v>
      </c>
      <c r="C706">
        <v>236</v>
      </c>
      <c r="D706">
        <v>55.791962169999998</v>
      </c>
      <c r="E706">
        <v>432</v>
      </c>
      <c r="F706">
        <v>245</v>
      </c>
      <c r="G706">
        <v>56.712962959999999</v>
      </c>
      <c r="H706">
        <v>-0.92100078799999996</v>
      </c>
      <c r="I706">
        <v>855</v>
      </c>
      <c r="J706">
        <v>481</v>
      </c>
      <c r="K706">
        <v>56.257309939999999</v>
      </c>
      <c r="L706">
        <v>49.8016431</v>
      </c>
      <c r="M706">
        <v>6.455666838</v>
      </c>
      <c r="N706">
        <v>2</v>
      </c>
      <c r="O706">
        <v>0</v>
      </c>
      <c r="P706">
        <v>0.19252434900000001</v>
      </c>
      <c r="Q706" t="s">
        <v>23</v>
      </c>
      <c r="R706">
        <f>VLOOKUP($A706,Location!$A:$E,2,FALSE)</f>
        <v>54.3403086</v>
      </c>
      <c r="S706">
        <f>VLOOKUP($A706,Location!$A:$E,3,FALSE)</f>
        <v>-1.4323615000000001</v>
      </c>
      <c r="T706">
        <f>VLOOKUP($A706,Location!$A:$E,4,FALSE)</f>
        <v>54.3403086</v>
      </c>
      <c r="U706">
        <f>VLOOKUP($A706,Location!$A:$E,5,FALSE)</f>
        <v>-1.4323615000000001</v>
      </c>
      <c r="V706" t="s">
        <v>24</v>
      </c>
      <c r="W706" t="s">
        <v>25</v>
      </c>
      <c r="X706" t="s">
        <v>333</v>
      </c>
    </row>
    <row r="707" spans="1:24" x14ac:dyDescent="0.25">
      <c r="A707" t="s">
        <v>87</v>
      </c>
      <c r="B707">
        <v>378</v>
      </c>
      <c r="C707">
        <v>222</v>
      </c>
      <c r="D707">
        <v>58.730158729999999</v>
      </c>
      <c r="E707">
        <v>465</v>
      </c>
      <c r="F707">
        <v>261</v>
      </c>
      <c r="G707">
        <v>56.129032260000002</v>
      </c>
      <c r="H707">
        <v>2.6011264719999998</v>
      </c>
      <c r="I707">
        <v>843</v>
      </c>
      <c r="J707">
        <v>483</v>
      </c>
      <c r="K707">
        <v>57.295373669999996</v>
      </c>
      <c r="L707">
        <v>49.8016431</v>
      </c>
      <c r="M707">
        <v>7.4937305619999997</v>
      </c>
      <c r="N707">
        <v>2</v>
      </c>
      <c r="O707">
        <v>0</v>
      </c>
      <c r="P707">
        <v>0.22348204099999999</v>
      </c>
      <c r="Q707" t="s">
        <v>23</v>
      </c>
      <c r="R707">
        <f>VLOOKUP($A707,Location!$A:$E,2,FALSE)</f>
        <v>53.252900799999999</v>
      </c>
      <c r="S707">
        <f>VLOOKUP($A707,Location!$A:$E,3,FALSE)</f>
        <v>-1.9148575999999999</v>
      </c>
      <c r="T707">
        <f>VLOOKUP($A707,Location!$A:$E,4,FALSE)</f>
        <v>53.252900799999999</v>
      </c>
      <c r="U707">
        <f>VLOOKUP($A707,Location!$A:$E,5,FALSE)</f>
        <v>-1.9048575999999999</v>
      </c>
      <c r="V707" t="s">
        <v>24</v>
      </c>
      <c r="W707" t="s">
        <v>25</v>
      </c>
      <c r="X707" t="s">
        <v>333</v>
      </c>
    </row>
    <row r="708" spans="1:24" x14ac:dyDescent="0.25">
      <c r="A708" t="s">
        <v>249</v>
      </c>
      <c r="B708">
        <v>351</v>
      </c>
      <c r="C708">
        <v>229</v>
      </c>
      <c r="D708">
        <v>65.242165240000006</v>
      </c>
      <c r="E708">
        <v>431</v>
      </c>
      <c r="F708">
        <v>255</v>
      </c>
      <c r="G708">
        <v>59.164733179999999</v>
      </c>
      <c r="H708">
        <v>6.0774320639999999</v>
      </c>
      <c r="I708">
        <v>782</v>
      </c>
      <c r="J708">
        <v>484</v>
      </c>
      <c r="K708">
        <v>61.892583119999998</v>
      </c>
      <c r="L708">
        <v>49.8016431</v>
      </c>
      <c r="M708">
        <v>12.09094002</v>
      </c>
      <c r="N708">
        <v>2</v>
      </c>
      <c r="O708">
        <v>0</v>
      </c>
      <c r="P708">
        <v>0.36058247999999998</v>
      </c>
      <c r="Q708" t="s">
        <v>23</v>
      </c>
      <c r="R708">
        <f>VLOOKUP($A708,Location!$A:$E,2,FALSE)</f>
        <v>56.417079700000002</v>
      </c>
      <c r="S708">
        <f>VLOOKUP($A708,Location!$A:$E,3,FALSE)</f>
        <v>-3.4575168000000001</v>
      </c>
      <c r="T708">
        <f>VLOOKUP($A708,Location!$A:$E,4,FALSE)</f>
        <v>56.417079700000002</v>
      </c>
      <c r="U708">
        <f>VLOOKUP($A708,Location!$A:$E,5,FALSE)</f>
        <v>-3.4575168000000001</v>
      </c>
      <c r="V708" t="s">
        <v>24</v>
      </c>
      <c r="W708" t="s">
        <v>25</v>
      </c>
      <c r="X708" t="s">
        <v>333</v>
      </c>
    </row>
    <row r="709" spans="1:24" x14ac:dyDescent="0.25">
      <c r="A709" t="s">
        <v>114</v>
      </c>
      <c r="B709">
        <v>733</v>
      </c>
      <c r="C709">
        <v>292</v>
      </c>
      <c r="D709">
        <v>39.836289219999998</v>
      </c>
      <c r="E709">
        <v>540</v>
      </c>
      <c r="F709">
        <v>193</v>
      </c>
      <c r="G709">
        <v>35.74074074</v>
      </c>
      <c r="H709">
        <v>4.0955484819999999</v>
      </c>
      <c r="I709">
        <v>1273</v>
      </c>
      <c r="J709">
        <v>485</v>
      </c>
      <c r="K709">
        <v>38.098978789999997</v>
      </c>
      <c r="L709">
        <v>49.8016431</v>
      </c>
      <c r="M709">
        <v>-11.702664309999999</v>
      </c>
      <c r="N709">
        <v>2</v>
      </c>
      <c r="O709">
        <v>1</v>
      </c>
      <c r="P709">
        <v>0.349003114</v>
      </c>
      <c r="Q709" t="s">
        <v>23</v>
      </c>
      <c r="R709">
        <f>VLOOKUP($A709,Location!$A:$E,2,FALSE)</f>
        <v>51.385290500000004</v>
      </c>
      <c r="S709">
        <f>VLOOKUP($A709,Location!$A:$E,3,FALSE)</f>
        <v>-0.1178232</v>
      </c>
      <c r="T709">
        <f>VLOOKUP($A709,Location!$A:$E,4,FALSE)</f>
        <v>51.360290500000005</v>
      </c>
      <c r="U709">
        <f>VLOOKUP($A709,Location!$A:$E,5,FALSE)</f>
        <v>-0.1178232</v>
      </c>
      <c r="V709" t="s">
        <v>24</v>
      </c>
      <c r="W709" t="s">
        <v>25</v>
      </c>
      <c r="X709" t="s">
        <v>333</v>
      </c>
    </row>
    <row r="710" spans="1:24" x14ac:dyDescent="0.25">
      <c r="A710" t="s">
        <v>173</v>
      </c>
      <c r="B710">
        <v>446</v>
      </c>
      <c r="C710">
        <v>242</v>
      </c>
      <c r="D710">
        <v>54.260089690000001</v>
      </c>
      <c r="E710">
        <v>491</v>
      </c>
      <c r="F710">
        <v>250</v>
      </c>
      <c r="G710">
        <v>50.916496950000003</v>
      </c>
      <c r="H710">
        <v>3.3435927410000001</v>
      </c>
      <c r="I710">
        <v>937</v>
      </c>
      <c r="J710">
        <v>492</v>
      </c>
      <c r="K710">
        <v>52.508004270000001</v>
      </c>
      <c r="L710">
        <v>49.8016431</v>
      </c>
      <c r="M710">
        <v>2.7063611650000001</v>
      </c>
      <c r="N710">
        <v>2</v>
      </c>
      <c r="O710">
        <v>0</v>
      </c>
      <c r="P710">
        <v>8.0710550000000006E-2</v>
      </c>
      <c r="Q710" t="s">
        <v>23</v>
      </c>
      <c r="R710">
        <f>VLOOKUP($A710,Location!$A:$E,2,FALSE)</f>
        <v>51.61927</v>
      </c>
      <c r="S710">
        <f>VLOOKUP($A710,Location!$A:$E,3,FALSE)</f>
        <v>-0.76890999999999998</v>
      </c>
      <c r="T710">
        <f>VLOOKUP($A710,Location!$A:$E,4,FALSE)</f>
        <v>51.61927</v>
      </c>
      <c r="U710">
        <f>VLOOKUP($A710,Location!$A:$E,5,FALSE)</f>
        <v>-0.76890999999999998</v>
      </c>
      <c r="V710" t="s">
        <v>24</v>
      </c>
      <c r="W710" t="s">
        <v>25</v>
      </c>
      <c r="X710" t="s">
        <v>333</v>
      </c>
    </row>
    <row r="711" spans="1:24" x14ac:dyDescent="0.25">
      <c r="A711" t="s">
        <v>172</v>
      </c>
      <c r="B711">
        <v>459</v>
      </c>
      <c r="C711">
        <v>253</v>
      </c>
      <c r="D711">
        <v>55.119825710000001</v>
      </c>
      <c r="E711">
        <v>415</v>
      </c>
      <c r="F711">
        <v>239</v>
      </c>
      <c r="G711">
        <v>57.590361450000003</v>
      </c>
      <c r="H711">
        <v>-2.4705357380000001</v>
      </c>
      <c r="I711">
        <v>876</v>
      </c>
      <c r="J711">
        <v>493</v>
      </c>
      <c r="K711">
        <v>56.278538810000001</v>
      </c>
      <c r="L711">
        <v>49.8016431</v>
      </c>
      <c r="M711">
        <v>6.4768957089999999</v>
      </c>
      <c r="N711">
        <v>2</v>
      </c>
      <c r="O711">
        <v>0</v>
      </c>
      <c r="P711">
        <v>0.19315744800000001</v>
      </c>
      <c r="Q711" t="s">
        <v>23</v>
      </c>
      <c r="R711">
        <f>VLOOKUP($A711,Location!$A:$E,2,FALSE)</f>
        <v>54.037258000000001</v>
      </c>
      <c r="S711">
        <f>VLOOKUP($A711,Location!$A:$E,3,FALSE)</f>
        <v>-2.9024700000000001</v>
      </c>
      <c r="T711">
        <f>VLOOKUP($A711,Location!$A:$E,4,FALSE)</f>
        <v>54.037258000000001</v>
      </c>
      <c r="U711">
        <f>VLOOKUP($A711,Location!$A:$E,5,FALSE)</f>
        <v>-2.9024700000000001</v>
      </c>
      <c r="V711" t="s">
        <v>24</v>
      </c>
      <c r="W711" t="s">
        <v>25</v>
      </c>
      <c r="X711" t="s">
        <v>333</v>
      </c>
    </row>
    <row r="712" spans="1:24" x14ac:dyDescent="0.25">
      <c r="A712" t="s">
        <v>135</v>
      </c>
      <c r="B712">
        <v>797</v>
      </c>
      <c r="C712">
        <v>250</v>
      </c>
      <c r="D712">
        <v>31.367628610000001</v>
      </c>
      <c r="E712">
        <v>857</v>
      </c>
      <c r="F712">
        <v>243</v>
      </c>
      <c r="G712">
        <v>28.35472579</v>
      </c>
      <c r="H712">
        <v>3.0129028199999999</v>
      </c>
      <c r="I712">
        <v>1654</v>
      </c>
      <c r="J712">
        <v>493</v>
      </c>
      <c r="K712">
        <v>29.80652963</v>
      </c>
      <c r="L712">
        <v>49.8016431</v>
      </c>
      <c r="M712">
        <v>-19.995113480000001</v>
      </c>
      <c r="N712">
        <v>2</v>
      </c>
      <c r="O712">
        <v>1</v>
      </c>
      <c r="P712">
        <v>0.59630496799999999</v>
      </c>
      <c r="Q712" t="s">
        <v>23</v>
      </c>
      <c r="R712">
        <f>VLOOKUP($A712,Location!$A:$E,2,FALSE)</f>
        <v>51.502953499999997</v>
      </c>
      <c r="S712">
        <f>VLOOKUP($A712,Location!$A:$E,3,FALSE)</f>
        <v>0.16203319999999999</v>
      </c>
      <c r="T712">
        <f>VLOOKUP($A712,Location!$A:$E,4,FALSE)</f>
        <v>51.510453499999997</v>
      </c>
      <c r="U712">
        <f>VLOOKUP($A712,Location!$A:$E,5,FALSE)</f>
        <v>0.16203319999999999</v>
      </c>
      <c r="V712" t="s">
        <v>24</v>
      </c>
      <c r="W712" t="s">
        <v>25</v>
      </c>
      <c r="X712" t="s">
        <v>333</v>
      </c>
    </row>
    <row r="713" spans="1:24" x14ac:dyDescent="0.25">
      <c r="A713" t="s">
        <v>133</v>
      </c>
      <c r="B713">
        <v>559</v>
      </c>
      <c r="C713">
        <v>267</v>
      </c>
      <c r="D713">
        <v>47.763864040000001</v>
      </c>
      <c r="E713">
        <v>540</v>
      </c>
      <c r="F713">
        <v>226</v>
      </c>
      <c r="G713">
        <v>41.851851850000003</v>
      </c>
      <c r="H713">
        <v>5.9120121909999996</v>
      </c>
      <c r="I713">
        <v>1100</v>
      </c>
      <c r="J713">
        <v>494</v>
      </c>
      <c r="K713">
        <v>44.909090910000003</v>
      </c>
      <c r="L713">
        <v>49.8016431</v>
      </c>
      <c r="M713">
        <v>-4.8925521950000004</v>
      </c>
      <c r="N713">
        <v>2</v>
      </c>
      <c r="O713">
        <v>1</v>
      </c>
      <c r="P713">
        <v>0.14590830799999999</v>
      </c>
      <c r="Q713" t="s">
        <v>23</v>
      </c>
      <c r="R713">
        <f>VLOOKUP($A713,Location!$A:$E,2,FALSE)</f>
        <v>54.961222300000003</v>
      </c>
      <c r="S713">
        <f>VLOOKUP($A713,Location!$A:$E,3,FALSE)</f>
        <v>-1.6446000999999999</v>
      </c>
      <c r="T713">
        <f>VLOOKUP($A713,Location!$A:$E,4,FALSE)</f>
        <v>54.961222300000003</v>
      </c>
      <c r="U713">
        <f>VLOOKUP($A713,Location!$A:$E,5,FALSE)</f>
        <v>-1.6046000999999999</v>
      </c>
      <c r="V713" t="s">
        <v>24</v>
      </c>
      <c r="W713" t="s">
        <v>25</v>
      </c>
      <c r="X713" t="s">
        <v>333</v>
      </c>
    </row>
    <row r="714" spans="1:24" x14ac:dyDescent="0.25">
      <c r="A714" t="s">
        <v>289</v>
      </c>
      <c r="B714">
        <v>474</v>
      </c>
      <c r="C714">
        <v>260</v>
      </c>
      <c r="D714">
        <v>54.852320679999998</v>
      </c>
      <c r="E714">
        <v>488</v>
      </c>
      <c r="F714">
        <v>240</v>
      </c>
      <c r="G714">
        <v>49.180327869999999</v>
      </c>
      <c r="H714">
        <v>5.6719928060000004</v>
      </c>
      <c r="I714">
        <v>962</v>
      </c>
      <c r="J714">
        <v>500</v>
      </c>
      <c r="K714">
        <v>51.975051980000003</v>
      </c>
      <c r="L714">
        <v>49.8016431</v>
      </c>
      <c r="M714">
        <v>2.1734088709999999</v>
      </c>
      <c r="N714">
        <v>2</v>
      </c>
      <c r="O714">
        <v>0</v>
      </c>
      <c r="P714">
        <v>6.4816561999999994E-2</v>
      </c>
      <c r="Q714" t="s">
        <v>23</v>
      </c>
      <c r="R714">
        <f>VLOOKUP($A714,Location!$A:$E,2,FALSE)</f>
        <v>51.910806200000003</v>
      </c>
      <c r="S714">
        <f>VLOOKUP($A714,Location!$A:$E,3,FALSE)</f>
        <v>-0.2084618</v>
      </c>
      <c r="T714">
        <f>VLOOKUP($A714,Location!$A:$E,4,FALSE)</f>
        <v>51.880806200000002</v>
      </c>
      <c r="U714">
        <f>VLOOKUP($A714,Location!$A:$E,5,FALSE)</f>
        <v>-0.2084618</v>
      </c>
      <c r="V714" t="s">
        <v>24</v>
      </c>
      <c r="W714" t="s">
        <v>25</v>
      </c>
      <c r="X714" t="s">
        <v>333</v>
      </c>
    </row>
    <row r="715" spans="1:24" x14ac:dyDescent="0.25">
      <c r="A715" t="s">
        <v>50</v>
      </c>
      <c r="B715">
        <v>482</v>
      </c>
      <c r="C715">
        <v>259</v>
      </c>
      <c r="D715">
        <v>53.734439829999999</v>
      </c>
      <c r="E715">
        <v>534</v>
      </c>
      <c r="F715">
        <v>243</v>
      </c>
      <c r="G715">
        <v>45.505617979999997</v>
      </c>
      <c r="H715">
        <v>8.2288218559999997</v>
      </c>
      <c r="I715">
        <v>1016</v>
      </c>
      <c r="J715">
        <v>502</v>
      </c>
      <c r="K715">
        <v>49.409448820000001</v>
      </c>
      <c r="L715">
        <v>49.8016431</v>
      </c>
      <c r="M715">
        <v>-0.39219428499999998</v>
      </c>
      <c r="N715">
        <v>2</v>
      </c>
      <c r="O715">
        <v>1</v>
      </c>
      <c r="P715">
        <v>1.1696227999999999E-2</v>
      </c>
      <c r="Q715" t="s">
        <v>23</v>
      </c>
      <c r="R715">
        <f>VLOOKUP($A715,Location!$A:$E,2,FALSE)</f>
        <v>51.578545300000002</v>
      </c>
      <c r="S715">
        <f>VLOOKUP($A715,Location!$A:$E,3,FALSE)</f>
        <v>0.47025359999999999</v>
      </c>
      <c r="T715">
        <f>VLOOKUP($A715,Location!$A:$E,4,FALSE)</f>
        <v>51.598545300000005</v>
      </c>
      <c r="U715">
        <f>VLOOKUP($A715,Location!$A:$E,5,FALSE)</f>
        <v>0.47025359999999999</v>
      </c>
      <c r="V715" t="s">
        <v>24</v>
      </c>
      <c r="W715" t="s">
        <v>25</v>
      </c>
      <c r="X715" t="s">
        <v>333</v>
      </c>
    </row>
    <row r="716" spans="1:24" x14ac:dyDescent="0.25">
      <c r="A716" t="s">
        <v>248</v>
      </c>
      <c r="B716">
        <v>421</v>
      </c>
      <c r="C716">
        <v>261</v>
      </c>
      <c r="D716">
        <v>61.99524941</v>
      </c>
      <c r="E716">
        <v>392</v>
      </c>
      <c r="F716">
        <v>242</v>
      </c>
      <c r="G716">
        <v>61.734693880000002</v>
      </c>
      <c r="H716">
        <v>0.26055552900000001</v>
      </c>
      <c r="I716">
        <v>813</v>
      </c>
      <c r="J716">
        <v>503</v>
      </c>
      <c r="K716">
        <v>61.869618699999997</v>
      </c>
      <c r="L716">
        <v>49.8016431</v>
      </c>
      <c r="M716">
        <v>12.06797559</v>
      </c>
      <c r="N716">
        <v>2</v>
      </c>
      <c r="O716">
        <v>0</v>
      </c>
      <c r="P716">
        <v>0.359897623</v>
      </c>
      <c r="Q716" t="s">
        <v>23</v>
      </c>
      <c r="R716">
        <f>VLOOKUP($A716,Location!$A:$E,2,FALSE)</f>
        <v>51.6945111</v>
      </c>
      <c r="S716">
        <f>VLOOKUP($A716,Location!$A:$E,3,FALSE)</f>
        <v>-4.9525005999999996</v>
      </c>
      <c r="T716">
        <f>VLOOKUP($A716,Location!$A:$E,4,FALSE)</f>
        <v>51.6945111</v>
      </c>
      <c r="U716">
        <f>VLOOKUP($A716,Location!$A:$E,5,FALSE)</f>
        <v>-4.9525005999999996</v>
      </c>
      <c r="V716" t="s">
        <v>24</v>
      </c>
      <c r="W716" t="s">
        <v>25</v>
      </c>
      <c r="X716" t="s">
        <v>333</v>
      </c>
    </row>
    <row r="717" spans="1:24" x14ac:dyDescent="0.25">
      <c r="A717" t="s">
        <v>164</v>
      </c>
      <c r="B717">
        <v>394</v>
      </c>
      <c r="C717">
        <v>231</v>
      </c>
      <c r="D717">
        <v>58.629441620000001</v>
      </c>
      <c r="E717">
        <v>496</v>
      </c>
      <c r="F717">
        <v>279</v>
      </c>
      <c r="G717">
        <v>56.25</v>
      </c>
      <c r="H717">
        <v>2.379441624</v>
      </c>
      <c r="I717">
        <v>890</v>
      </c>
      <c r="J717">
        <v>510</v>
      </c>
      <c r="K717">
        <v>57.303370790000002</v>
      </c>
      <c r="L717">
        <v>49.8016431</v>
      </c>
      <c r="M717">
        <v>7.5017276830000004</v>
      </c>
      <c r="N717">
        <v>2</v>
      </c>
      <c r="O717">
        <v>0</v>
      </c>
      <c r="P717">
        <v>0.223720535</v>
      </c>
      <c r="Q717" t="s">
        <v>23</v>
      </c>
      <c r="R717">
        <f>VLOOKUP($A717,Location!$A:$E,2,FALSE)</f>
        <v>54.677089100000003</v>
      </c>
      <c r="S717">
        <f>VLOOKUP($A717,Location!$A:$E,3,FALSE)</f>
        <v>-1.2012389999999999</v>
      </c>
      <c r="T717">
        <f>VLOOKUP($A717,Location!$A:$E,4,FALSE)</f>
        <v>54.677089100000003</v>
      </c>
      <c r="U717">
        <f>VLOOKUP($A717,Location!$A:$E,5,FALSE)</f>
        <v>-1.2012389999999999</v>
      </c>
      <c r="V717" t="s">
        <v>24</v>
      </c>
      <c r="W717" t="s">
        <v>25</v>
      </c>
      <c r="X717" t="s">
        <v>333</v>
      </c>
    </row>
    <row r="718" spans="1:24" x14ac:dyDescent="0.25">
      <c r="A718" t="s">
        <v>47</v>
      </c>
      <c r="B718">
        <v>406</v>
      </c>
      <c r="C718">
        <v>255</v>
      </c>
      <c r="D718">
        <v>62.807881770000002</v>
      </c>
      <c r="E718">
        <v>445</v>
      </c>
      <c r="F718">
        <v>255</v>
      </c>
      <c r="G718">
        <v>57.303370790000002</v>
      </c>
      <c r="H718">
        <v>5.5045109869999997</v>
      </c>
      <c r="I718">
        <v>851</v>
      </c>
      <c r="J718">
        <v>510</v>
      </c>
      <c r="K718">
        <v>59.92949471</v>
      </c>
      <c r="L718">
        <v>49.8016431</v>
      </c>
      <c r="M718">
        <v>10.12785161</v>
      </c>
      <c r="N718">
        <v>2</v>
      </c>
      <c r="O718">
        <v>0</v>
      </c>
      <c r="P718">
        <v>0.302038207</v>
      </c>
      <c r="Q718" t="s">
        <v>23</v>
      </c>
      <c r="R718">
        <f>VLOOKUP($A718,Location!$A:$E,2,FALSE)</f>
        <v>51.084954000000003</v>
      </c>
      <c r="S718">
        <f>VLOOKUP($A718,Location!$A:$E,3,FALSE)</f>
        <v>-4.0825680000000002</v>
      </c>
      <c r="T718">
        <f>VLOOKUP($A718,Location!$A:$E,4,FALSE)</f>
        <v>51.084954000000003</v>
      </c>
      <c r="U718">
        <f>VLOOKUP($A718,Location!$A:$E,5,FALSE)</f>
        <v>-4.0825680000000002</v>
      </c>
      <c r="V718" t="s">
        <v>24</v>
      </c>
      <c r="W718" t="s">
        <v>25</v>
      </c>
      <c r="X718" t="s">
        <v>333</v>
      </c>
    </row>
    <row r="719" spans="1:24" x14ac:dyDescent="0.25">
      <c r="A719" t="s">
        <v>306</v>
      </c>
      <c r="B719">
        <v>542</v>
      </c>
      <c r="C719">
        <v>280</v>
      </c>
      <c r="D719">
        <v>51.660516610000002</v>
      </c>
      <c r="E719">
        <v>502</v>
      </c>
      <c r="F719">
        <v>240</v>
      </c>
      <c r="G719">
        <v>47.808764940000003</v>
      </c>
      <c r="H719">
        <v>3.8517516650000001</v>
      </c>
      <c r="I719">
        <v>1044</v>
      </c>
      <c r="J719">
        <v>520</v>
      </c>
      <c r="K719">
        <v>49.80842912</v>
      </c>
      <c r="L719">
        <v>49.8016431</v>
      </c>
      <c r="M719">
        <v>6.7860150000000003E-3</v>
      </c>
      <c r="N719">
        <v>2</v>
      </c>
      <c r="O719">
        <v>0</v>
      </c>
      <c r="P719">
        <v>2.0237599999999999E-4</v>
      </c>
      <c r="Q719" t="s">
        <v>23</v>
      </c>
      <c r="R719">
        <f>VLOOKUP($A719,Location!$A:$E,2,FALSE)</f>
        <v>51.541032000000001</v>
      </c>
      <c r="S719">
        <f>VLOOKUP($A719,Location!$A:$E,3,FALSE)</f>
        <v>-0.47298499999999999</v>
      </c>
      <c r="T719">
        <f>VLOOKUP($A719,Location!$A:$E,4,FALSE)</f>
        <v>51.541032000000001</v>
      </c>
      <c r="U719">
        <f>VLOOKUP($A719,Location!$A:$E,5,FALSE)</f>
        <v>-0.49598500000000001</v>
      </c>
      <c r="V719" t="s">
        <v>24</v>
      </c>
      <c r="W719" t="s">
        <v>25</v>
      </c>
      <c r="X719" t="s">
        <v>333</v>
      </c>
    </row>
    <row r="720" spans="1:24" x14ac:dyDescent="0.25">
      <c r="A720" t="s">
        <v>169</v>
      </c>
      <c r="B720">
        <v>412</v>
      </c>
      <c r="C720">
        <v>261</v>
      </c>
      <c r="D720">
        <v>63.349514560000003</v>
      </c>
      <c r="E720">
        <v>472</v>
      </c>
      <c r="F720">
        <v>262</v>
      </c>
      <c r="G720">
        <v>55.508474579999998</v>
      </c>
      <c r="H720">
        <v>7.8410399870000003</v>
      </c>
      <c r="I720">
        <v>884</v>
      </c>
      <c r="J720">
        <v>523</v>
      </c>
      <c r="K720">
        <v>59.162895929999998</v>
      </c>
      <c r="L720">
        <v>49.8016431</v>
      </c>
      <c r="M720">
        <v>9.3612528239999993</v>
      </c>
      <c r="N720">
        <v>2</v>
      </c>
      <c r="O720">
        <v>0</v>
      </c>
      <c r="P720">
        <v>0.27917628799999999</v>
      </c>
      <c r="Q720" t="s">
        <v>23</v>
      </c>
      <c r="R720">
        <f>VLOOKUP($A720,Location!$A:$E,2,FALSE)</f>
        <v>52.0665513</v>
      </c>
      <c r="S720">
        <f>VLOOKUP($A720,Location!$A:$E,3,FALSE)</f>
        <v>-2.7294480000000001</v>
      </c>
      <c r="T720">
        <f>VLOOKUP($A720,Location!$A:$E,4,FALSE)</f>
        <v>52.0665513</v>
      </c>
      <c r="U720">
        <f>VLOOKUP($A720,Location!$A:$E,5,FALSE)</f>
        <v>-2.7294480000000001</v>
      </c>
      <c r="V720" t="s">
        <v>24</v>
      </c>
      <c r="W720" t="s">
        <v>25</v>
      </c>
      <c r="X720" t="s">
        <v>333</v>
      </c>
    </row>
    <row r="721" spans="1:24" x14ac:dyDescent="0.25">
      <c r="A721" t="s">
        <v>139</v>
      </c>
      <c r="B721">
        <v>533</v>
      </c>
      <c r="C721">
        <v>282</v>
      </c>
      <c r="D721">
        <v>52.908067539999998</v>
      </c>
      <c r="E721">
        <v>537</v>
      </c>
      <c r="F721">
        <v>243</v>
      </c>
      <c r="G721">
        <v>45.251396649999997</v>
      </c>
      <c r="H721">
        <v>7.6566708940000003</v>
      </c>
      <c r="I721">
        <v>1070</v>
      </c>
      <c r="J721">
        <v>525</v>
      </c>
      <c r="K721">
        <v>49.06542056</v>
      </c>
      <c r="L721">
        <v>49.8016431</v>
      </c>
      <c r="M721">
        <v>-0.73622254300000001</v>
      </c>
      <c r="N721">
        <v>2</v>
      </c>
      <c r="O721">
        <v>1</v>
      </c>
      <c r="P721">
        <v>2.1956021999999999E-2</v>
      </c>
      <c r="Q721" t="s">
        <v>23</v>
      </c>
      <c r="R721">
        <f>VLOOKUP($A721,Location!$A:$E,2,FALSE)</f>
        <v>51.0790723</v>
      </c>
      <c r="S721">
        <f>VLOOKUP($A721,Location!$A:$E,3,FALSE)</f>
        <v>1.1674795</v>
      </c>
      <c r="T721">
        <f>VLOOKUP($A721,Location!$A:$E,4,FALSE)</f>
        <v>51.0790723</v>
      </c>
      <c r="U721">
        <f>VLOOKUP($A721,Location!$A:$E,5,FALSE)</f>
        <v>1.1674795</v>
      </c>
      <c r="V721" t="s">
        <v>24</v>
      </c>
      <c r="W721" t="s">
        <v>25</v>
      </c>
      <c r="X721" t="s">
        <v>333</v>
      </c>
    </row>
    <row r="722" spans="1:24" x14ac:dyDescent="0.25">
      <c r="A722" t="s">
        <v>85</v>
      </c>
      <c r="B722">
        <v>669</v>
      </c>
      <c r="C722">
        <v>278</v>
      </c>
      <c r="D722">
        <v>41.554559040000001</v>
      </c>
      <c r="E722">
        <v>734</v>
      </c>
      <c r="F722">
        <v>269</v>
      </c>
      <c r="G722">
        <v>36.648501359999997</v>
      </c>
      <c r="H722">
        <v>4.9060576810000001</v>
      </c>
      <c r="I722">
        <v>1406</v>
      </c>
      <c r="J722">
        <v>547</v>
      </c>
      <c r="K722">
        <v>38.904694169999999</v>
      </c>
      <c r="L722">
        <v>49.8016431</v>
      </c>
      <c r="M722">
        <v>-10.89694894</v>
      </c>
      <c r="N722">
        <v>2</v>
      </c>
      <c r="O722">
        <v>1</v>
      </c>
      <c r="P722">
        <v>0.32497463900000001</v>
      </c>
      <c r="Q722" t="s">
        <v>23</v>
      </c>
      <c r="R722">
        <f>VLOOKUP($A722,Location!$A:$E,2,FALSE)</f>
        <v>53.599623000000001</v>
      </c>
      <c r="S722">
        <f>VLOOKUP($A722,Location!$A:$E,3,FALSE)</f>
        <v>-2.2866369999999998</v>
      </c>
      <c r="T722">
        <f>VLOOKUP($A722,Location!$A:$E,4,FALSE)</f>
        <v>53.599623000000001</v>
      </c>
      <c r="U722">
        <f>VLOOKUP($A722,Location!$A:$E,5,FALSE)</f>
        <v>-2.2866369999999998</v>
      </c>
      <c r="V722" t="s">
        <v>24</v>
      </c>
      <c r="W722" t="s">
        <v>25</v>
      </c>
      <c r="X722" t="s">
        <v>333</v>
      </c>
    </row>
    <row r="723" spans="1:24" x14ac:dyDescent="0.25">
      <c r="A723" t="s">
        <v>61</v>
      </c>
      <c r="B723">
        <v>617</v>
      </c>
      <c r="C723">
        <v>268</v>
      </c>
      <c r="D723">
        <v>43.435980549999996</v>
      </c>
      <c r="E723">
        <v>631</v>
      </c>
      <c r="F723">
        <v>281</v>
      </c>
      <c r="G723">
        <v>44.532488110000003</v>
      </c>
      <c r="H723">
        <v>-1.0965075630000001</v>
      </c>
      <c r="I723">
        <v>1248</v>
      </c>
      <c r="J723">
        <v>549</v>
      </c>
      <c r="K723">
        <v>43.99038462</v>
      </c>
      <c r="L723">
        <v>49.8016431</v>
      </c>
      <c r="M723">
        <v>-5.8112584890000001</v>
      </c>
      <c r="N723">
        <v>2</v>
      </c>
      <c r="O723">
        <v>1</v>
      </c>
      <c r="P723">
        <v>0.173306459</v>
      </c>
      <c r="Q723" t="s">
        <v>23</v>
      </c>
      <c r="R723">
        <f>VLOOKUP($A723,Location!$A:$E,2,FALSE)</f>
        <v>55.923259999999999</v>
      </c>
      <c r="S723">
        <f>VLOOKUP($A723,Location!$A:$E,3,FALSE)</f>
        <v>-4.1990069999999999</v>
      </c>
      <c r="T723">
        <f>VLOOKUP($A723,Location!$A:$E,4,FALSE)</f>
        <v>55.923259999999999</v>
      </c>
      <c r="U723">
        <f>VLOOKUP($A723,Location!$A:$E,5,FALSE)</f>
        <v>-4.1990069999999999</v>
      </c>
      <c r="V723" t="s">
        <v>24</v>
      </c>
      <c r="W723" t="s">
        <v>25</v>
      </c>
      <c r="X723" t="s">
        <v>333</v>
      </c>
    </row>
    <row r="724" spans="1:24" x14ac:dyDescent="0.25">
      <c r="A724" t="s">
        <v>302</v>
      </c>
      <c r="B724">
        <v>659</v>
      </c>
      <c r="C724">
        <v>318</v>
      </c>
      <c r="D724">
        <v>48.254931710000001</v>
      </c>
      <c r="E724">
        <v>621</v>
      </c>
      <c r="F724">
        <v>233</v>
      </c>
      <c r="G724">
        <v>37.520128819999996</v>
      </c>
      <c r="H724">
        <v>10.734802889999999</v>
      </c>
      <c r="I724">
        <v>1280</v>
      </c>
      <c r="J724">
        <v>551</v>
      </c>
      <c r="K724">
        <v>43.046875</v>
      </c>
      <c r="L724">
        <v>49.8016431</v>
      </c>
      <c r="M724">
        <v>-6.7547681040000001</v>
      </c>
      <c r="N724">
        <v>2</v>
      </c>
      <c r="O724">
        <v>1</v>
      </c>
      <c r="P724">
        <v>0.20144430699999999</v>
      </c>
      <c r="Q724" t="s">
        <v>23</v>
      </c>
      <c r="R724">
        <f>VLOOKUP($A724,Location!$A:$E,2,FALSE)</f>
        <v>51.607705500000002</v>
      </c>
      <c r="S724">
        <f>VLOOKUP($A724,Location!$A:$E,3,FALSE)</f>
        <v>-8.1507099999999999E-2</v>
      </c>
      <c r="T724">
        <f>VLOOKUP($A724,Location!$A:$E,4,FALSE)</f>
        <v>51.607705500000002</v>
      </c>
      <c r="U724">
        <f>VLOOKUP($A724,Location!$A:$E,5,FALSE)</f>
        <v>-6.65071E-2</v>
      </c>
      <c r="V724" t="s">
        <v>24</v>
      </c>
      <c r="W724" t="s">
        <v>25</v>
      </c>
      <c r="X724" t="s">
        <v>333</v>
      </c>
    </row>
    <row r="725" spans="1:24" x14ac:dyDescent="0.25">
      <c r="A725" t="s">
        <v>291</v>
      </c>
      <c r="B725">
        <v>703</v>
      </c>
      <c r="C725">
        <v>276</v>
      </c>
      <c r="D725">
        <v>39.260312939999999</v>
      </c>
      <c r="E725">
        <v>753</v>
      </c>
      <c r="F725">
        <v>275</v>
      </c>
      <c r="G725">
        <v>36.520584329999998</v>
      </c>
      <c r="H725">
        <v>2.7397286150000002</v>
      </c>
      <c r="I725">
        <v>1456</v>
      </c>
      <c r="J725">
        <v>551</v>
      </c>
      <c r="K725">
        <v>37.843406590000001</v>
      </c>
      <c r="L725">
        <v>49.8016431</v>
      </c>
      <c r="M725">
        <v>-11.958236510000001</v>
      </c>
      <c r="N725">
        <v>2</v>
      </c>
      <c r="O725">
        <v>1</v>
      </c>
      <c r="P725">
        <v>0.35662492499999998</v>
      </c>
      <c r="Q725" t="s">
        <v>23</v>
      </c>
      <c r="R725">
        <f>VLOOKUP($A725,Location!$A:$E,2,FALSE)</f>
        <v>53.040311000000003</v>
      </c>
      <c r="S725">
        <f>VLOOKUP($A725,Location!$A:$E,3,FALSE)</f>
        <v>-2.1879680000000001</v>
      </c>
      <c r="T725">
        <f>VLOOKUP($A725,Location!$A:$E,4,FALSE)</f>
        <v>53.075310999999999</v>
      </c>
      <c r="U725">
        <f>VLOOKUP($A725,Location!$A:$E,5,FALSE)</f>
        <v>-2.1879680000000001</v>
      </c>
      <c r="V725" t="s">
        <v>24</v>
      </c>
      <c r="W725" t="s">
        <v>25</v>
      </c>
      <c r="X725" t="s">
        <v>333</v>
      </c>
    </row>
    <row r="726" spans="1:24" x14ac:dyDescent="0.25">
      <c r="A726" t="s">
        <v>184</v>
      </c>
      <c r="B726">
        <v>560</v>
      </c>
      <c r="C726">
        <v>290</v>
      </c>
      <c r="D726">
        <v>51.785714290000001</v>
      </c>
      <c r="E726">
        <v>534</v>
      </c>
      <c r="F726">
        <v>266</v>
      </c>
      <c r="G726">
        <v>49.812734079999998</v>
      </c>
      <c r="H726">
        <v>1.9729802030000001</v>
      </c>
      <c r="I726">
        <v>1094</v>
      </c>
      <c r="J726">
        <v>556</v>
      </c>
      <c r="K726">
        <v>50.822669099999999</v>
      </c>
      <c r="L726">
        <v>49.8016431</v>
      </c>
      <c r="M726">
        <v>1.021026</v>
      </c>
      <c r="N726">
        <v>2</v>
      </c>
      <c r="O726">
        <v>0</v>
      </c>
      <c r="P726">
        <v>3.0449582999999999E-2</v>
      </c>
      <c r="Q726" t="s">
        <v>23</v>
      </c>
      <c r="R726">
        <f>VLOOKUP($A726,Location!$A:$E,2,FALSE)</f>
        <v>57.487679100000001</v>
      </c>
      <c r="S726">
        <f>VLOOKUP($A726,Location!$A:$E,3,FALSE)</f>
        <v>-4.2140917</v>
      </c>
      <c r="T726">
        <f>VLOOKUP($A726,Location!$A:$E,4,FALSE)</f>
        <v>57.487679100000001</v>
      </c>
      <c r="U726">
        <f>VLOOKUP($A726,Location!$A:$E,5,FALSE)</f>
        <v>-4.2140917</v>
      </c>
      <c r="V726" t="s">
        <v>24</v>
      </c>
      <c r="W726" t="s">
        <v>25</v>
      </c>
      <c r="X726" t="s">
        <v>333</v>
      </c>
    </row>
    <row r="727" spans="1:24" x14ac:dyDescent="0.25">
      <c r="A727" t="s">
        <v>278</v>
      </c>
      <c r="B727">
        <v>556</v>
      </c>
      <c r="C727">
        <v>280</v>
      </c>
      <c r="D727">
        <v>50.35971223</v>
      </c>
      <c r="E727">
        <v>576</v>
      </c>
      <c r="F727">
        <v>277</v>
      </c>
      <c r="G727">
        <v>48.090277780000001</v>
      </c>
      <c r="H727">
        <v>2.269434452</v>
      </c>
      <c r="I727">
        <v>1132</v>
      </c>
      <c r="J727">
        <v>557</v>
      </c>
      <c r="K727">
        <v>49.204946999999997</v>
      </c>
      <c r="L727">
        <v>49.8016431</v>
      </c>
      <c r="M727">
        <v>-0.59669610699999998</v>
      </c>
      <c r="N727">
        <v>2</v>
      </c>
      <c r="O727">
        <v>1</v>
      </c>
      <c r="P727">
        <v>1.779499E-2</v>
      </c>
      <c r="Q727" t="s">
        <v>23</v>
      </c>
      <c r="R727">
        <f>VLOOKUP($A727,Location!$A:$E,2,FALSE)</f>
        <v>54.975408000000002</v>
      </c>
      <c r="S727">
        <f>VLOOKUP($A727,Location!$A:$E,3,FALSE)</f>
        <v>-1.4644062</v>
      </c>
      <c r="T727">
        <f>VLOOKUP($A727,Location!$A:$E,4,FALSE)</f>
        <v>54.975408000000002</v>
      </c>
      <c r="U727">
        <f>VLOOKUP($A727,Location!$A:$E,5,FALSE)</f>
        <v>-1.4644062</v>
      </c>
      <c r="V727" t="s">
        <v>24</v>
      </c>
      <c r="W727" t="s">
        <v>25</v>
      </c>
      <c r="X727" t="s">
        <v>333</v>
      </c>
    </row>
    <row r="728" spans="1:24" x14ac:dyDescent="0.25">
      <c r="A728" t="s">
        <v>159</v>
      </c>
      <c r="B728">
        <v>582</v>
      </c>
      <c r="C728">
        <v>276</v>
      </c>
      <c r="D728">
        <v>47.422680409999998</v>
      </c>
      <c r="E728">
        <v>608</v>
      </c>
      <c r="F728">
        <v>283</v>
      </c>
      <c r="G728">
        <v>46.546052629999998</v>
      </c>
      <c r="H728">
        <v>0.87662778100000005</v>
      </c>
      <c r="I728">
        <v>1190</v>
      </c>
      <c r="J728">
        <v>559</v>
      </c>
      <c r="K728">
        <v>46.974789919999999</v>
      </c>
      <c r="L728">
        <v>49.8016431</v>
      </c>
      <c r="M728">
        <v>-2.8268531879999999</v>
      </c>
      <c r="N728">
        <v>2</v>
      </c>
      <c r="O728">
        <v>1</v>
      </c>
      <c r="P728">
        <v>8.4303928E-2</v>
      </c>
      <c r="Q728" t="s">
        <v>23</v>
      </c>
      <c r="R728">
        <f>VLOOKUP($A728,Location!$A:$E,2,FALSE)</f>
        <v>53.580562399999998</v>
      </c>
      <c r="S728">
        <f>VLOOKUP($A728,Location!$A:$E,3,FALSE)</f>
        <v>-0.1136582</v>
      </c>
      <c r="T728">
        <f>VLOOKUP($A728,Location!$A:$E,4,FALSE)</f>
        <v>53.580562399999998</v>
      </c>
      <c r="U728">
        <f>VLOOKUP($A728,Location!$A:$E,5,FALSE)</f>
        <v>-0.1136582</v>
      </c>
      <c r="V728" t="s">
        <v>24</v>
      </c>
      <c r="W728" t="s">
        <v>25</v>
      </c>
      <c r="X728" t="s">
        <v>333</v>
      </c>
    </row>
    <row r="729" spans="1:24" x14ac:dyDescent="0.25">
      <c r="A729" t="s">
        <v>113</v>
      </c>
      <c r="B729">
        <v>803</v>
      </c>
      <c r="C729">
        <v>282</v>
      </c>
      <c r="D729">
        <v>35.118306349999997</v>
      </c>
      <c r="E729">
        <v>762</v>
      </c>
      <c r="F729">
        <v>281</v>
      </c>
      <c r="G729">
        <v>36.876640420000001</v>
      </c>
      <c r="H729">
        <v>-1.758334069</v>
      </c>
      <c r="I729">
        <v>1565</v>
      </c>
      <c r="J729">
        <v>563</v>
      </c>
      <c r="K729">
        <v>35.974440889999997</v>
      </c>
      <c r="L729">
        <v>49.8016431</v>
      </c>
      <c r="M729">
        <v>-13.827202209999999</v>
      </c>
      <c r="N729">
        <v>2</v>
      </c>
      <c r="O729">
        <v>1</v>
      </c>
      <c r="P729">
        <v>0.41236222</v>
      </c>
      <c r="Q729" t="s">
        <v>23</v>
      </c>
      <c r="R729">
        <f>VLOOKUP($A729,Location!$A:$E,2,FALSE)</f>
        <v>53.089860799999997</v>
      </c>
      <c r="S729">
        <f>VLOOKUP($A729,Location!$A:$E,3,FALSE)</f>
        <v>-2.4441250000000001</v>
      </c>
      <c r="T729">
        <f>VLOOKUP($A729,Location!$A:$E,4,FALSE)</f>
        <v>53.089860799999997</v>
      </c>
      <c r="U729">
        <f>VLOOKUP($A729,Location!$A:$E,5,FALSE)</f>
        <v>-2.4441250000000001</v>
      </c>
      <c r="V729" t="s">
        <v>24</v>
      </c>
      <c r="W729" t="s">
        <v>25</v>
      </c>
      <c r="X729" t="s">
        <v>333</v>
      </c>
    </row>
    <row r="730" spans="1:24" x14ac:dyDescent="0.25">
      <c r="A730" t="s">
        <v>22</v>
      </c>
      <c r="B730">
        <v>504</v>
      </c>
      <c r="C730">
        <v>297</v>
      </c>
      <c r="D730">
        <v>58.928571429999998</v>
      </c>
      <c r="E730">
        <v>493</v>
      </c>
      <c r="F730">
        <v>267</v>
      </c>
      <c r="G730">
        <v>54.158215009999999</v>
      </c>
      <c r="H730">
        <v>4.7703564180000004</v>
      </c>
      <c r="I730">
        <v>1003</v>
      </c>
      <c r="J730">
        <v>566</v>
      </c>
      <c r="K730">
        <v>56.43070788</v>
      </c>
      <c r="L730">
        <v>49.8016431</v>
      </c>
      <c r="M730">
        <v>6.6290647720000004</v>
      </c>
      <c r="N730">
        <v>2</v>
      </c>
      <c r="O730">
        <v>0</v>
      </c>
      <c r="P730">
        <v>0.19769551499999999</v>
      </c>
      <c r="Q730" t="s">
        <v>23</v>
      </c>
      <c r="R730">
        <f>VLOOKUP($A730,Location!$A:$E,2,FALSE)</f>
        <v>57.185055499999997</v>
      </c>
      <c r="S730">
        <f>VLOOKUP($A730,Location!$A:$E,3,FALSE)</f>
        <v>-2.0952510000000002</v>
      </c>
      <c r="T730">
        <f>VLOOKUP($A730,Location!$A:$E,4,FALSE)</f>
        <v>57.2050555</v>
      </c>
      <c r="U730">
        <f>VLOOKUP($A730,Location!$A:$E,5,FALSE)</f>
        <v>-2.0952510000000002</v>
      </c>
      <c r="V730" t="s">
        <v>24</v>
      </c>
      <c r="W730" t="s">
        <v>25</v>
      </c>
      <c r="X730" t="s">
        <v>333</v>
      </c>
    </row>
    <row r="731" spans="1:24" x14ac:dyDescent="0.25">
      <c r="A731" t="s">
        <v>230</v>
      </c>
      <c r="B731">
        <v>454</v>
      </c>
      <c r="C731">
        <v>270</v>
      </c>
      <c r="D731">
        <v>59.471365640000002</v>
      </c>
      <c r="E731">
        <v>506</v>
      </c>
      <c r="F731">
        <v>296</v>
      </c>
      <c r="G731">
        <v>58.498023719999999</v>
      </c>
      <c r="H731">
        <v>0.973341923</v>
      </c>
      <c r="I731">
        <v>960</v>
      </c>
      <c r="J731">
        <v>566</v>
      </c>
      <c r="K731">
        <v>58.958333330000002</v>
      </c>
      <c r="L731">
        <v>49.8016431</v>
      </c>
      <c r="M731">
        <v>9.1566902290000005</v>
      </c>
      <c r="N731">
        <v>2</v>
      </c>
      <c r="O731">
        <v>0</v>
      </c>
      <c r="P731">
        <v>0.273075713</v>
      </c>
      <c r="Q731" t="s">
        <v>23</v>
      </c>
      <c r="R731">
        <f>VLOOKUP($A731,Location!$A:$E,2,FALSE)</f>
        <v>51.397368999999998</v>
      </c>
      <c r="S731">
        <f>VLOOKUP($A731,Location!$A:$E,3,FALSE)</f>
        <v>-1.288008</v>
      </c>
      <c r="T731">
        <f>VLOOKUP($A731,Location!$A:$E,4,FALSE)</f>
        <v>51.397368999999998</v>
      </c>
      <c r="U731">
        <f>VLOOKUP($A731,Location!$A:$E,5,FALSE)</f>
        <v>-1.288008</v>
      </c>
      <c r="V731" t="s">
        <v>24</v>
      </c>
      <c r="W731" t="s">
        <v>25</v>
      </c>
      <c r="X731" t="s">
        <v>333</v>
      </c>
    </row>
    <row r="732" spans="1:24" x14ac:dyDescent="0.25">
      <c r="A732" t="s">
        <v>288</v>
      </c>
      <c r="B732">
        <v>537</v>
      </c>
      <c r="C732">
        <v>308</v>
      </c>
      <c r="D732">
        <v>57.355679700000003</v>
      </c>
      <c r="E732">
        <v>561</v>
      </c>
      <c r="F732">
        <v>261</v>
      </c>
      <c r="G732">
        <v>46.524064170000003</v>
      </c>
      <c r="H732">
        <v>10.831615530000001</v>
      </c>
      <c r="I732">
        <v>1098</v>
      </c>
      <c r="J732">
        <v>569</v>
      </c>
      <c r="K732">
        <v>51.821493619999998</v>
      </c>
      <c r="L732">
        <v>49.8016431</v>
      </c>
      <c r="M732">
        <v>2.019850521</v>
      </c>
      <c r="N732">
        <v>2</v>
      </c>
      <c r="O732">
        <v>0</v>
      </c>
      <c r="P732">
        <v>6.0237063E-2</v>
      </c>
      <c r="Q732" t="s">
        <v>23</v>
      </c>
      <c r="R732">
        <f>VLOOKUP($A732,Location!$A:$E,2,FALSE)</f>
        <v>53.899223999999997</v>
      </c>
      <c r="S732">
        <f>VLOOKUP($A732,Location!$A:$E,3,FALSE)</f>
        <v>-1.9517359999999999</v>
      </c>
      <c r="T732">
        <f>VLOOKUP($A732,Location!$A:$E,4,FALSE)</f>
        <v>53.899223999999997</v>
      </c>
      <c r="U732">
        <f>VLOOKUP($A732,Location!$A:$E,5,FALSE)</f>
        <v>-1.9517359999999999</v>
      </c>
      <c r="V732" t="s">
        <v>24</v>
      </c>
      <c r="W732" t="s">
        <v>25</v>
      </c>
      <c r="X732" t="s">
        <v>333</v>
      </c>
    </row>
    <row r="733" spans="1:24" x14ac:dyDescent="0.25">
      <c r="A733" t="s">
        <v>149</v>
      </c>
      <c r="B733">
        <v>796</v>
      </c>
      <c r="C733">
        <v>323</v>
      </c>
      <c r="D733">
        <v>40.577889450000001</v>
      </c>
      <c r="E733">
        <v>596</v>
      </c>
      <c r="F733">
        <v>246</v>
      </c>
      <c r="G733">
        <v>41.275167789999998</v>
      </c>
      <c r="H733">
        <v>-0.69727833800000005</v>
      </c>
      <c r="I733">
        <v>1392</v>
      </c>
      <c r="J733">
        <v>569</v>
      </c>
      <c r="K733">
        <v>40.876436779999999</v>
      </c>
      <c r="L733">
        <v>49.8016431</v>
      </c>
      <c r="M733">
        <v>-8.9252063219999993</v>
      </c>
      <c r="N733">
        <v>2</v>
      </c>
      <c r="O733">
        <v>1</v>
      </c>
      <c r="P733">
        <v>0.26617227599999999</v>
      </c>
      <c r="Q733" t="s">
        <v>23</v>
      </c>
      <c r="R733">
        <f>VLOOKUP($A733,Location!$A:$E,2,FALSE)</f>
        <v>55.8646137</v>
      </c>
      <c r="S733">
        <f>VLOOKUP($A733,Location!$A:$E,3,FALSE)</f>
        <v>-4.3485614000000004</v>
      </c>
      <c r="T733">
        <f>VLOOKUP($A733,Location!$A:$E,4,FALSE)</f>
        <v>55.842613700000001</v>
      </c>
      <c r="U733">
        <f>VLOOKUP($A733,Location!$A:$E,5,FALSE)</f>
        <v>-4.3485614000000004</v>
      </c>
      <c r="V733" t="s">
        <v>24</v>
      </c>
      <c r="W733" t="s">
        <v>25</v>
      </c>
      <c r="X733" t="s">
        <v>333</v>
      </c>
    </row>
    <row r="734" spans="1:24" x14ac:dyDescent="0.25">
      <c r="A734" t="s">
        <v>254</v>
      </c>
      <c r="B734">
        <v>593</v>
      </c>
      <c r="C734">
        <v>293</v>
      </c>
      <c r="D734">
        <v>49.409780779999998</v>
      </c>
      <c r="E734">
        <v>689</v>
      </c>
      <c r="F734">
        <v>278</v>
      </c>
      <c r="G734">
        <v>40.348330910000001</v>
      </c>
      <c r="H734">
        <v>9.0614498609999998</v>
      </c>
      <c r="I734">
        <v>1282</v>
      </c>
      <c r="J734">
        <v>571</v>
      </c>
      <c r="K734">
        <v>44.539781589999997</v>
      </c>
      <c r="L734">
        <v>49.8016431</v>
      </c>
      <c r="M734">
        <v>-5.2618615130000004</v>
      </c>
      <c r="N734">
        <v>2</v>
      </c>
      <c r="O734">
        <v>1</v>
      </c>
      <c r="P734">
        <v>0.15692204800000001</v>
      </c>
      <c r="Q734" t="s">
        <v>23</v>
      </c>
      <c r="R734">
        <f>VLOOKUP($A734,Location!$A:$E,2,FALSE)</f>
        <v>53.691871900000002</v>
      </c>
      <c r="S734">
        <f>VLOOKUP($A734,Location!$A:$E,3,FALSE)</f>
        <v>-1.3035042999999999</v>
      </c>
      <c r="T734">
        <f>VLOOKUP($A734,Location!$A:$E,4,FALSE)</f>
        <v>53.691871900000002</v>
      </c>
      <c r="U734">
        <f>VLOOKUP($A734,Location!$A:$E,5,FALSE)</f>
        <v>-1.3035042999999999</v>
      </c>
      <c r="V734" t="s">
        <v>24</v>
      </c>
      <c r="W734" t="s">
        <v>25</v>
      </c>
      <c r="X734" t="s">
        <v>333</v>
      </c>
    </row>
    <row r="735" spans="1:24" x14ac:dyDescent="0.25">
      <c r="A735" t="s">
        <v>205</v>
      </c>
      <c r="B735">
        <v>529</v>
      </c>
      <c r="C735">
        <v>280</v>
      </c>
      <c r="D735">
        <v>52.930056710000002</v>
      </c>
      <c r="E735">
        <v>601</v>
      </c>
      <c r="F735">
        <v>292</v>
      </c>
      <c r="G735">
        <v>48.58569052</v>
      </c>
      <c r="H735">
        <v>4.3443661950000001</v>
      </c>
      <c r="I735">
        <v>1130</v>
      </c>
      <c r="J735">
        <v>572</v>
      </c>
      <c r="K735">
        <v>50.619469029999998</v>
      </c>
      <c r="L735">
        <v>49.8016431</v>
      </c>
      <c r="M735">
        <v>0.81782592300000001</v>
      </c>
      <c r="N735">
        <v>2</v>
      </c>
      <c r="O735">
        <v>0</v>
      </c>
      <c r="P735">
        <v>2.4389642E-2</v>
      </c>
      <c r="Q735" t="s">
        <v>23</v>
      </c>
      <c r="R735">
        <f>VLOOKUP($A735,Location!$A:$E,2,FALSE)</f>
        <v>51.9782042</v>
      </c>
      <c r="S735">
        <f>VLOOKUP($A735,Location!$A:$E,3,FALSE)</f>
        <v>-0.21465619999999999</v>
      </c>
      <c r="T735">
        <f>VLOOKUP($A735,Location!$A:$E,4,FALSE)</f>
        <v>52.008204200000002</v>
      </c>
      <c r="U735">
        <f>VLOOKUP($A735,Location!$A:$E,5,FALSE)</f>
        <v>-0.21465619999999999</v>
      </c>
      <c r="V735" t="s">
        <v>24</v>
      </c>
      <c r="W735" t="s">
        <v>25</v>
      </c>
      <c r="X735" t="s">
        <v>333</v>
      </c>
    </row>
    <row r="736" spans="1:24" x14ac:dyDescent="0.25">
      <c r="A736" t="s">
        <v>209</v>
      </c>
      <c r="B736">
        <v>520</v>
      </c>
      <c r="C736">
        <v>287</v>
      </c>
      <c r="D736">
        <v>55.19230769</v>
      </c>
      <c r="E736">
        <v>569</v>
      </c>
      <c r="F736">
        <v>290</v>
      </c>
      <c r="G736">
        <v>50.96660808</v>
      </c>
      <c r="H736">
        <v>4.2256996080000002</v>
      </c>
      <c r="I736">
        <v>1089</v>
      </c>
      <c r="J736">
        <v>577</v>
      </c>
      <c r="K736">
        <v>52.984389350000001</v>
      </c>
      <c r="L736">
        <v>49.8016431</v>
      </c>
      <c r="M736">
        <v>3.1827462440000001</v>
      </c>
      <c r="N736">
        <v>2</v>
      </c>
      <c r="O736">
        <v>0</v>
      </c>
      <c r="P736">
        <v>9.4917560999999998E-2</v>
      </c>
      <c r="Q736" t="s">
        <v>23</v>
      </c>
      <c r="R736">
        <f>VLOOKUP($A736,Location!$A:$E,2,FALSE)</f>
        <v>51.686103699999997</v>
      </c>
      <c r="S736">
        <f>VLOOKUP($A736,Location!$A:$E,3,FALSE)</f>
        <v>-4.1554484</v>
      </c>
      <c r="T736">
        <f>VLOOKUP($A736,Location!$A:$E,4,FALSE)</f>
        <v>51.686103699999997</v>
      </c>
      <c r="U736">
        <f>VLOOKUP($A736,Location!$A:$E,5,FALSE)</f>
        <v>-4.1754483999999996</v>
      </c>
      <c r="V736" t="s">
        <v>24</v>
      </c>
      <c r="W736" t="s">
        <v>25</v>
      </c>
      <c r="X736" t="s">
        <v>333</v>
      </c>
    </row>
    <row r="737" spans="1:24" x14ac:dyDescent="0.25">
      <c r="A737" t="s">
        <v>187</v>
      </c>
      <c r="B737">
        <v>468</v>
      </c>
      <c r="C737">
        <v>281</v>
      </c>
      <c r="D737">
        <v>60.042735039999997</v>
      </c>
      <c r="E737">
        <v>580</v>
      </c>
      <c r="F737">
        <v>296</v>
      </c>
      <c r="G737">
        <v>51.034482760000003</v>
      </c>
      <c r="H737">
        <v>9.0082522839999992</v>
      </c>
      <c r="I737">
        <v>1048</v>
      </c>
      <c r="J737">
        <v>577</v>
      </c>
      <c r="K737">
        <v>55.057251909999998</v>
      </c>
      <c r="L737">
        <v>49.8016431</v>
      </c>
      <c r="M737">
        <v>5.2556088040000004</v>
      </c>
      <c r="N737">
        <v>2</v>
      </c>
      <c r="O737">
        <v>0</v>
      </c>
      <c r="P737">
        <v>0.15673557699999999</v>
      </c>
      <c r="Q737" t="s">
        <v>23</v>
      </c>
      <c r="R737">
        <f>VLOOKUP($A737,Location!$A:$E,2,FALSE)</f>
        <v>55.60219</v>
      </c>
      <c r="S737">
        <f>VLOOKUP($A737,Location!$A:$E,3,FALSE)</f>
        <v>-4.6378399999999997</v>
      </c>
      <c r="T737">
        <f>VLOOKUP($A737,Location!$A:$E,4,FALSE)</f>
        <v>55.60219</v>
      </c>
      <c r="U737">
        <f>VLOOKUP($A737,Location!$A:$E,5,FALSE)</f>
        <v>-4.6378399999999997</v>
      </c>
      <c r="V737" t="s">
        <v>24</v>
      </c>
      <c r="W737" t="s">
        <v>25</v>
      </c>
      <c r="X737" t="s">
        <v>333</v>
      </c>
    </row>
    <row r="738" spans="1:24" x14ac:dyDescent="0.25">
      <c r="A738" t="s">
        <v>276</v>
      </c>
      <c r="B738">
        <v>477</v>
      </c>
      <c r="C738">
        <v>289</v>
      </c>
      <c r="D738">
        <v>60.587002099999999</v>
      </c>
      <c r="E738">
        <v>543</v>
      </c>
      <c r="F738">
        <v>293</v>
      </c>
      <c r="G738">
        <v>53.959484349999997</v>
      </c>
      <c r="H738">
        <v>6.62751775</v>
      </c>
      <c r="I738">
        <v>1021</v>
      </c>
      <c r="J738">
        <v>583</v>
      </c>
      <c r="K738">
        <v>57.100881489999999</v>
      </c>
      <c r="L738">
        <v>49.8016431</v>
      </c>
      <c r="M738">
        <v>7.2992383849999998</v>
      </c>
      <c r="N738">
        <v>2</v>
      </c>
      <c r="O738">
        <v>0</v>
      </c>
      <c r="P738">
        <v>0.21768179100000001</v>
      </c>
      <c r="Q738" t="s">
        <v>23</v>
      </c>
      <c r="R738">
        <f>VLOOKUP($A738,Location!$A:$E,2,FALSE)</f>
        <v>53.953643700000001</v>
      </c>
      <c r="S738">
        <f>VLOOKUP($A738,Location!$A:$E,3,FALSE)</f>
        <v>-2.0229887999999998</v>
      </c>
      <c r="T738">
        <f>VLOOKUP($A738,Location!$A:$E,4,FALSE)</f>
        <v>53.963643699999999</v>
      </c>
      <c r="U738">
        <f>VLOOKUP($A738,Location!$A:$E,5,FALSE)</f>
        <v>-2.0229887999999998</v>
      </c>
      <c r="V738" t="s">
        <v>24</v>
      </c>
      <c r="W738" t="s">
        <v>25</v>
      </c>
      <c r="X738" t="s">
        <v>333</v>
      </c>
    </row>
    <row r="739" spans="1:24" x14ac:dyDescent="0.25">
      <c r="A739" t="s">
        <v>300</v>
      </c>
      <c r="B739">
        <v>621</v>
      </c>
      <c r="C739">
        <v>310</v>
      </c>
      <c r="D739">
        <v>49.919484699999998</v>
      </c>
      <c r="E739">
        <v>679</v>
      </c>
      <c r="F739">
        <v>276</v>
      </c>
      <c r="G739">
        <v>40.648011779999997</v>
      </c>
      <c r="H739">
        <v>9.2714729200000008</v>
      </c>
      <c r="I739">
        <v>1300</v>
      </c>
      <c r="J739">
        <v>586</v>
      </c>
      <c r="K739">
        <v>45.07692308</v>
      </c>
      <c r="L739">
        <v>49.8016431</v>
      </c>
      <c r="M739">
        <v>-4.724720027</v>
      </c>
      <c r="N739">
        <v>2</v>
      </c>
      <c r="O739">
        <v>1</v>
      </c>
      <c r="P739">
        <v>0.14090312799999999</v>
      </c>
      <c r="Q739" t="s">
        <v>23</v>
      </c>
      <c r="R739">
        <f>VLOOKUP($A739,Location!$A:$E,2,FALSE)</f>
        <v>51.464263000000003</v>
      </c>
      <c r="S739">
        <f>VLOOKUP($A739,Location!$A:$E,3,FALSE)</f>
        <v>0.35137230000000003</v>
      </c>
      <c r="T739">
        <f>VLOOKUP($A739,Location!$A:$E,4,FALSE)</f>
        <v>51.464263000000003</v>
      </c>
      <c r="U739">
        <f>VLOOKUP($A739,Location!$A:$E,5,FALSE)</f>
        <v>0.35137230000000003</v>
      </c>
      <c r="V739" t="s">
        <v>24</v>
      </c>
      <c r="W739" t="s">
        <v>25</v>
      </c>
      <c r="X739" t="s">
        <v>333</v>
      </c>
    </row>
    <row r="740" spans="1:24" x14ac:dyDescent="0.25">
      <c r="A740" t="s">
        <v>43</v>
      </c>
      <c r="B740">
        <v>538</v>
      </c>
      <c r="C740">
        <v>296</v>
      </c>
      <c r="D740">
        <v>55.018587359999998</v>
      </c>
      <c r="E740">
        <v>552</v>
      </c>
      <c r="F740">
        <v>292</v>
      </c>
      <c r="G740">
        <v>52.898550720000003</v>
      </c>
      <c r="H740">
        <v>2.120036636</v>
      </c>
      <c r="I740">
        <v>1090</v>
      </c>
      <c r="J740">
        <v>588</v>
      </c>
      <c r="K740">
        <v>53.944954129999999</v>
      </c>
      <c r="L740">
        <v>49.8016431</v>
      </c>
      <c r="M740">
        <v>4.143311025</v>
      </c>
      <c r="N740">
        <v>2</v>
      </c>
      <c r="O740">
        <v>0</v>
      </c>
      <c r="P740">
        <v>0.123564037</v>
      </c>
      <c r="Q740" t="s">
        <v>23</v>
      </c>
      <c r="R740">
        <f>VLOOKUP($A740,Location!$A:$E,2,FALSE)</f>
        <v>53.217319000000003</v>
      </c>
      <c r="S740">
        <f>VLOOKUP($A740,Location!$A:$E,3,FALSE)</f>
        <v>-4.1124000000000001</v>
      </c>
      <c r="T740">
        <f>VLOOKUP($A740,Location!$A:$E,4,FALSE)</f>
        <v>53.217319000000003</v>
      </c>
      <c r="U740">
        <f>VLOOKUP($A740,Location!$A:$E,5,FALSE)</f>
        <v>-4.1124000000000001</v>
      </c>
      <c r="V740" t="s">
        <v>24</v>
      </c>
      <c r="W740" t="s">
        <v>25</v>
      </c>
      <c r="X740" t="s">
        <v>333</v>
      </c>
    </row>
    <row r="741" spans="1:24" x14ac:dyDescent="0.25">
      <c r="A741" t="s">
        <v>261</v>
      </c>
      <c r="B741">
        <v>606</v>
      </c>
      <c r="C741">
        <v>324</v>
      </c>
      <c r="D741">
        <v>53.465346529999998</v>
      </c>
      <c r="E741">
        <v>491</v>
      </c>
      <c r="F741">
        <v>267</v>
      </c>
      <c r="G741">
        <v>54.37881874</v>
      </c>
      <c r="H741">
        <v>-0.91347220299999998</v>
      </c>
      <c r="I741">
        <v>1097</v>
      </c>
      <c r="J741">
        <v>591</v>
      </c>
      <c r="K741">
        <v>53.874202369999999</v>
      </c>
      <c r="L741">
        <v>49.8016431</v>
      </c>
      <c r="M741">
        <v>4.0725592659999998</v>
      </c>
      <c r="N741">
        <v>2</v>
      </c>
      <c r="O741">
        <v>0</v>
      </c>
      <c r="P741">
        <v>0.121454041</v>
      </c>
      <c r="Q741" t="s">
        <v>23</v>
      </c>
      <c r="R741">
        <f>VLOOKUP($A741,Location!$A:$E,2,FALSE)</f>
        <v>51.2166085</v>
      </c>
      <c r="S741">
        <f>VLOOKUP($A741,Location!$A:$E,3,FALSE)</f>
        <v>-0.14475180000000001</v>
      </c>
      <c r="T741">
        <f>VLOOKUP($A741,Location!$A:$E,4,FALSE)</f>
        <v>51.2166085</v>
      </c>
      <c r="U741">
        <f>VLOOKUP($A741,Location!$A:$E,5,FALSE)</f>
        <v>-0.14475180000000001</v>
      </c>
      <c r="V741" t="s">
        <v>24</v>
      </c>
      <c r="W741" t="s">
        <v>25</v>
      </c>
      <c r="X741" t="s">
        <v>333</v>
      </c>
    </row>
    <row r="742" spans="1:24" x14ac:dyDescent="0.25">
      <c r="A742" t="s">
        <v>329</v>
      </c>
      <c r="B742">
        <v>638</v>
      </c>
      <c r="C742">
        <v>300</v>
      </c>
      <c r="D742">
        <v>47.021943569999998</v>
      </c>
      <c r="E742">
        <v>621</v>
      </c>
      <c r="F742">
        <v>294</v>
      </c>
      <c r="G742">
        <v>47.342995170000002</v>
      </c>
      <c r="H742">
        <v>-0.32105159500000002</v>
      </c>
      <c r="I742">
        <v>1259</v>
      </c>
      <c r="J742">
        <v>594</v>
      </c>
      <c r="K742">
        <v>47.180301829999998</v>
      </c>
      <c r="L742">
        <v>49.8016431</v>
      </c>
      <c r="M742">
        <v>-2.621341277</v>
      </c>
      <c r="N742">
        <v>2</v>
      </c>
      <c r="O742">
        <v>1</v>
      </c>
      <c r="P742">
        <v>7.8175042E-2</v>
      </c>
      <c r="Q742" t="s">
        <v>23</v>
      </c>
      <c r="R742">
        <f>VLOOKUP($A742,Location!$A:$E,2,FALSE)</f>
        <v>53.0490511</v>
      </c>
      <c r="S742">
        <f>VLOOKUP($A742,Location!$A:$E,3,FALSE)</f>
        <v>-3.0142753</v>
      </c>
      <c r="T742">
        <f>VLOOKUP($A742,Location!$A:$E,4,FALSE)</f>
        <v>53.0490511</v>
      </c>
      <c r="U742">
        <f>VLOOKUP($A742,Location!$A:$E,5,FALSE)</f>
        <v>-3.0142753</v>
      </c>
      <c r="V742" t="s">
        <v>24</v>
      </c>
      <c r="W742" t="s">
        <v>25</v>
      </c>
      <c r="X742" t="s">
        <v>333</v>
      </c>
    </row>
    <row r="743" spans="1:24" x14ac:dyDescent="0.25">
      <c r="A743" t="s">
        <v>45</v>
      </c>
      <c r="B743">
        <v>804</v>
      </c>
      <c r="C743">
        <v>372</v>
      </c>
      <c r="D743">
        <v>46.268656720000003</v>
      </c>
      <c r="E743">
        <v>611</v>
      </c>
      <c r="F743">
        <v>230</v>
      </c>
      <c r="G743">
        <v>37.643207859999997</v>
      </c>
      <c r="H743">
        <v>8.6254488600000006</v>
      </c>
      <c r="I743">
        <v>1416</v>
      </c>
      <c r="J743">
        <v>602</v>
      </c>
      <c r="K743">
        <v>42.514124289999998</v>
      </c>
      <c r="L743">
        <v>49.8016431</v>
      </c>
      <c r="M743">
        <v>-7.2875188099999999</v>
      </c>
      <c r="N743">
        <v>2</v>
      </c>
      <c r="O743">
        <v>1</v>
      </c>
      <c r="P743">
        <v>0.21733228399999999</v>
      </c>
      <c r="Q743" t="s">
        <v>23</v>
      </c>
      <c r="R743">
        <f>VLOOKUP($A743,Location!$A:$E,2,FALSE)</f>
        <v>51.646038599999997</v>
      </c>
      <c r="S743">
        <f>VLOOKUP($A743,Location!$A:$E,3,FALSE)</f>
        <v>-0.1870182</v>
      </c>
      <c r="T743">
        <f>VLOOKUP($A743,Location!$A:$E,4,FALSE)</f>
        <v>51.649038599999997</v>
      </c>
      <c r="U743">
        <f>VLOOKUP($A743,Location!$A:$E,5,FALSE)</f>
        <v>-0.1640182</v>
      </c>
      <c r="V743" t="s">
        <v>24</v>
      </c>
      <c r="W743" t="s">
        <v>25</v>
      </c>
      <c r="X743" t="s">
        <v>333</v>
      </c>
    </row>
    <row r="744" spans="1:24" x14ac:dyDescent="0.25">
      <c r="A744" t="s">
        <v>290</v>
      </c>
      <c r="B744">
        <v>598</v>
      </c>
      <c r="C744">
        <v>301</v>
      </c>
      <c r="D744">
        <v>50.334448160000001</v>
      </c>
      <c r="E744">
        <v>593</v>
      </c>
      <c r="F744">
        <v>302</v>
      </c>
      <c r="G744">
        <v>50.92748735</v>
      </c>
      <c r="H744">
        <v>-0.59303919199999999</v>
      </c>
      <c r="I744">
        <v>1191</v>
      </c>
      <c r="J744">
        <v>603</v>
      </c>
      <c r="K744">
        <v>50.629722919999999</v>
      </c>
      <c r="L744">
        <v>49.8016431</v>
      </c>
      <c r="M744">
        <v>0.82807981799999997</v>
      </c>
      <c r="N744">
        <v>2</v>
      </c>
      <c r="O744">
        <v>0</v>
      </c>
      <c r="P744">
        <v>2.4695439E-2</v>
      </c>
      <c r="Q744" t="s">
        <v>23</v>
      </c>
      <c r="R744">
        <f>VLOOKUP($A744,Location!$A:$E,2,FALSE)</f>
        <v>56.110805300000003</v>
      </c>
      <c r="S744">
        <f>VLOOKUP($A744,Location!$A:$E,3,FALSE)</f>
        <v>-3.9394450000000001</v>
      </c>
      <c r="T744">
        <f>VLOOKUP($A744,Location!$A:$E,4,FALSE)</f>
        <v>56.110805300000003</v>
      </c>
      <c r="U744">
        <f>VLOOKUP($A744,Location!$A:$E,5,FALSE)</f>
        <v>-3.9944450000000002</v>
      </c>
      <c r="V744" t="s">
        <v>24</v>
      </c>
      <c r="W744" t="s">
        <v>25</v>
      </c>
      <c r="X744" t="s">
        <v>333</v>
      </c>
    </row>
    <row r="745" spans="1:24" x14ac:dyDescent="0.25">
      <c r="A745" t="s">
        <v>313</v>
      </c>
      <c r="B745">
        <v>578</v>
      </c>
      <c r="C745">
        <v>312</v>
      </c>
      <c r="D745">
        <v>53.97923875</v>
      </c>
      <c r="E745">
        <v>591</v>
      </c>
      <c r="F745">
        <v>292</v>
      </c>
      <c r="G745">
        <v>49.407783420000001</v>
      </c>
      <c r="H745">
        <v>4.5714553359999996</v>
      </c>
      <c r="I745">
        <v>1169</v>
      </c>
      <c r="J745">
        <v>604</v>
      </c>
      <c r="K745">
        <v>51.668092389999998</v>
      </c>
      <c r="L745">
        <v>49.8016431</v>
      </c>
      <c r="M745">
        <v>1.8664492829999999</v>
      </c>
      <c r="N745">
        <v>2</v>
      </c>
      <c r="O745">
        <v>0</v>
      </c>
      <c r="P745">
        <v>5.5662248999999997E-2</v>
      </c>
      <c r="Q745" t="s">
        <v>23</v>
      </c>
      <c r="R745">
        <f>VLOOKUP($A745,Location!$A:$E,2,FALSE)</f>
        <v>53.006542600000003</v>
      </c>
      <c r="S745">
        <f>VLOOKUP($A745,Location!$A:$E,3,FALSE)</f>
        <v>-1.251155</v>
      </c>
      <c r="T745">
        <f>VLOOKUP($A745,Location!$A:$E,4,FALSE)</f>
        <v>53.036542600000004</v>
      </c>
      <c r="U745">
        <f>VLOOKUP($A745,Location!$A:$E,5,FALSE)</f>
        <v>-1.481155</v>
      </c>
      <c r="V745" t="s">
        <v>24</v>
      </c>
      <c r="W745" t="s">
        <v>25</v>
      </c>
      <c r="X745" t="s">
        <v>333</v>
      </c>
    </row>
    <row r="746" spans="1:24" x14ac:dyDescent="0.25">
      <c r="A746" t="s">
        <v>229</v>
      </c>
      <c r="B746">
        <v>499</v>
      </c>
      <c r="C746">
        <v>296</v>
      </c>
      <c r="D746">
        <v>59.318637270000004</v>
      </c>
      <c r="E746">
        <v>621</v>
      </c>
      <c r="F746">
        <v>309</v>
      </c>
      <c r="G746">
        <v>49.758454110000002</v>
      </c>
      <c r="H746">
        <v>9.560183168</v>
      </c>
      <c r="I746">
        <v>1120</v>
      </c>
      <c r="J746">
        <v>605</v>
      </c>
      <c r="K746">
        <v>54.017857139999997</v>
      </c>
      <c r="L746">
        <v>49.8016431</v>
      </c>
      <c r="M746">
        <v>4.2162140389999996</v>
      </c>
      <c r="N746">
        <v>2</v>
      </c>
      <c r="O746">
        <v>0</v>
      </c>
      <c r="P746">
        <v>0.12573819</v>
      </c>
      <c r="Q746" t="s">
        <v>23</v>
      </c>
      <c r="R746">
        <f>VLOOKUP($A746,Location!$A:$E,2,FALSE)</f>
        <v>53.833126999999998</v>
      </c>
      <c r="S746">
        <f>VLOOKUP($A746,Location!$A:$E,3,FALSE)</f>
        <v>-2.2183231999999999</v>
      </c>
      <c r="T746">
        <f>VLOOKUP($A746,Location!$A:$E,4,FALSE)</f>
        <v>53.833126999999998</v>
      </c>
      <c r="U746">
        <f>VLOOKUP($A746,Location!$A:$E,5,FALSE)</f>
        <v>-2.2183231999999999</v>
      </c>
      <c r="V746" t="s">
        <v>24</v>
      </c>
      <c r="W746" t="s">
        <v>25</v>
      </c>
      <c r="X746" t="s">
        <v>333</v>
      </c>
    </row>
    <row r="747" spans="1:24" x14ac:dyDescent="0.25">
      <c r="A747" t="s">
        <v>157</v>
      </c>
      <c r="B747">
        <v>857</v>
      </c>
      <c r="C747">
        <v>366</v>
      </c>
      <c r="D747">
        <v>42.707117850000003</v>
      </c>
      <c r="E747">
        <v>707</v>
      </c>
      <c r="F747">
        <v>242</v>
      </c>
      <c r="G747">
        <v>34.229137199999997</v>
      </c>
      <c r="H747">
        <v>8.4779806539999996</v>
      </c>
      <c r="I747">
        <v>1564</v>
      </c>
      <c r="J747">
        <v>608</v>
      </c>
      <c r="K747">
        <v>38.874680310000002</v>
      </c>
      <c r="L747">
        <v>49.8016431</v>
      </c>
      <c r="M747">
        <v>-10.9269628</v>
      </c>
      <c r="N747">
        <v>2</v>
      </c>
      <c r="O747">
        <v>1</v>
      </c>
      <c r="P747">
        <v>0.325869729</v>
      </c>
      <c r="Q747" t="s">
        <v>23</v>
      </c>
      <c r="R747">
        <f>VLOOKUP($A747,Location!$A:$E,2,FALSE)</f>
        <v>51.550284599999998</v>
      </c>
      <c r="S747">
        <f>VLOOKUP($A747,Location!$A:$E,3,FALSE)</f>
        <v>-0.33100980000000002</v>
      </c>
      <c r="T747">
        <f>VLOOKUP($A747,Location!$A:$E,4,FALSE)</f>
        <v>51.565284599999998</v>
      </c>
      <c r="U747">
        <f>VLOOKUP($A747,Location!$A:$E,5,FALSE)</f>
        <v>-0.33100980000000002</v>
      </c>
      <c r="V747" t="s">
        <v>24</v>
      </c>
      <c r="W747" t="s">
        <v>25</v>
      </c>
      <c r="X747" t="s">
        <v>333</v>
      </c>
    </row>
    <row r="748" spans="1:24" x14ac:dyDescent="0.25">
      <c r="A748" t="s">
        <v>330</v>
      </c>
      <c r="B748">
        <v>1019</v>
      </c>
      <c r="C748">
        <v>422</v>
      </c>
      <c r="D748">
        <v>41.41315015</v>
      </c>
      <c r="E748">
        <v>503</v>
      </c>
      <c r="F748">
        <v>199</v>
      </c>
      <c r="G748">
        <v>39.562624249999999</v>
      </c>
      <c r="H748">
        <v>1.8505258929999999</v>
      </c>
      <c r="I748">
        <v>1522</v>
      </c>
      <c r="J748">
        <v>621</v>
      </c>
      <c r="K748">
        <v>40.801576869999998</v>
      </c>
      <c r="L748">
        <v>49.8016431</v>
      </c>
      <c r="M748">
        <v>-9.0000662309999999</v>
      </c>
      <c r="N748">
        <v>2</v>
      </c>
      <c r="O748">
        <v>1</v>
      </c>
      <c r="P748">
        <v>0.26840478899999998</v>
      </c>
      <c r="Q748" t="s">
        <v>23</v>
      </c>
      <c r="R748">
        <f>VLOOKUP($A748,Location!$A:$E,2,FALSE)</f>
        <v>51.523522300000003</v>
      </c>
      <c r="S748">
        <f>VLOOKUP($A748,Location!$A:$E,3,FALSE)</f>
        <v>-0.39010929999999999</v>
      </c>
      <c r="T748">
        <f>VLOOKUP($A748,Location!$A:$E,4,FALSE)</f>
        <v>51.523522300000003</v>
      </c>
      <c r="U748">
        <f>VLOOKUP($A748,Location!$A:$E,5,FALSE)</f>
        <v>-0.41010930000000001</v>
      </c>
      <c r="V748" t="s">
        <v>24</v>
      </c>
      <c r="W748" t="s">
        <v>25</v>
      </c>
      <c r="X748" t="s">
        <v>333</v>
      </c>
    </row>
    <row r="749" spans="1:24" x14ac:dyDescent="0.25">
      <c r="A749" t="s">
        <v>76</v>
      </c>
      <c r="B749">
        <v>502</v>
      </c>
      <c r="C749">
        <v>335</v>
      </c>
      <c r="D749">
        <v>66.733067730000002</v>
      </c>
      <c r="E749">
        <v>524</v>
      </c>
      <c r="F749">
        <v>297</v>
      </c>
      <c r="G749">
        <v>56.679389309999998</v>
      </c>
      <c r="H749">
        <v>10.053678420000001</v>
      </c>
      <c r="I749">
        <v>1026</v>
      </c>
      <c r="J749">
        <v>632</v>
      </c>
      <c r="K749">
        <v>61.598440549999999</v>
      </c>
      <c r="L749">
        <v>49.8016431</v>
      </c>
      <c r="M749">
        <v>11.796797440000001</v>
      </c>
      <c r="N749">
        <v>2</v>
      </c>
      <c r="O749">
        <v>0</v>
      </c>
      <c r="P749">
        <v>0.35181040299999999</v>
      </c>
      <c r="Q749" t="s">
        <v>23</v>
      </c>
      <c r="R749">
        <f>VLOOKUP($A749,Location!$A:$E,2,FALSE)</f>
        <v>51.505272400000003</v>
      </c>
      <c r="S749">
        <f>VLOOKUP($A749,Location!$A:$E,3,FALSE)</f>
        <v>-3.5799430999999999</v>
      </c>
      <c r="T749">
        <f>VLOOKUP($A749,Location!$A:$E,4,FALSE)</f>
        <v>51.435272400000002</v>
      </c>
      <c r="U749">
        <f>VLOOKUP($A749,Location!$A:$E,5,FALSE)</f>
        <v>-3.5599430999999999</v>
      </c>
      <c r="V749" t="s">
        <v>24</v>
      </c>
      <c r="W749" t="s">
        <v>25</v>
      </c>
      <c r="X749" t="s">
        <v>333</v>
      </c>
    </row>
    <row r="750" spans="1:24" x14ac:dyDescent="0.25">
      <c r="A750" t="s">
        <v>101</v>
      </c>
      <c r="B750">
        <v>632</v>
      </c>
      <c r="C750">
        <v>345</v>
      </c>
      <c r="D750">
        <v>54.588607590000002</v>
      </c>
      <c r="E750">
        <v>645</v>
      </c>
      <c r="F750">
        <v>293</v>
      </c>
      <c r="G750">
        <v>45.426356589999997</v>
      </c>
      <c r="H750">
        <v>9.162251006</v>
      </c>
      <c r="I750">
        <v>1277</v>
      </c>
      <c r="J750">
        <v>638</v>
      </c>
      <c r="K750">
        <v>49.960845730000003</v>
      </c>
      <c r="L750">
        <v>49.8016431</v>
      </c>
      <c r="M750">
        <v>0.15920262800000001</v>
      </c>
      <c r="N750">
        <v>2</v>
      </c>
      <c r="O750">
        <v>0</v>
      </c>
      <c r="P750">
        <v>4.7478260000000001E-3</v>
      </c>
      <c r="Q750" t="s">
        <v>23</v>
      </c>
      <c r="R750">
        <f>VLOOKUP($A750,Location!$A:$E,2,FALSE)</f>
        <v>51.903452700000003</v>
      </c>
      <c r="S750">
        <f>VLOOKUP($A750,Location!$A:$E,3,FALSE)</f>
        <v>-2.0650259000000002</v>
      </c>
      <c r="T750">
        <f>VLOOKUP($A750,Location!$A:$E,4,FALSE)</f>
        <v>51.903452700000003</v>
      </c>
      <c r="U750">
        <f>VLOOKUP($A750,Location!$A:$E,5,FALSE)</f>
        <v>-2.0250259000000002</v>
      </c>
      <c r="V750" t="s">
        <v>24</v>
      </c>
      <c r="W750" t="s">
        <v>25</v>
      </c>
      <c r="X750" t="s">
        <v>333</v>
      </c>
    </row>
    <row r="751" spans="1:24" x14ac:dyDescent="0.25">
      <c r="A751" t="s">
        <v>292</v>
      </c>
      <c r="B751">
        <v>704</v>
      </c>
      <c r="C751">
        <v>319</v>
      </c>
      <c r="D751">
        <v>45.3125</v>
      </c>
      <c r="E751">
        <v>737</v>
      </c>
      <c r="F751">
        <v>323</v>
      </c>
      <c r="G751">
        <v>43.826322930000003</v>
      </c>
      <c r="H751">
        <v>1.486177069</v>
      </c>
      <c r="I751">
        <v>1443</v>
      </c>
      <c r="J751">
        <v>643</v>
      </c>
      <c r="K751">
        <v>44.559944559999998</v>
      </c>
      <c r="L751">
        <v>49.8016431</v>
      </c>
      <c r="M751">
        <v>-5.2416985440000001</v>
      </c>
      <c r="N751">
        <v>2</v>
      </c>
      <c r="O751">
        <v>1</v>
      </c>
      <c r="P751">
        <v>0.15632073699999999</v>
      </c>
      <c r="Q751" t="s">
        <v>23</v>
      </c>
      <c r="R751">
        <f>VLOOKUP($A751,Location!$A:$E,2,FALSE)</f>
        <v>52.996484000000002</v>
      </c>
      <c r="S751">
        <f>VLOOKUP($A751,Location!$A:$E,3,FALSE)</f>
        <v>-2.2119300000000002</v>
      </c>
      <c r="T751">
        <f>VLOOKUP($A751,Location!$A:$E,4,FALSE)</f>
        <v>52.946484000000005</v>
      </c>
      <c r="U751">
        <f>VLOOKUP($A751,Location!$A:$E,5,FALSE)</f>
        <v>-2.2119300000000002</v>
      </c>
      <c r="V751" t="s">
        <v>24</v>
      </c>
      <c r="W751" t="s">
        <v>25</v>
      </c>
      <c r="X751" t="s">
        <v>333</v>
      </c>
    </row>
    <row r="752" spans="1:24" x14ac:dyDescent="0.25">
      <c r="A752" t="s">
        <v>94</v>
      </c>
      <c r="B752">
        <v>608</v>
      </c>
      <c r="C752">
        <v>344</v>
      </c>
      <c r="D752">
        <v>56.578947370000002</v>
      </c>
      <c r="E752">
        <v>611</v>
      </c>
      <c r="F752">
        <v>310</v>
      </c>
      <c r="G752">
        <v>50.736497550000003</v>
      </c>
      <c r="H752">
        <v>5.8424498229999999</v>
      </c>
      <c r="I752">
        <v>1219</v>
      </c>
      <c r="J752">
        <v>654</v>
      </c>
      <c r="K752">
        <v>53.65053322</v>
      </c>
      <c r="L752">
        <v>49.8016431</v>
      </c>
      <c r="M752">
        <v>3.8488901200000001</v>
      </c>
      <c r="N752">
        <v>2</v>
      </c>
      <c r="O752">
        <v>0</v>
      </c>
      <c r="P752">
        <v>0.11478366</v>
      </c>
      <c r="Q752" t="s">
        <v>23</v>
      </c>
      <c r="R752">
        <f>VLOOKUP($A752,Location!$A:$E,2,FALSE)</f>
        <v>52.119056999999998</v>
      </c>
      <c r="S752">
        <f>VLOOKUP($A752,Location!$A:$E,3,FALSE)</f>
        <v>-0.421518</v>
      </c>
      <c r="T752">
        <f>VLOOKUP($A752,Location!$A:$E,4,FALSE)</f>
        <v>52.134056999999999</v>
      </c>
      <c r="U752">
        <f>VLOOKUP($A752,Location!$A:$E,5,FALSE)</f>
        <v>-0.421518</v>
      </c>
      <c r="V752" t="s">
        <v>24</v>
      </c>
      <c r="W752" t="s">
        <v>25</v>
      </c>
      <c r="X752" t="s">
        <v>333</v>
      </c>
    </row>
    <row r="753" spans="1:24" x14ac:dyDescent="0.25">
      <c r="A753" t="s">
        <v>299</v>
      </c>
      <c r="B753">
        <v>668</v>
      </c>
      <c r="C753">
        <v>325</v>
      </c>
      <c r="D753">
        <v>48.652694609999998</v>
      </c>
      <c r="E753">
        <v>801</v>
      </c>
      <c r="F753">
        <v>333</v>
      </c>
      <c r="G753">
        <v>41.573033709999997</v>
      </c>
      <c r="H753">
        <v>7.0796609029999997</v>
      </c>
      <c r="I753">
        <v>1469</v>
      </c>
      <c r="J753">
        <v>658</v>
      </c>
      <c r="K753">
        <v>44.79237577</v>
      </c>
      <c r="L753">
        <v>49.8016431</v>
      </c>
      <c r="M753">
        <v>-5.0092673379999999</v>
      </c>
      <c r="N753">
        <v>2</v>
      </c>
      <c r="O753">
        <v>1</v>
      </c>
      <c r="P753">
        <v>0.14938905</v>
      </c>
      <c r="Q753" t="s">
        <v>23</v>
      </c>
      <c r="R753">
        <f>VLOOKUP($A753,Location!$A:$E,2,FALSE)</f>
        <v>52.719320600000003</v>
      </c>
      <c r="S753">
        <f>VLOOKUP($A753,Location!$A:$E,3,FALSE)</f>
        <v>-2.4646442</v>
      </c>
      <c r="T753">
        <f>VLOOKUP($A753,Location!$A:$E,4,FALSE)</f>
        <v>52.719320600000003</v>
      </c>
      <c r="U753">
        <f>VLOOKUP($A753,Location!$A:$E,5,FALSE)</f>
        <v>-2.4646442</v>
      </c>
      <c r="V753" t="s">
        <v>24</v>
      </c>
      <c r="W753" t="s">
        <v>25</v>
      </c>
      <c r="X753" t="s">
        <v>333</v>
      </c>
    </row>
    <row r="754" spans="1:24" x14ac:dyDescent="0.25">
      <c r="A754" t="s">
        <v>67</v>
      </c>
      <c r="B754">
        <v>903</v>
      </c>
      <c r="C754">
        <v>362</v>
      </c>
      <c r="D754">
        <v>40.088593580000001</v>
      </c>
      <c r="E754">
        <v>829</v>
      </c>
      <c r="F754">
        <v>305</v>
      </c>
      <c r="G754">
        <v>36.791314839999998</v>
      </c>
      <c r="H754">
        <v>3.2972787399999999</v>
      </c>
      <c r="I754">
        <v>1732</v>
      </c>
      <c r="J754">
        <v>667</v>
      </c>
      <c r="K754">
        <v>38.510392609999997</v>
      </c>
      <c r="L754">
        <v>49.8016431</v>
      </c>
      <c r="M754">
        <v>-11.291250489999999</v>
      </c>
      <c r="N754">
        <v>2</v>
      </c>
      <c r="O754">
        <v>1</v>
      </c>
      <c r="P754">
        <v>0.33673371099999999</v>
      </c>
      <c r="Q754" t="s">
        <v>23</v>
      </c>
      <c r="R754">
        <f>VLOOKUP($A754,Location!$A:$E,2,FALSE)</f>
        <v>50.459685100000002</v>
      </c>
      <c r="S754">
        <f>VLOOKUP($A754,Location!$A:$E,3,FALSE)</f>
        <v>-4.7085118000000001</v>
      </c>
      <c r="T754">
        <f>VLOOKUP($A754,Location!$A:$E,4,FALSE)</f>
        <v>50.459685100000002</v>
      </c>
      <c r="U754">
        <f>VLOOKUP($A754,Location!$A:$E,5,FALSE)</f>
        <v>-4.7085118000000001</v>
      </c>
      <c r="V754" t="s">
        <v>24</v>
      </c>
      <c r="W754" t="s">
        <v>25</v>
      </c>
      <c r="X754" t="s">
        <v>333</v>
      </c>
    </row>
    <row r="755" spans="1:24" x14ac:dyDescent="0.25">
      <c r="A755" t="s">
        <v>282</v>
      </c>
      <c r="B755">
        <v>573</v>
      </c>
      <c r="C755">
        <v>323</v>
      </c>
      <c r="D755">
        <v>56.369982550000003</v>
      </c>
      <c r="E755">
        <v>628</v>
      </c>
      <c r="F755">
        <v>347</v>
      </c>
      <c r="G755">
        <v>55.254777070000003</v>
      </c>
      <c r="H755">
        <v>1.115205478</v>
      </c>
      <c r="I755">
        <v>1201</v>
      </c>
      <c r="J755">
        <v>670</v>
      </c>
      <c r="K755">
        <v>55.786844299999998</v>
      </c>
      <c r="L755">
        <v>49.8016431</v>
      </c>
      <c r="M755">
        <v>5.9852011919999999</v>
      </c>
      <c r="N755">
        <v>2</v>
      </c>
      <c r="O755">
        <v>0</v>
      </c>
      <c r="P755">
        <v>0.178493871</v>
      </c>
      <c r="Q755" t="s">
        <v>23</v>
      </c>
      <c r="R755">
        <f>VLOOKUP($A755,Location!$A:$E,2,FALSE)</f>
        <v>51.548589999999997</v>
      </c>
      <c r="S755">
        <f>VLOOKUP($A755,Location!$A:$E,3,FALSE)</f>
        <v>0.70884899999999995</v>
      </c>
      <c r="T755">
        <f>VLOOKUP($A755,Location!$A:$E,4,FALSE)</f>
        <v>51.548589999999997</v>
      </c>
      <c r="U755">
        <f>VLOOKUP($A755,Location!$A:$E,5,FALSE)</f>
        <v>0.72884899999999997</v>
      </c>
      <c r="V755" t="s">
        <v>24</v>
      </c>
      <c r="W755" t="s">
        <v>25</v>
      </c>
      <c r="X755" t="s">
        <v>333</v>
      </c>
    </row>
    <row r="756" spans="1:24" x14ac:dyDescent="0.25">
      <c r="A756" t="s">
        <v>70</v>
      </c>
      <c r="B756">
        <v>618</v>
      </c>
      <c r="C756">
        <v>357</v>
      </c>
      <c r="D756">
        <v>57.766990290000003</v>
      </c>
      <c r="E756">
        <v>597</v>
      </c>
      <c r="F756">
        <v>316</v>
      </c>
      <c r="G756">
        <v>52.931323280000001</v>
      </c>
      <c r="H756">
        <v>4.8356670079999997</v>
      </c>
      <c r="I756">
        <v>1216</v>
      </c>
      <c r="J756">
        <v>673</v>
      </c>
      <c r="K756">
        <v>55.345394740000003</v>
      </c>
      <c r="L756">
        <v>49.8016431</v>
      </c>
      <c r="M756">
        <v>5.5437516330000003</v>
      </c>
      <c r="N756">
        <v>2</v>
      </c>
      <c r="O756">
        <v>0</v>
      </c>
      <c r="P756">
        <v>0.16532872600000001</v>
      </c>
      <c r="Q756" t="s">
        <v>23</v>
      </c>
      <c r="R756">
        <f>VLOOKUP($A756,Location!$A:$E,2,FALSE)</f>
        <v>52.9697107</v>
      </c>
      <c r="S756">
        <f>VLOOKUP($A756,Location!$A:$E,3,FALSE)</f>
        <v>-3.0564899999999999E-2</v>
      </c>
      <c r="T756">
        <f>VLOOKUP($A756,Location!$A:$E,4,FALSE)</f>
        <v>52.9697107</v>
      </c>
      <c r="U756">
        <f>VLOOKUP($A756,Location!$A:$E,5,FALSE)</f>
        <v>-3.0564899999999999E-2</v>
      </c>
      <c r="V756" t="s">
        <v>24</v>
      </c>
      <c r="W756" t="s">
        <v>25</v>
      </c>
      <c r="X756" t="s">
        <v>333</v>
      </c>
    </row>
    <row r="757" spans="1:24" x14ac:dyDescent="0.25">
      <c r="A757" t="s">
        <v>269</v>
      </c>
      <c r="B757">
        <v>744</v>
      </c>
      <c r="C757">
        <v>355</v>
      </c>
      <c r="D757">
        <v>47.715053760000004</v>
      </c>
      <c r="E757">
        <v>754</v>
      </c>
      <c r="F757">
        <v>320</v>
      </c>
      <c r="G757">
        <v>42.440318300000001</v>
      </c>
      <c r="H757">
        <v>5.2747354609999997</v>
      </c>
      <c r="I757">
        <v>1498</v>
      </c>
      <c r="J757">
        <v>675</v>
      </c>
      <c r="K757">
        <v>45.060080110000001</v>
      </c>
      <c r="L757">
        <v>49.8016431</v>
      </c>
      <c r="M757">
        <v>-4.7415629969999999</v>
      </c>
      <c r="N757">
        <v>2</v>
      </c>
      <c r="O757">
        <v>1</v>
      </c>
      <c r="P757">
        <v>0.141405428</v>
      </c>
      <c r="Q757" t="s">
        <v>23</v>
      </c>
      <c r="R757">
        <f>VLOOKUP($A757,Location!$A:$E,2,FALSE)</f>
        <v>53.597996899999998</v>
      </c>
      <c r="S757">
        <f>VLOOKUP($A757,Location!$A:$E,3,FALSE)</f>
        <v>-0.64484640000000004</v>
      </c>
      <c r="T757">
        <f>VLOOKUP($A757,Location!$A:$E,4,FALSE)</f>
        <v>53.597996899999998</v>
      </c>
      <c r="U757">
        <f>VLOOKUP($A757,Location!$A:$E,5,FALSE)</f>
        <v>-0.64484640000000004</v>
      </c>
      <c r="V757" t="s">
        <v>24</v>
      </c>
      <c r="W757" t="s">
        <v>25</v>
      </c>
      <c r="X757" t="s">
        <v>333</v>
      </c>
    </row>
    <row r="758" spans="1:24" x14ac:dyDescent="0.25">
      <c r="A758" t="s">
        <v>247</v>
      </c>
      <c r="B758">
        <v>552</v>
      </c>
      <c r="C758">
        <v>345</v>
      </c>
      <c r="D758">
        <v>62.5</v>
      </c>
      <c r="E758">
        <v>631</v>
      </c>
      <c r="F758">
        <v>330</v>
      </c>
      <c r="G758">
        <v>52.29793978</v>
      </c>
      <c r="H758">
        <v>10.20206022</v>
      </c>
      <c r="I758">
        <v>1183</v>
      </c>
      <c r="J758">
        <v>675</v>
      </c>
      <c r="K758">
        <v>57.058326289999997</v>
      </c>
      <c r="L758">
        <v>49.8016431</v>
      </c>
      <c r="M758">
        <v>7.256683185</v>
      </c>
      <c r="N758">
        <v>2</v>
      </c>
      <c r="O758">
        <v>0</v>
      </c>
      <c r="P758">
        <v>0.21641268699999999</v>
      </c>
      <c r="Q758" t="s">
        <v>23</v>
      </c>
      <c r="R758">
        <f>VLOOKUP($A758,Location!$A:$E,2,FALSE)</f>
        <v>55.843554699999999</v>
      </c>
      <c r="S758">
        <f>VLOOKUP($A758,Location!$A:$E,3,FALSE)</f>
        <v>-4.4755317999999997</v>
      </c>
      <c r="T758">
        <f>VLOOKUP($A758,Location!$A:$E,4,FALSE)</f>
        <v>55.843554699999999</v>
      </c>
      <c r="U758">
        <f>VLOOKUP($A758,Location!$A:$E,5,FALSE)</f>
        <v>-4.4755317999999997</v>
      </c>
      <c r="V758" t="s">
        <v>24</v>
      </c>
      <c r="W758" t="s">
        <v>25</v>
      </c>
      <c r="X758" t="s">
        <v>333</v>
      </c>
    </row>
    <row r="759" spans="1:24" x14ac:dyDescent="0.25">
      <c r="A759" t="s">
        <v>57</v>
      </c>
      <c r="B759">
        <v>696</v>
      </c>
      <c r="C759">
        <v>381</v>
      </c>
      <c r="D759">
        <v>54.741379309999999</v>
      </c>
      <c r="E759">
        <v>629</v>
      </c>
      <c r="F759">
        <v>296</v>
      </c>
      <c r="G759">
        <v>47.058823529999998</v>
      </c>
      <c r="H759">
        <v>7.6825557809999996</v>
      </c>
      <c r="I759">
        <v>1325</v>
      </c>
      <c r="J759">
        <v>677</v>
      </c>
      <c r="K759">
        <v>51.09433962</v>
      </c>
      <c r="L759">
        <v>49.8016431</v>
      </c>
      <c r="M759">
        <v>1.2926965189999999</v>
      </c>
      <c r="N759">
        <v>2</v>
      </c>
      <c r="O759">
        <v>0</v>
      </c>
      <c r="P759">
        <v>3.8551487000000002E-2</v>
      </c>
      <c r="Q759" t="s">
        <v>23</v>
      </c>
      <c r="R759">
        <f>VLOOKUP($A759,Location!$A:$E,2,FALSE)</f>
        <v>52.404753499999998</v>
      </c>
      <c r="S759">
        <f>VLOOKUP($A759,Location!$A:$E,3,FALSE)</f>
        <v>-1.8222885</v>
      </c>
      <c r="T759">
        <f>VLOOKUP($A759,Location!$A:$E,4,FALSE)</f>
        <v>52.395753499999998</v>
      </c>
      <c r="U759">
        <f>VLOOKUP($A759,Location!$A:$E,5,FALSE)</f>
        <v>-1.8122885</v>
      </c>
      <c r="V759" t="s">
        <v>24</v>
      </c>
      <c r="W759" t="s">
        <v>25</v>
      </c>
      <c r="X759" t="s">
        <v>333</v>
      </c>
    </row>
    <row r="760" spans="1:24" x14ac:dyDescent="0.25">
      <c r="A760" t="s">
        <v>38</v>
      </c>
      <c r="B760">
        <v>596</v>
      </c>
      <c r="C760">
        <v>342</v>
      </c>
      <c r="D760">
        <v>57.382550340000002</v>
      </c>
      <c r="E760">
        <v>633</v>
      </c>
      <c r="F760">
        <v>335</v>
      </c>
      <c r="G760">
        <v>52.922590839999998</v>
      </c>
      <c r="H760">
        <v>4.4599594979999999</v>
      </c>
      <c r="I760">
        <v>1229</v>
      </c>
      <c r="J760">
        <v>677</v>
      </c>
      <c r="K760">
        <v>55.085435310000001</v>
      </c>
      <c r="L760">
        <v>49.8016431</v>
      </c>
      <c r="M760">
        <v>5.2837922089999996</v>
      </c>
      <c r="N760">
        <v>2</v>
      </c>
      <c r="O760">
        <v>0</v>
      </c>
      <c r="P760">
        <v>0.15757607700000001</v>
      </c>
      <c r="Q760" t="s">
        <v>23</v>
      </c>
      <c r="R760">
        <f>VLOOKUP($A760,Location!$A:$E,2,FALSE)</f>
        <v>51.821838100000001</v>
      </c>
      <c r="S760">
        <f>VLOOKUP($A760,Location!$A:$E,3,FALSE)</f>
        <v>-0.84219849999999996</v>
      </c>
      <c r="T760">
        <f>VLOOKUP($A760,Location!$A:$E,4,FALSE)</f>
        <v>51.781838100000002</v>
      </c>
      <c r="U760">
        <f>VLOOKUP($A760,Location!$A:$E,5,FALSE)</f>
        <v>-0.81219849999999993</v>
      </c>
      <c r="V760" t="s">
        <v>24</v>
      </c>
      <c r="W760" t="s">
        <v>25</v>
      </c>
      <c r="X760" t="s">
        <v>333</v>
      </c>
    </row>
    <row r="761" spans="1:24" x14ac:dyDescent="0.25">
      <c r="A761" t="s">
        <v>62</v>
      </c>
      <c r="B761">
        <v>663</v>
      </c>
      <c r="C761">
        <v>343</v>
      </c>
      <c r="D761">
        <v>51.73453997</v>
      </c>
      <c r="E761">
        <v>716</v>
      </c>
      <c r="F761">
        <v>342</v>
      </c>
      <c r="G761">
        <v>47.765363129999997</v>
      </c>
      <c r="H761">
        <v>3.9691768409999999</v>
      </c>
      <c r="I761">
        <v>1379</v>
      </c>
      <c r="J761">
        <v>685</v>
      </c>
      <c r="K761">
        <v>49.673676579999999</v>
      </c>
      <c r="L761">
        <v>49.8016431</v>
      </c>
      <c r="M761">
        <v>-0.127966527</v>
      </c>
      <c r="N761">
        <v>2</v>
      </c>
      <c r="O761">
        <v>1</v>
      </c>
      <c r="P761">
        <v>3.8162859999999999E-3</v>
      </c>
      <c r="Q761" t="s">
        <v>23</v>
      </c>
      <c r="R761">
        <f>VLOOKUP($A761,Location!$A:$E,2,FALSE)</f>
        <v>51.861484599999997</v>
      </c>
      <c r="S761">
        <f>VLOOKUP($A761,Location!$A:$E,3,FALSE)</f>
        <v>0.16432469999999999</v>
      </c>
      <c r="T761">
        <f>VLOOKUP($A761,Location!$A:$E,4,FALSE)</f>
        <v>51.861484599999997</v>
      </c>
      <c r="U761">
        <f>VLOOKUP($A761,Location!$A:$E,5,FALSE)</f>
        <v>0.16432469999999999</v>
      </c>
      <c r="V761" t="s">
        <v>24</v>
      </c>
      <c r="W761" t="s">
        <v>25</v>
      </c>
      <c r="X761" t="s">
        <v>333</v>
      </c>
    </row>
    <row r="762" spans="1:24" x14ac:dyDescent="0.25">
      <c r="A762" t="s">
        <v>36</v>
      </c>
      <c r="B762">
        <v>698</v>
      </c>
      <c r="C762">
        <v>367</v>
      </c>
      <c r="D762">
        <v>52.578796560000001</v>
      </c>
      <c r="E762">
        <v>640</v>
      </c>
      <c r="F762">
        <v>318</v>
      </c>
      <c r="G762">
        <v>49.6875</v>
      </c>
      <c r="H762">
        <v>2.891296562</v>
      </c>
      <c r="I762">
        <v>1338</v>
      </c>
      <c r="J762">
        <v>685</v>
      </c>
      <c r="K762">
        <v>51.195814650000003</v>
      </c>
      <c r="L762">
        <v>49.8016431</v>
      </c>
      <c r="M762">
        <v>1.3941715450000001</v>
      </c>
      <c r="N762">
        <v>2</v>
      </c>
      <c r="O762">
        <v>0</v>
      </c>
      <c r="P762">
        <v>4.1577729000000001E-2</v>
      </c>
      <c r="Q762" t="s">
        <v>23</v>
      </c>
      <c r="R762">
        <f>VLOOKUP($A762,Location!$A:$E,2,FALSE)</f>
        <v>51.432547999999997</v>
      </c>
      <c r="S762">
        <f>VLOOKUP($A762,Location!$A:$E,3,FALSE)</f>
        <v>-0.46192899999999998</v>
      </c>
      <c r="T762">
        <f>VLOOKUP($A762,Location!$A:$E,4,FALSE)</f>
        <v>51.432547999999997</v>
      </c>
      <c r="U762">
        <f>VLOOKUP($A762,Location!$A:$E,5,FALSE)</f>
        <v>-0.46192899999999998</v>
      </c>
      <c r="V762" t="s">
        <v>24</v>
      </c>
      <c r="W762" t="s">
        <v>25</v>
      </c>
      <c r="X762" t="s">
        <v>333</v>
      </c>
    </row>
    <row r="763" spans="1:24" x14ac:dyDescent="0.25">
      <c r="A763" t="s">
        <v>60</v>
      </c>
      <c r="B763">
        <v>692</v>
      </c>
      <c r="C763">
        <v>376</v>
      </c>
      <c r="D763">
        <v>54.335260120000001</v>
      </c>
      <c r="E763">
        <v>611</v>
      </c>
      <c r="F763">
        <v>312</v>
      </c>
      <c r="G763">
        <v>51.06382979</v>
      </c>
      <c r="H763">
        <v>3.2714303280000001</v>
      </c>
      <c r="I763">
        <v>1303</v>
      </c>
      <c r="J763">
        <v>688</v>
      </c>
      <c r="K763">
        <v>52.801227939999997</v>
      </c>
      <c r="L763">
        <v>49.8016431</v>
      </c>
      <c r="M763">
        <v>2.999584832</v>
      </c>
      <c r="N763">
        <v>2</v>
      </c>
      <c r="O763">
        <v>0</v>
      </c>
      <c r="P763">
        <v>8.9455223E-2</v>
      </c>
      <c r="Q763" t="s">
        <v>23</v>
      </c>
      <c r="R763">
        <f>VLOOKUP($A763,Location!$A:$E,2,FALSE)</f>
        <v>52.561497600000003</v>
      </c>
      <c r="S763">
        <f>VLOOKUP($A763,Location!$A:$E,3,FALSE)</f>
        <v>-1.8329146999999999</v>
      </c>
      <c r="T763">
        <f>VLOOKUP($A763,Location!$A:$E,4,FALSE)</f>
        <v>52.576497600000003</v>
      </c>
      <c r="U763">
        <f>VLOOKUP($A763,Location!$A:$E,5,FALSE)</f>
        <v>-1.8179147</v>
      </c>
      <c r="V763" t="s">
        <v>24</v>
      </c>
      <c r="W763" t="s">
        <v>25</v>
      </c>
      <c r="X763" t="s">
        <v>333</v>
      </c>
    </row>
    <row r="764" spans="1:24" x14ac:dyDescent="0.25">
      <c r="A764" t="s">
        <v>263</v>
      </c>
      <c r="B764">
        <v>872</v>
      </c>
      <c r="C764">
        <v>386</v>
      </c>
      <c r="D764">
        <v>44.266055049999999</v>
      </c>
      <c r="E764">
        <v>856</v>
      </c>
      <c r="F764">
        <v>302</v>
      </c>
      <c r="G764">
        <v>35.280373830000002</v>
      </c>
      <c r="H764">
        <v>8.9856812139999995</v>
      </c>
      <c r="I764">
        <v>1728</v>
      </c>
      <c r="J764">
        <v>688</v>
      </c>
      <c r="K764">
        <v>39.814814810000001</v>
      </c>
      <c r="L764">
        <v>49.8016431</v>
      </c>
      <c r="M764">
        <v>-9.986828289</v>
      </c>
      <c r="N764">
        <v>2</v>
      </c>
      <c r="O764">
        <v>1</v>
      </c>
      <c r="P764">
        <v>0.29783253500000001</v>
      </c>
      <c r="Q764" t="s">
        <v>23</v>
      </c>
      <c r="R764">
        <f>VLOOKUP($A764,Location!$A:$E,2,FALSE)</f>
        <v>53.614775199999997</v>
      </c>
      <c r="S764">
        <f>VLOOKUP($A764,Location!$A:$E,3,FALSE)</f>
        <v>-2.1282663999999998</v>
      </c>
      <c r="T764">
        <f>VLOOKUP($A764,Location!$A:$E,4,FALSE)</f>
        <v>53.614775199999997</v>
      </c>
      <c r="U764">
        <f>VLOOKUP($A764,Location!$A:$E,5,FALSE)</f>
        <v>-2.1282663999999998</v>
      </c>
      <c r="V764" t="s">
        <v>24</v>
      </c>
      <c r="W764" t="s">
        <v>25</v>
      </c>
      <c r="X764" t="s">
        <v>333</v>
      </c>
    </row>
    <row r="765" spans="1:24" x14ac:dyDescent="0.25">
      <c r="A765" t="s">
        <v>218</v>
      </c>
      <c r="B765">
        <v>705</v>
      </c>
      <c r="C765">
        <v>354</v>
      </c>
      <c r="D765">
        <v>50.212765959999999</v>
      </c>
      <c r="E765">
        <v>700</v>
      </c>
      <c r="F765">
        <v>340</v>
      </c>
      <c r="G765">
        <v>48.571428570000002</v>
      </c>
      <c r="H765">
        <v>1.641337386</v>
      </c>
      <c r="I765">
        <v>1405</v>
      </c>
      <c r="J765">
        <v>694</v>
      </c>
      <c r="K765">
        <v>49.395017789999997</v>
      </c>
      <c r="L765">
        <v>49.8016431</v>
      </c>
      <c r="M765">
        <v>-0.40662531000000002</v>
      </c>
      <c r="N765">
        <v>2</v>
      </c>
      <c r="O765">
        <v>1</v>
      </c>
      <c r="P765">
        <v>1.2126596999999999E-2</v>
      </c>
      <c r="Q765" t="s">
        <v>23</v>
      </c>
      <c r="R765">
        <f>VLOOKUP($A765,Location!$A:$E,2,FALSE)</f>
        <v>53.258460999999997</v>
      </c>
      <c r="S765">
        <f>VLOOKUP($A765,Location!$A:$E,3,FALSE)</f>
        <v>-2.1198999999999999</v>
      </c>
      <c r="T765">
        <f>VLOOKUP($A765,Location!$A:$E,4,FALSE)</f>
        <v>53.258460999999997</v>
      </c>
      <c r="U765">
        <f>VLOOKUP($A765,Location!$A:$E,5,FALSE)</f>
        <v>-2.1598999999999999</v>
      </c>
      <c r="V765" t="s">
        <v>24</v>
      </c>
      <c r="W765" t="s">
        <v>25</v>
      </c>
      <c r="X765" t="s">
        <v>333</v>
      </c>
    </row>
    <row r="766" spans="1:24" x14ac:dyDescent="0.25">
      <c r="A766" t="s">
        <v>55</v>
      </c>
      <c r="B766">
        <v>757</v>
      </c>
      <c r="C766">
        <v>357</v>
      </c>
      <c r="D766">
        <v>47.159841479999997</v>
      </c>
      <c r="E766">
        <v>835</v>
      </c>
      <c r="F766">
        <v>337</v>
      </c>
      <c r="G766">
        <v>40.359281439999997</v>
      </c>
      <c r="H766">
        <v>6.8005600419999999</v>
      </c>
      <c r="I766">
        <v>1592</v>
      </c>
      <c r="J766">
        <v>694</v>
      </c>
      <c r="K766">
        <v>43.592964819999999</v>
      </c>
      <c r="L766">
        <v>49.8016431</v>
      </c>
      <c r="M766">
        <v>-6.20867828</v>
      </c>
      <c r="N766">
        <v>2</v>
      </c>
      <c r="O766">
        <v>1</v>
      </c>
      <c r="P766">
        <v>0.18515852399999999</v>
      </c>
      <c r="Q766" t="s">
        <v>23</v>
      </c>
      <c r="R766">
        <f>VLOOKUP($A766,Location!$A:$E,2,FALSE)</f>
        <v>52.406568100000001</v>
      </c>
      <c r="S766">
        <f>VLOOKUP($A766,Location!$A:$E,3,FALSE)</f>
        <v>-1.8871214000000001</v>
      </c>
      <c r="T766">
        <f>VLOOKUP($A766,Location!$A:$E,4,FALSE)</f>
        <v>52.406568100000001</v>
      </c>
      <c r="U766">
        <f>VLOOKUP($A766,Location!$A:$E,5,FALSE)</f>
        <v>-1.8946214000000001</v>
      </c>
      <c r="V766" t="s">
        <v>24</v>
      </c>
      <c r="W766" t="s">
        <v>25</v>
      </c>
      <c r="X766" t="s">
        <v>333</v>
      </c>
    </row>
    <row r="767" spans="1:24" x14ac:dyDescent="0.25">
      <c r="A767" t="s">
        <v>118</v>
      </c>
      <c r="B767">
        <v>777</v>
      </c>
      <c r="C767">
        <v>326</v>
      </c>
      <c r="D767">
        <v>41.95624196</v>
      </c>
      <c r="E767">
        <v>897</v>
      </c>
      <c r="F767">
        <v>368</v>
      </c>
      <c r="G767">
        <v>41.025641030000003</v>
      </c>
      <c r="H767">
        <v>0.93060093099999996</v>
      </c>
      <c r="I767">
        <v>1674</v>
      </c>
      <c r="J767">
        <v>694</v>
      </c>
      <c r="K767">
        <v>41.457586620000001</v>
      </c>
      <c r="L767">
        <v>49.8016431</v>
      </c>
      <c r="M767">
        <v>-8.3440564849999994</v>
      </c>
      <c r="N767">
        <v>2</v>
      </c>
      <c r="O767">
        <v>1</v>
      </c>
      <c r="P767">
        <v>0.248840915</v>
      </c>
      <c r="Q767" t="s">
        <v>23</v>
      </c>
      <c r="R767">
        <f>VLOOKUP($A767,Location!$A:$E,2,FALSE)</f>
        <v>53.542399000000003</v>
      </c>
      <c r="S767">
        <f>VLOOKUP($A767,Location!$A:$E,3,FALSE)</f>
        <v>-1.0859939999999999</v>
      </c>
      <c r="T767">
        <f>VLOOKUP($A767,Location!$A:$E,4,FALSE)</f>
        <v>53.542399000000003</v>
      </c>
      <c r="U767">
        <f>VLOOKUP($A767,Location!$A:$E,5,FALSE)</f>
        <v>-1.0859939999999999</v>
      </c>
      <c r="V767" t="s">
        <v>24</v>
      </c>
      <c r="W767" t="s">
        <v>25</v>
      </c>
      <c r="X767" t="s">
        <v>333</v>
      </c>
    </row>
    <row r="768" spans="1:24" x14ac:dyDescent="0.25">
      <c r="A768" t="s">
        <v>213</v>
      </c>
      <c r="B768">
        <v>753</v>
      </c>
      <c r="C768">
        <v>366</v>
      </c>
      <c r="D768">
        <v>48.605577689999997</v>
      </c>
      <c r="E768">
        <v>752</v>
      </c>
      <c r="F768">
        <v>329</v>
      </c>
      <c r="G768">
        <v>43.75</v>
      </c>
      <c r="H768">
        <v>4.8555776890000004</v>
      </c>
      <c r="I768">
        <v>1505</v>
      </c>
      <c r="J768">
        <v>695</v>
      </c>
      <c r="K768">
        <v>46.179401990000002</v>
      </c>
      <c r="L768">
        <v>49.8016431</v>
      </c>
      <c r="M768">
        <v>-3.6222411110000001</v>
      </c>
      <c r="N768">
        <v>2</v>
      </c>
      <c r="O768">
        <v>1</v>
      </c>
      <c r="P768">
        <v>0.108024412</v>
      </c>
      <c r="Q768" t="s">
        <v>23</v>
      </c>
      <c r="R768">
        <f>VLOOKUP($A768,Location!$A:$E,2,FALSE)</f>
        <v>51.649624600000003</v>
      </c>
      <c r="S768">
        <f>VLOOKUP($A768,Location!$A:$E,3,FALSE)</f>
        <v>5.6496299999999999E-2</v>
      </c>
      <c r="T768">
        <f>VLOOKUP($A768,Location!$A:$E,4,FALSE)</f>
        <v>51.649624600000003</v>
      </c>
      <c r="U768">
        <f>VLOOKUP($A768,Location!$A:$E,5,FALSE)</f>
        <v>9.9496299999999996E-2</v>
      </c>
      <c r="V768" t="s">
        <v>24</v>
      </c>
      <c r="W768" t="s">
        <v>25</v>
      </c>
      <c r="X768" t="s">
        <v>333</v>
      </c>
    </row>
    <row r="769" spans="1:24" x14ac:dyDescent="0.25">
      <c r="A769" t="s">
        <v>195</v>
      </c>
      <c r="B769">
        <v>656</v>
      </c>
      <c r="C769">
        <v>364</v>
      </c>
      <c r="D769">
        <v>55.487804879999999</v>
      </c>
      <c r="E769">
        <v>631</v>
      </c>
      <c r="F769">
        <v>334</v>
      </c>
      <c r="G769">
        <v>52.931854199999997</v>
      </c>
      <c r="H769">
        <v>2.5559506779999999</v>
      </c>
      <c r="I769">
        <v>1287</v>
      </c>
      <c r="J769">
        <v>698</v>
      </c>
      <c r="K769">
        <v>54.234654229999997</v>
      </c>
      <c r="L769">
        <v>49.8016431</v>
      </c>
      <c r="M769">
        <v>4.4330111309999998</v>
      </c>
      <c r="N769">
        <v>2</v>
      </c>
      <c r="O769">
        <v>0</v>
      </c>
      <c r="P769">
        <v>0.13220362899999999</v>
      </c>
      <c r="Q769" t="s">
        <v>23</v>
      </c>
      <c r="R769">
        <f>VLOOKUP($A769,Location!$A:$E,2,FALSE)</f>
        <v>54.001281599999999</v>
      </c>
      <c r="S769">
        <f>VLOOKUP($A769,Location!$A:$E,3,FALSE)</f>
        <v>-1.4440454</v>
      </c>
      <c r="T769">
        <f>VLOOKUP($A769,Location!$A:$E,4,FALSE)</f>
        <v>54.001281599999999</v>
      </c>
      <c r="U769">
        <f>VLOOKUP($A769,Location!$A:$E,5,FALSE)</f>
        <v>-1.4440454</v>
      </c>
      <c r="V769" t="s">
        <v>24</v>
      </c>
      <c r="W769" t="s">
        <v>25</v>
      </c>
      <c r="X769" t="s">
        <v>333</v>
      </c>
    </row>
    <row r="770" spans="1:24" x14ac:dyDescent="0.25">
      <c r="A770" t="s">
        <v>110</v>
      </c>
      <c r="B770">
        <v>636</v>
      </c>
      <c r="C770">
        <v>372</v>
      </c>
      <c r="D770">
        <v>58.490566039999997</v>
      </c>
      <c r="E770">
        <v>638</v>
      </c>
      <c r="F770">
        <v>327</v>
      </c>
      <c r="G770">
        <v>51.253918499999997</v>
      </c>
      <c r="H770">
        <v>7.236647542</v>
      </c>
      <c r="I770">
        <v>1274</v>
      </c>
      <c r="J770">
        <v>699</v>
      </c>
      <c r="K770">
        <v>54.866562010000003</v>
      </c>
      <c r="L770">
        <v>49.8016431</v>
      </c>
      <c r="M770">
        <v>5.0649189049999999</v>
      </c>
      <c r="N770">
        <v>2</v>
      </c>
      <c r="O770">
        <v>0</v>
      </c>
      <c r="P770">
        <v>0.151048721</v>
      </c>
      <c r="Q770" t="s">
        <v>23</v>
      </c>
      <c r="R770">
        <f>VLOOKUP($A770,Location!$A:$E,2,FALSE)</f>
        <v>51.872078700000003</v>
      </c>
      <c r="S770">
        <f>VLOOKUP($A770,Location!$A:$E,3,FALSE)</f>
        <v>0.92811390000000005</v>
      </c>
      <c r="T770">
        <f>VLOOKUP($A770,Location!$A:$E,4,FALSE)</f>
        <v>51.872078700000003</v>
      </c>
      <c r="U770">
        <f>VLOOKUP($A770,Location!$A:$E,5,FALSE)</f>
        <v>0.89811390000000002</v>
      </c>
      <c r="V770" t="s">
        <v>24</v>
      </c>
      <c r="W770" t="s">
        <v>25</v>
      </c>
      <c r="X770" t="s">
        <v>333</v>
      </c>
    </row>
    <row r="771" spans="1:24" x14ac:dyDescent="0.25">
      <c r="A771" t="s">
        <v>323</v>
      </c>
      <c r="B771">
        <v>562</v>
      </c>
      <c r="C771">
        <v>338</v>
      </c>
      <c r="D771">
        <v>60.142348749999996</v>
      </c>
      <c r="E771">
        <v>624</v>
      </c>
      <c r="F771">
        <v>364</v>
      </c>
      <c r="G771">
        <v>58.333333330000002</v>
      </c>
      <c r="H771">
        <v>1.809015421</v>
      </c>
      <c r="I771">
        <v>1186</v>
      </c>
      <c r="J771">
        <v>702</v>
      </c>
      <c r="K771">
        <v>59.190556489999999</v>
      </c>
      <c r="L771">
        <v>49.8016431</v>
      </c>
      <c r="M771">
        <v>9.3889133880000006</v>
      </c>
      <c r="N771">
        <v>2</v>
      </c>
      <c r="O771">
        <v>0</v>
      </c>
      <c r="P771">
        <v>0.28000119699999998</v>
      </c>
      <c r="Q771" t="s">
        <v>23</v>
      </c>
      <c r="R771">
        <f>VLOOKUP($A771,Location!$A:$E,2,FALSE)</f>
        <v>51.056458999999997</v>
      </c>
      <c r="S771">
        <f>VLOOKUP($A771,Location!$A:$E,3,FALSE)</f>
        <v>-1.3220832</v>
      </c>
      <c r="T771">
        <f>VLOOKUP($A771,Location!$A:$E,4,FALSE)</f>
        <v>51.056458999999997</v>
      </c>
      <c r="U771">
        <f>VLOOKUP($A771,Location!$A:$E,5,FALSE)</f>
        <v>-1.3120832</v>
      </c>
      <c r="V771" t="s">
        <v>24</v>
      </c>
      <c r="W771" t="s">
        <v>25</v>
      </c>
      <c r="X771" t="s">
        <v>333</v>
      </c>
    </row>
    <row r="772" spans="1:24" x14ac:dyDescent="0.25">
      <c r="A772" t="s">
        <v>107</v>
      </c>
      <c r="B772">
        <v>711</v>
      </c>
      <c r="C772">
        <v>371</v>
      </c>
      <c r="D772">
        <v>52.180028129999997</v>
      </c>
      <c r="E772">
        <v>696</v>
      </c>
      <c r="F772">
        <v>335</v>
      </c>
      <c r="G772">
        <v>48.132183910000002</v>
      </c>
      <c r="H772">
        <v>4.0478442210000001</v>
      </c>
      <c r="I772">
        <v>1407</v>
      </c>
      <c r="J772">
        <v>706</v>
      </c>
      <c r="K772">
        <v>50.177683010000003</v>
      </c>
      <c r="L772">
        <v>49.8016431</v>
      </c>
      <c r="M772">
        <v>0.37603990999999998</v>
      </c>
      <c r="N772">
        <v>2</v>
      </c>
      <c r="O772">
        <v>0</v>
      </c>
      <c r="P772">
        <v>1.1214462999999999E-2</v>
      </c>
      <c r="Q772" t="s">
        <v>23</v>
      </c>
      <c r="R772">
        <f>VLOOKUP($A772,Location!$A:$E,2,FALSE)</f>
        <v>51.465494</v>
      </c>
      <c r="S772">
        <f>VLOOKUP($A772,Location!$A:$E,3,FALSE)</f>
        <v>-2.1437599999999999</v>
      </c>
      <c r="T772">
        <f>VLOOKUP($A772,Location!$A:$E,4,FALSE)</f>
        <v>51.465494</v>
      </c>
      <c r="U772">
        <f>VLOOKUP($A772,Location!$A:$E,5,FALSE)</f>
        <v>-2.1437599999999999</v>
      </c>
      <c r="V772" t="s">
        <v>24</v>
      </c>
      <c r="W772" t="s">
        <v>25</v>
      </c>
      <c r="X772" t="s">
        <v>333</v>
      </c>
    </row>
    <row r="773" spans="1:24" x14ac:dyDescent="0.25">
      <c r="A773" t="s">
        <v>108</v>
      </c>
      <c r="B773">
        <v>650</v>
      </c>
      <c r="C773">
        <v>378</v>
      </c>
      <c r="D773">
        <v>58.15384615</v>
      </c>
      <c r="E773">
        <v>635</v>
      </c>
      <c r="F773">
        <v>329</v>
      </c>
      <c r="G773">
        <v>51.81102362</v>
      </c>
      <c r="H773">
        <v>6.3428225319999996</v>
      </c>
      <c r="I773">
        <v>1285</v>
      </c>
      <c r="J773">
        <v>707</v>
      </c>
      <c r="K773">
        <v>55.01945525</v>
      </c>
      <c r="L773">
        <v>49.8016431</v>
      </c>
      <c r="M773">
        <v>5.2178121490000002</v>
      </c>
      <c r="N773">
        <v>2</v>
      </c>
      <c r="O773">
        <v>0</v>
      </c>
      <c r="P773">
        <v>0.15560838499999999</v>
      </c>
      <c r="Q773" t="s">
        <v>23</v>
      </c>
      <c r="R773">
        <f>VLOOKUP($A773,Location!$A:$E,2,FALSE)</f>
        <v>53.657494200000002</v>
      </c>
      <c r="S773">
        <f>VLOOKUP($A773,Location!$A:$E,3,FALSE)</f>
        <v>-2.6185464999999999</v>
      </c>
      <c r="T773">
        <f>VLOOKUP($A773,Location!$A:$E,4,FALSE)</f>
        <v>53.627494200000001</v>
      </c>
      <c r="U773">
        <f>VLOOKUP($A773,Location!$A:$E,5,FALSE)</f>
        <v>-2.7285464999999998</v>
      </c>
      <c r="V773" t="s">
        <v>24</v>
      </c>
      <c r="W773" t="s">
        <v>25</v>
      </c>
      <c r="X773" t="s">
        <v>333</v>
      </c>
    </row>
    <row r="774" spans="1:24" x14ac:dyDescent="0.25">
      <c r="A774" t="s">
        <v>207</v>
      </c>
      <c r="B774">
        <v>699</v>
      </c>
      <c r="C774">
        <v>375</v>
      </c>
      <c r="D774">
        <v>53.648068670000001</v>
      </c>
      <c r="E774">
        <v>699</v>
      </c>
      <c r="F774">
        <v>336</v>
      </c>
      <c r="G774">
        <v>48.068669530000001</v>
      </c>
      <c r="H774">
        <v>5.5793991419999998</v>
      </c>
      <c r="I774">
        <v>1398</v>
      </c>
      <c r="J774">
        <v>711</v>
      </c>
      <c r="K774">
        <v>50.858369099999997</v>
      </c>
      <c r="L774">
        <v>49.8016431</v>
      </c>
      <c r="M774">
        <v>1.0567259950000001</v>
      </c>
      <c r="N774">
        <v>2</v>
      </c>
      <c r="O774">
        <v>0</v>
      </c>
      <c r="P774">
        <v>3.1514248000000002E-2</v>
      </c>
      <c r="Q774" t="s">
        <v>23</v>
      </c>
      <c r="R774">
        <f>VLOOKUP($A774,Location!$A:$E,2,FALSE)</f>
        <v>53.203568400000002</v>
      </c>
      <c r="S774">
        <f>VLOOKUP($A774,Location!$A:$E,3,FALSE)</f>
        <v>-0.61231429999999998</v>
      </c>
      <c r="T774">
        <f>VLOOKUP($A774,Location!$A:$E,4,FALSE)</f>
        <v>53.203568400000002</v>
      </c>
      <c r="U774">
        <f>VLOOKUP($A774,Location!$A:$E,5,FALSE)</f>
        <v>-0.61231429999999998</v>
      </c>
      <c r="V774" t="s">
        <v>24</v>
      </c>
      <c r="W774" t="s">
        <v>25</v>
      </c>
      <c r="X774" t="s">
        <v>333</v>
      </c>
    </row>
    <row r="775" spans="1:24" x14ac:dyDescent="0.25">
      <c r="A775" t="s">
        <v>283</v>
      </c>
      <c r="B775">
        <v>591</v>
      </c>
      <c r="C775">
        <v>355</v>
      </c>
      <c r="D775">
        <v>60.067681899999997</v>
      </c>
      <c r="E775">
        <v>616</v>
      </c>
      <c r="F775">
        <v>357</v>
      </c>
      <c r="G775">
        <v>57.954545449999998</v>
      </c>
      <c r="H775">
        <v>2.113136441</v>
      </c>
      <c r="I775">
        <v>1207</v>
      </c>
      <c r="J775">
        <v>712</v>
      </c>
      <c r="K775">
        <v>58.98922949</v>
      </c>
      <c r="L775">
        <v>49.8016431</v>
      </c>
      <c r="M775">
        <v>9.187586391</v>
      </c>
      <c r="N775">
        <v>2</v>
      </c>
      <c r="O775">
        <v>0</v>
      </c>
      <c r="P775">
        <v>0.27399711500000001</v>
      </c>
      <c r="Q775" t="s">
        <v>23</v>
      </c>
      <c r="R775">
        <f>VLOOKUP($A775,Location!$A:$E,2,FALSE)</f>
        <v>53.644283999999999</v>
      </c>
      <c r="S775">
        <f>VLOOKUP($A775,Location!$A:$E,3,FALSE)</f>
        <v>-3.0040460000000002</v>
      </c>
      <c r="T775">
        <f>VLOOKUP($A775,Location!$A:$E,4,FALSE)</f>
        <v>53.644283999999999</v>
      </c>
      <c r="U775">
        <f>VLOOKUP($A775,Location!$A:$E,5,FALSE)</f>
        <v>-3.0040460000000002</v>
      </c>
      <c r="V775" t="s">
        <v>24</v>
      </c>
      <c r="W775" t="s">
        <v>25</v>
      </c>
      <c r="X775" t="s">
        <v>333</v>
      </c>
    </row>
    <row r="776" spans="1:24" x14ac:dyDescent="0.25">
      <c r="A776" t="s">
        <v>212</v>
      </c>
      <c r="B776">
        <v>669</v>
      </c>
      <c r="C776">
        <v>388</v>
      </c>
      <c r="D776">
        <v>57.997010459999998</v>
      </c>
      <c r="E776">
        <v>657</v>
      </c>
      <c r="F776">
        <v>342</v>
      </c>
      <c r="G776">
        <v>52.054794520000002</v>
      </c>
      <c r="H776">
        <v>5.9422159429999999</v>
      </c>
      <c r="I776">
        <v>1326</v>
      </c>
      <c r="J776">
        <v>730</v>
      </c>
      <c r="K776">
        <v>55.052790350000002</v>
      </c>
      <c r="L776">
        <v>49.8016431</v>
      </c>
      <c r="M776">
        <v>5.2511472430000001</v>
      </c>
      <c r="N776">
        <v>2</v>
      </c>
      <c r="O776">
        <v>0</v>
      </c>
      <c r="P776">
        <v>0.15660252199999999</v>
      </c>
      <c r="Q776" t="s">
        <v>23</v>
      </c>
      <c r="R776">
        <f>VLOOKUP($A776,Location!$A:$E,2,FALSE)</f>
        <v>52.780650000000001</v>
      </c>
      <c r="S776">
        <f>VLOOKUP($A776,Location!$A:$E,3,FALSE)</f>
        <v>-1.200923</v>
      </c>
      <c r="T776">
        <f>VLOOKUP($A776,Location!$A:$E,4,FALSE)</f>
        <v>52.795650000000002</v>
      </c>
      <c r="U776">
        <f>VLOOKUP($A776,Location!$A:$E,5,FALSE)</f>
        <v>-1.200923</v>
      </c>
      <c r="V776" t="s">
        <v>24</v>
      </c>
      <c r="W776" t="s">
        <v>25</v>
      </c>
      <c r="X776" t="s">
        <v>333</v>
      </c>
    </row>
    <row r="777" spans="1:24" x14ac:dyDescent="0.25">
      <c r="A777" t="s">
        <v>148</v>
      </c>
      <c r="B777">
        <v>735</v>
      </c>
      <c r="C777">
        <v>336</v>
      </c>
      <c r="D777">
        <v>45.714285709999999</v>
      </c>
      <c r="E777">
        <v>901</v>
      </c>
      <c r="F777">
        <v>395</v>
      </c>
      <c r="G777">
        <v>43.840177580000002</v>
      </c>
      <c r="H777">
        <v>1.8741081340000001</v>
      </c>
      <c r="I777">
        <v>1636</v>
      </c>
      <c r="J777">
        <v>731</v>
      </c>
      <c r="K777">
        <v>44.682151589999997</v>
      </c>
      <c r="L777">
        <v>49.8016431</v>
      </c>
      <c r="M777">
        <v>-5.119491515</v>
      </c>
      <c r="N777">
        <v>2</v>
      </c>
      <c r="O777">
        <v>1</v>
      </c>
      <c r="P777">
        <v>0.152676214</v>
      </c>
      <c r="Q777" t="s">
        <v>23</v>
      </c>
      <c r="R777">
        <f>VLOOKUP($A777,Location!$A:$E,2,FALSE)</f>
        <v>55.860703800000003</v>
      </c>
      <c r="S777">
        <f>VLOOKUP($A777,Location!$A:$E,3,FALSE)</f>
        <v>-4.1136996000000003</v>
      </c>
      <c r="T777">
        <f>VLOOKUP($A777,Location!$A:$E,4,FALSE)</f>
        <v>55.860703800000003</v>
      </c>
      <c r="U777">
        <f>VLOOKUP($A777,Location!$A:$E,5,FALSE)</f>
        <v>-4.1136996000000003</v>
      </c>
      <c r="V777" t="s">
        <v>24</v>
      </c>
      <c r="W777" t="s">
        <v>25</v>
      </c>
      <c r="X777" t="s">
        <v>333</v>
      </c>
    </row>
    <row r="778" spans="1:24" x14ac:dyDescent="0.25">
      <c r="A778" t="s">
        <v>328</v>
      </c>
      <c r="B778">
        <v>620</v>
      </c>
      <c r="C778">
        <v>389</v>
      </c>
      <c r="D778">
        <v>62.741935480000002</v>
      </c>
      <c r="E778">
        <v>647</v>
      </c>
      <c r="F778">
        <v>350</v>
      </c>
      <c r="G778">
        <v>54.095826889999998</v>
      </c>
      <c r="H778">
        <v>8.6461085910000008</v>
      </c>
      <c r="I778">
        <v>1267</v>
      </c>
      <c r="J778">
        <v>739</v>
      </c>
      <c r="K778">
        <v>58.326756119999999</v>
      </c>
      <c r="L778">
        <v>49.8016431</v>
      </c>
      <c r="M778">
        <v>8.5251130130000004</v>
      </c>
      <c r="N778">
        <v>2</v>
      </c>
      <c r="O778">
        <v>0</v>
      </c>
      <c r="P778">
        <v>0.25424047999999999</v>
      </c>
      <c r="Q778" t="s">
        <v>23</v>
      </c>
      <c r="R778">
        <f>VLOOKUP($A778,Location!$A:$E,2,FALSE)</f>
        <v>53.323112100000003</v>
      </c>
      <c r="S778">
        <f>VLOOKUP($A778,Location!$A:$E,3,FALSE)</f>
        <v>-1.1592705000000001</v>
      </c>
      <c r="T778">
        <f>VLOOKUP($A778,Location!$A:$E,4,FALSE)</f>
        <v>53.323112100000003</v>
      </c>
      <c r="U778">
        <f>VLOOKUP($A778,Location!$A:$E,5,FALSE)</f>
        <v>-1.0892705</v>
      </c>
      <c r="V778" t="s">
        <v>24</v>
      </c>
      <c r="W778" t="s">
        <v>25</v>
      </c>
      <c r="X778" t="s">
        <v>333</v>
      </c>
    </row>
    <row r="779" spans="1:24" x14ac:dyDescent="0.25">
      <c r="A779" t="s">
        <v>199</v>
      </c>
      <c r="B779">
        <v>537</v>
      </c>
      <c r="C779">
        <v>368</v>
      </c>
      <c r="D779">
        <v>68.528864060000004</v>
      </c>
      <c r="E779">
        <v>664</v>
      </c>
      <c r="F779">
        <v>374</v>
      </c>
      <c r="G779">
        <v>56.325301199999998</v>
      </c>
      <c r="H779">
        <v>12.203562850000001</v>
      </c>
      <c r="I779">
        <v>1201</v>
      </c>
      <c r="J779">
        <v>742</v>
      </c>
      <c r="K779">
        <v>61.781848459999999</v>
      </c>
      <c r="L779">
        <v>49.8016431</v>
      </c>
      <c r="M779">
        <v>11.980205359999999</v>
      </c>
      <c r="N779">
        <v>2</v>
      </c>
      <c r="O779">
        <v>0</v>
      </c>
      <c r="P779">
        <v>0.35728009199999999</v>
      </c>
      <c r="Q779" t="s">
        <v>23</v>
      </c>
      <c r="R779">
        <f>VLOOKUP($A779,Location!$A:$E,2,FALSE)</f>
        <v>50.809500999999997</v>
      </c>
      <c r="S779">
        <f>VLOOKUP($A779,Location!$A:$E,3,FALSE)</f>
        <v>-1.2042134</v>
      </c>
      <c r="T779">
        <f>VLOOKUP($A779,Location!$A:$E,4,FALSE)</f>
        <v>50.799500999999999</v>
      </c>
      <c r="U779">
        <f>VLOOKUP($A779,Location!$A:$E,5,FALSE)</f>
        <v>-1.2842134000000001</v>
      </c>
      <c r="V779" t="s">
        <v>24</v>
      </c>
      <c r="W779" t="s">
        <v>25</v>
      </c>
      <c r="X779" t="s">
        <v>333</v>
      </c>
    </row>
    <row r="780" spans="1:24" x14ac:dyDescent="0.25">
      <c r="A780" t="s">
        <v>153</v>
      </c>
      <c r="B780">
        <v>699</v>
      </c>
      <c r="C780">
        <v>388</v>
      </c>
      <c r="D780">
        <v>55.507868379999998</v>
      </c>
      <c r="E780">
        <v>784</v>
      </c>
      <c r="F780">
        <v>357</v>
      </c>
      <c r="G780">
        <v>45.535714290000001</v>
      </c>
      <c r="H780">
        <v>9.9721540980000007</v>
      </c>
      <c r="I780">
        <v>1486</v>
      </c>
      <c r="J780">
        <v>747</v>
      </c>
      <c r="K780">
        <v>50.269179000000001</v>
      </c>
      <c r="L780">
        <v>49.8016431</v>
      </c>
      <c r="M780">
        <v>0.4675359</v>
      </c>
      <c r="N780">
        <v>2</v>
      </c>
      <c r="O780">
        <v>0</v>
      </c>
      <c r="P780">
        <v>1.3943106E-2</v>
      </c>
      <c r="Q780" t="s">
        <v>23</v>
      </c>
      <c r="R780">
        <f>VLOOKUP($A780,Location!$A:$E,2,FALSE)</f>
        <v>55.041558100000003</v>
      </c>
      <c r="S780">
        <f>VLOOKUP($A780,Location!$A:$E,3,FALSE)</f>
        <v>-1.6090875</v>
      </c>
      <c r="T780">
        <f>VLOOKUP($A780,Location!$A:$E,4,FALSE)</f>
        <v>55.041558100000003</v>
      </c>
      <c r="U780">
        <f>VLOOKUP($A780,Location!$A:$E,5,FALSE)</f>
        <v>-1.6090875</v>
      </c>
      <c r="V780" t="s">
        <v>24</v>
      </c>
      <c r="W780" t="s">
        <v>25</v>
      </c>
      <c r="X780" t="s">
        <v>333</v>
      </c>
    </row>
    <row r="781" spans="1:24" x14ac:dyDescent="0.25">
      <c r="A781" t="s">
        <v>83</v>
      </c>
      <c r="B781">
        <v>829</v>
      </c>
      <c r="C781">
        <v>400</v>
      </c>
      <c r="D781">
        <v>48.2509047</v>
      </c>
      <c r="E781">
        <v>833</v>
      </c>
      <c r="F781">
        <v>351</v>
      </c>
      <c r="G781">
        <v>42.136854739999997</v>
      </c>
      <c r="H781">
        <v>6.1140499630000003</v>
      </c>
      <c r="I781">
        <v>1662</v>
      </c>
      <c r="J781">
        <v>751</v>
      </c>
      <c r="K781">
        <v>45.186522259999997</v>
      </c>
      <c r="L781">
        <v>49.8016431</v>
      </c>
      <c r="M781">
        <v>-4.6151208419999996</v>
      </c>
      <c r="N781">
        <v>2</v>
      </c>
      <c r="O781">
        <v>1</v>
      </c>
      <c r="P781">
        <v>0.13763460199999999</v>
      </c>
      <c r="Q781" t="s">
        <v>23</v>
      </c>
      <c r="R781">
        <f>VLOOKUP($A781,Location!$A:$E,2,FALSE)</f>
        <v>50.957619399999999</v>
      </c>
      <c r="S781">
        <f>VLOOKUP($A781,Location!$A:$E,3,FALSE)</f>
        <v>-0.127525</v>
      </c>
      <c r="T781">
        <f>VLOOKUP($A781,Location!$A:$E,4,FALSE)</f>
        <v>50.957619399999999</v>
      </c>
      <c r="U781">
        <f>VLOOKUP($A781,Location!$A:$E,5,FALSE)</f>
        <v>-0.127525</v>
      </c>
      <c r="V781" t="s">
        <v>24</v>
      </c>
      <c r="W781" t="s">
        <v>25</v>
      </c>
      <c r="X781" t="s">
        <v>333</v>
      </c>
    </row>
    <row r="782" spans="1:24" x14ac:dyDescent="0.25">
      <c r="A782" t="s">
        <v>318</v>
      </c>
      <c r="B782">
        <v>664</v>
      </c>
      <c r="C782">
        <v>392</v>
      </c>
      <c r="D782">
        <v>59.036144579999998</v>
      </c>
      <c r="E782">
        <v>740</v>
      </c>
      <c r="F782">
        <v>361</v>
      </c>
      <c r="G782">
        <v>48.78378378</v>
      </c>
      <c r="H782">
        <v>10.252360789999999</v>
      </c>
      <c r="I782">
        <v>1404</v>
      </c>
      <c r="J782">
        <v>753</v>
      </c>
      <c r="K782">
        <v>53.632478630000001</v>
      </c>
      <c r="L782">
        <v>49.8016431</v>
      </c>
      <c r="M782">
        <v>3.8308355289999998</v>
      </c>
      <c r="N782">
        <v>2</v>
      </c>
      <c r="O782">
        <v>0</v>
      </c>
      <c r="P782">
        <v>0.11424522600000001</v>
      </c>
      <c r="Q782" t="s">
        <v>23</v>
      </c>
      <c r="R782">
        <f>VLOOKUP($A782,Location!$A:$E,2,FALSE)</f>
        <v>51.341018599999998</v>
      </c>
      <c r="S782">
        <f>VLOOKUP($A782,Location!$A:$E,3,FALSE)</f>
        <v>-2.9726694</v>
      </c>
      <c r="T782">
        <f>VLOOKUP($A782,Location!$A:$E,4,FALSE)</f>
        <v>51.341018599999998</v>
      </c>
      <c r="U782">
        <f>VLOOKUP($A782,Location!$A:$E,5,FALSE)</f>
        <v>-2.9726694</v>
      </c>
      <c r="V782" t="s">
        <v>24</v>
      </c>
      <c r="W782" t="s">
        <v>25</v>
      </c>
      <c r="X782" t="s">
        <v>333</v>
      </c>
    </row>
    <row r="783" spans="1:24" x14ac:dyDescent="0.25">
      <c r="A783" t="s">
        <v>168</v>
      </c>
      <c r="B783">
        <v>1077</v>
      </c>
      <c r="C783">
        <v>482</v>
      </c>
      <c r="D783">
        <v>44.753946149999997</v>
      </c>
      <c r="E783">
        <v>669</v>
      </c>
      <c r="F783">
        <v>273</v>
      </c>
      <c r="G783">
        <v>40.807174889999999</v>
      </c>
      <c r="H783">
        <v>3.9467712590000001</v>
      </c>
      <c r="I783">
        <v>1747</v>
      </c>
      <c r="J783">
        <v>755</v>
      </c>
      <c r="K783">
        <v>43.216943329999999</v>
      </c>
      <c r="L783">
        <v>49.8016431</v>
      </c>
      <c r="M783">
        <v>-6.5846997729999996</v>
      </c>
      <c r="N783">
        <v>2</v>
      </c>
      <c r="O783">
        <v>1</v>
      </c>
      <c r="P783">
        <v>0.19637243800000001</v>
      </c>
      <c r="Q783" t="s">
        <v>23</v>
      </c>
      <c r="R783">
        <f>VLOOKUP($A783,Location!$A:$E,2,FALSE)</f>
        <v>51.594414999999998</v>
      </c>
      <c r="S783">
        <f>VLOOKUP($A783,Location!$A:$E,3,FALSE)</f>
        <v>-0.24001500000000001</v>
      </c>
      <c r="T783">
        <f>VLOOKUP($A783,Location!$A:$E,4,FALSE)</f>
        <v>51.574414999999995</v>
      </c>
      <c r="U783">
        <f>VLOOKUP($A783,Location!$A:$E,5,FALSE)</f>
        <v>-0.24001500000000001</v>
      </c>
      <c r="V783" t="s">
        <v>24</v>
      </c>
      <c r="W783" t="s">
        <v>25</v>
      </c>
      <c r="X783" t="s">
        <v>333</v>
      </c>
    </row>
    <row r="784" spans="1:24" x14ac:dyDescent="0.25">
      <c r="A784" t="s">
        <v>160</v>
      </c>
      <c r="B784">
        <v>718</v>
      </c>
      <c r="C784">
        <v>370</v>
      </c>
      <c r="D784">
        <v>51.532033429999998</v>
      </c>
      <c r="E784">
        <v>722</v>
      </c>
      <c r="F784">
        <v>389</v>
      </c>
      <c r="G784">
        <v>53.878116339999998</v>
      </c>
      <c r="H784">
        <v>-2.3460829169999999</v>
      </c>
      <c r="I784">
        <v>1440</v>
      </c>
      <c r="J784">
        <v>759</v>
      </c>
      <c r="K784">
        <v>52.708333330000002</v>
      </c>
      <c r="L784">
        <v>49.8016431</v>
      </c>
      <c r="M784">
        <v>2.9066902290000001</v>
      </c>
      <c r="N784">
        <v>2</v>
      </c>
      <c r="O784">
        <v>0</v>
      </c>
      <c r="P784">
        <v>8.6684870999999997E-2</v>
      </c>
      <c r="Q784" t="s">
        <v>23</v>
      </c>
      <c r="R784">
        <f>VLOOKUP($A784,Location!$A:$E,2,FALSE)</f>
        <v>51.259422000000001</v>
      </c>
      <c r="S784">
        <f>VLOOKUP($A784,Location!$A:$E,3,FALSE)</f>
        <v>-0.56488579999999999</v>
      </c>
      <c r="T784">
        <f>VLOOKUP($A784,Location!$A:$E,4,FALSE)</f>
        <v>51.259422000000001</v>
      </c>
      <c r="U784">
        <f>VLOOKUP($A784,Location!$A:$E,5,FALSE)</f>
        <v>-0.51488579999999995</v>
      </c>
      <c r="V784" t="s">
        <v>24</v>
      </c>
      <c r="W784" t="s">
        <v>25</v>
      </c>
      <c r="X784" t="s">
        <v>333</v>
      </c>
    </row>
    <row r="785" spans="1:24" x14ac:dyDescent="0.25">
      <c r="A785" t="s">
        <v>267</v>
      </c>
      <c r="B785">
        <v>621</v>
      </c>
      <c r="C785">
        <v>374</v>
      </c>
      <c r="D785">
        <v>60.225442829999999</v>
      </c>
      <c r="E785">
        <v>663</v>
      </c>
      <c r="F785">
        <v>385</v>
      </c>
      <c r="G785">
        <v>58.0693816</v>
      </c>
      <c r="H785">
        <v>2.1560612350000001</v>
      </c>
      <c r="I785">
        <v>1284</v>
      </c>
      <c r="J785">
        <v>759</v>
      </c>
      <c r="K785">
        <v>59.112149530000003</v>
      </c>
      <c r="L785">
        <v>49.8016431</v>
      </c>
      <c r="M785">
        <v>9.3105064290000001</v>
      </c>
      <c r="N785">
        <v>2</v>
      </c>
      <c r="O785">
        <v>0</v>
      </c>
      <c r="P785">
        <v>0.27766290199999999</v>
      </c>
      <c r="Q785" t="s">
        <v>23</v>
      </c>
      <c r="R785">
        <f>VLOOKUP($A785,Location!$A:$E,2,FALSE)</f>
        <v>51.071917999999997</v>
      </c>
      <c r="S785">
        <f>VLOOKUP($A785,Location!$A:$E,3,FALSE)</f>
        <v>-1.7881974</v>
      </c>
      <c r="T785">
        <f>VLOOKUP($A785,Location!$A:$E,4,FALSE)</f>
        <v>51.071917999999997</v>
      </c>
      <c r="U785">
        <f>VLOOKUP($A785,Location!$A:$E,5,FALSE)</f>
        <v>-1.7881974</v>
      </c>
      <c r="V785" t="s">
        <v>24</v>
      </c>
      <c r="W785" t="s">
        <v>25</v>
      </c>
      <c r="X785" t="s">
        <v>333</v>
      </c>
    </row>
    <row r="786" spans="1:24" x14ac:dyDescent="0.25">
      <c r="A786" t="s">
        <v>105</v>
      </c>
      <c r="B786">
        <v>598</v>
      </c>
      <c r="C786">
        <v>385</v>
      </c>
      <c r="D786">
        <v>64.381270900000004</v>
      </c>
      <c r="E786">
        <v>674</v>
      </c>
      <c r="F786">
        <v>378</v>
      </c>
      <c r="G786">
        <v>56.083086049999999</v>
      </c>
      <c r="H786">
        <v>8.2981848500000002</v>
      </c>
      <c r="I786">
        <v>1272</v>
      </c>
      <c r="J786">
        <v>763</v>
      </c>
      <c r="K786">
        <v>59.984276729999998</v>
      </c>
      <c r="L786">
        <v>49.8016431</v>
      </c>
      <c r="M786">
        <v>10.18263363</v>
      </c>
      <c r="N786">
        <v>2</v>
      </c>
      <c r="O786">
        <v>0</v>
      </c>
      <c r="P786">
        <v>0.30367194600000003</v>
      </c>
      <c r="Q786" t="s">
        <v>23</v>
      </c>
      <c r="R786">
        <f>VLOOKUP($A786,Location!$A:$E,2,FALSE)</f>
        <v>50.85333</v>
      </c>
      <c r="S786">
        <f>VLOOKUP($A786,Location!$A:$E,3,FALSE)</f>
        <v>-0.71013000000000004</v>
      </c>
      <c r="T786">
        <f>VLOOKUP($A786,Location!$A:$E,4,FALSE)</f>
        <v>50.85333</v>
      </c>
      <c r="U786">
        <f>VLOOKUP($A786,Location!$A:$E,5,FALSE)</f>
        <v>-0.71013000000000004</v>
      </c>
      <c r="V786" t="s">
        <v>24</v>
      </c>
      <c r="W786" t="s">
        <v>25</v>
      </c>
      <c r="X786" t="s">
        <v>333</v>
      </c>
    </row>
    <row r="787" spans="1:24" x14ac:dyDescent="0.25">
      <c r="A787" t="s">
        <v>264</v>
      </c>
      <c r="B787">
        <v>763</v>
      </c>
      <c r="C787">
        <v>424</v>
      </c>
      <c r="D787">
        <v>55.570117959999997</v>
      </c>
      <c r="E787">
        <v>751</v>
      </c>
      <c r="F787">
        <v>345</v>
      </c>
      <c r="G787">
        <v>45.938748339999997</v>
      </c>
      <c r="H787">
        <v>9.6313696199999992</v>
      </c>
      <c r="I787">
        <v>1514</v>
      </c>
      <c r="J787">
        <v>769</v>
      </c>
      <c r="K787">
        <v>50.792602379999998</v>
      </c>
      <c r="L787">
        <v>49.8016431</v>
      </c>
      <c r="M787">
        <v>0.99095927399999995</v>
      </c>
      <c r="N787">
        <v>2</v>
      </c>
      <c r="O787">
        <v>0</v>
      </c>
      <c r="P787">
        <v>2.9552917000000001E-2</v>
      </c>
      <c r="Q787" t="s">
        <v>23</v>
      </c>
      <c r="R787">
        <f>VLOOKUP($A787,Location!$A:$E,2,FALSE)</f>
        <v>53.4422432</v>
      </c>
      <c r="S787">
        <f>VLOOKUP($A787,Location!$A:$E,3,FALSE)</f>
        <v>-1.3580563999999999</v>
      </c>
      <c r="T787">
        <f>VLOOKUP($A787,Location!$A:$E,4,FALSE)</f>
        <v>53.477243199999997</v>
      </c>
      <c r="U787">
        <f>VLOOKUP($A787,Location!$A:$E,5,FALSE)</f>
        <v>-1.3580563999999999</v>
      </c>
      <c r="V787" t="s">
        <v>24</v>
      </c>
      <c r="W787" t="s">
        <v>25</v>
      </c>
      <c r="X787" t="s">
        <v>333</v>
      </c>
    </row>
    <row r="788" spans="1:24" x14ac:dyDescent="0.25">
      <c r="A788" t="s">
        <v>66</v>
      </c>
      <c r="B788">
        <v>547</v>
      </c>
      <c r="C788">
        <v>367</v>
      </c>
      <c r="D788">
        <v>67.093235829999998</v>
      </c>
      <c r="E788">
        <v>630</v>
      </c>
      <c r="F788">
        <v>410</v>
      </c>
      <c r="G788">
        <v>65.079365080000002</v>
      </c>
      <c r="H788">
        <v>2.0138707519999999</v>
      </c>
      <c r="I788">
        <v>1177</v>
      </c>
      <c r="J788">
        <v>777</v>
      </c>
      <c r="K788">
        <v>66.015293119999995</v>
      </c>
      <c r="L788">
        <v>49.8016431</v>
      </c>
      <c r="M788">
        <v>16.213650009999999</v>
      </c>
      <c r="N788">
        <v>2</v>
      </c>
      <c r="O788">
        <v>0</v>
      </c>
      <c r="P788">
        <v>0.483532142</v>
      </c>
      <c r="Q788" t="s">
        <v>23</v>
      </c>
      <c r="R788">
        <f>VLOOKUP($A788,Location!$A:$E,2,FALSE)</f>
        <v>55.124605099999997</v>
      </c>
      <c r="S788">
        <f>VLOOKUP($A788,Location!$A:$E,3,FALSE)</f>
        <v>-1.5023363000000001</v>
      </c>
      <c r="T788">
        <f>VLOOKUP($A788,Location!$A:$E,4,FALSE)</f>
        <v>55.124605099999997</v>
      </c>
      <c r="U788">
        <f>VLOOKUP($A788,Location!$A:$E,5,FALSE)</f>
        <v>-1.5023363000000001</v>
      </c>
      <c r="V788" t="s">
        <v>24</v>
      </c>
      <c r="W788" t="s">
        <v>25</v>
      </c>
      <c r="X788" t="s">
        <v>333</v>
      </c>
    </row>
    <row r="789" spans="1:24" x14ac:dyDescent="0.25">
      <c r="A789" t="s">
        <v>260</v>
      </c>
      <c r="B789">
        <v>828</v>
      </c>
      <c r="C789">
        <v>385</v>
      </c>
      <c r="D789">
        <v>46.497584539999998</v>
      </c>
      <c r="E789">
        <v>862</v>
      </c>
      <c r="F789">
        <v>394</v>
      </c>
      <c r="G789">
        <v>45.707656610000001</v>
      </c>
      <c r="H789">
        <v>0.78992792899999997</v>
      </c>
      <c r="I789">
        <v>1690</v>
      </c>
      <c r="J789">
        <v>779</v>
      </c>
      <c r="K789">
        <v>46.094674560000001</v>
      </c>
      <c r="L789">
        <v>49.8016431</v>
      </c>
      <c r="M789">
        <v>-3.7069685479999999</v>
      </c>
      <c r="N789">
        <v>2</v>
      </c>
      <c r="O789">
        <v>1</v>
      </c>
      <c r="P789">
        <v>0.110551199</v>
      </c>
      <c r="Q789" t="s">
        <v>23</v>
      </c>
      <c r="R789">
        <f>VLOOKUP($A789,Location!$A:$E,2,FALSE)</f>
        <v>52.308536500000002</v>
      </c>
      <c r="S789">
        <f>VLOOKUP($A789,Location!$A:$E,3,FALSE)</f>
        <v>-1.9470362000000001</v>
      </c>
      <c r="T789">
        <f>VLOOKUP($A789,Location!$A:$E,4,FALSE)</f>
        <v>52.308536500000002</v>
      </c>
      <c r="U789">
        <f>VLOOKUP($A789,Location!$A:$E,5,FALSE)</f>
        <v>-1.9320362000000002</v>
      </c>
      <c r="V789" t="s">
        <v>24</v>
      </c>
      <c r="W789" t="s">
        <v>25</v>
      </c>
      <c r="X789" t="s">
        <v>333</v>
      </c>
    </row>
    <row r="790" spans="1:24" x14ac:dyDescent="0.25">
      <c r="A790" t="s">
        <v>219</v>
      </c>
      <c r="B790">
        <v>641</v>
      </c>
      <c r="C790">
        <v>375</v>
      </c>
      <c r="D790">
        <v>58.502340089999997</v>
      </c>
      <c r="E790">
        <v>712</v>
      </c>
      <c r="F790">
        <v>405</v>
      </c>
      <c r="G790">
        <v>56.882022470000003</v>
      </c>
      <c r="H790">
        <v>1.620317622</v>
      </c>
      <c r="I790">
        <v>1353</v>
      </c>
      <c r="J790">
        <v>780</v>
      </c>
      <c r="K790">
        <v>57.649667409999999</v>
      </c>
      <c r="L790">
        <v>49.8016431</v>
      </c>
      <c r="M790">
        <v>7.8480243019999998</v>
      </c>
      <c r="N790">
        <v>2</v>
      </c>
      <c r="O790">
        <v>0</v>
      </c>
      <c r="P790">
        <v>0.23404797799999999</v>
      </c>
      <c r="Q790" t="s">
        <v>23</v>
      </c>
      <c r="R790">
        <f>VLOOKUP($A790,Location!$A:$E,2,FALSE)</f>
        <v>51.260750299999998</v>
      </c>
      <c r="S790">
        <f>VLOOKUP($A790,Location!$A:$E,3,FALSE)</f>
        <v>0.52583590000000002</v>
      </c>
      <c r="T790">
        <f>VLOOKUP($A790,Location!$A:$E,4,FALSE)</f>
        <v>51.240750299999995</v>
      </c>
      <c r="U790">
        <f>VLOOKUP($A790,Location!$A:$E,5,FALSE)</f>
        <v>0.52583590000000002</v>
      </c>
      <c r="V790" t="s">
        <v>24</v>
      </c>
      <c r="W790" t="s">
        <v>25</v>
      </c>
      <c r="X790" t="s">
        <v>333</v>
      </c>
    </row>
    <row r="791" spans="1:24" x14ac:dyDescent="0.25">
      <c r="A791" t="s">
        <v>79</v>
      </c>
      <c r="B791">
        <v>801</v>
      </c>
      <c r="C791">
        <v>406</v>
      </c>
      <c r="D791">
        <v>50.686641700000003</v>
      </c>
      <c r="E791">
        <v>830</v>
      </c>
      <c r="F791">
        <v>376</v>
      </c>
      <c r="G791">
        <v>45.301204820000002</v>
      </c>
      <c r="H791">
        <v>5.3854368790000002</v>
      </c>
      <c r="I791">
        <v>1631</v>
      </c>
      <c r="J791">
        <v>782</v>
      </c>
      <c r="K791">
        <v>47.94604537</v>
      </c>
      <c r="L791">
        <v>49.8016431</v>
      </c>
      <c r="M791">
        <v>-1.855597733</v>
      </c>
      <c r="N791">
        <v>2</v>
      </c>
      <c r="O791">
        <v>1</v>
      </c>
      <c r="P791">
        <v>5.5338628000000001E-2</v>
      </c>
      <c r="Q791" t="s">
        <v>23</v>
      </c>
      <c r="R791">
        <f>VLOOKUP($A791,Location!$A:$E,2,FALSE)</f>
        <v>51.428808199999999</v>
      </c>
      <c r="S791">
        <f>VLOOKUP($A791,Location!$A:$E,3,FALSE)</f>
        <v>-2.5427526</v>
      </c>
      <c r="T791">
        <f>VLOOKUP($A791,Location!$A:$E,4,FALSE)</f>
        <v>51.378808200000002</v>
      </c>
      <c r="U791">
        <f>VLOOKUP($A791,Location!$A:$E,5,FALSE)</f>
        <v>-2.5427526</v>
      </c>
      <c r="V791" t="s">
        <v>24</v>
      </c>
      <c r="W791" t="s">
        <v>25</v>
      </c>
      <c r="X791" t="s">
        <v>333</v>
      </c>
    </row>
    <row r="792" spans="1:24" x14ac:dyDescent="0.25">
      <c r="A792" t="s">
        <v>265</v>
      </c>
      <c r="B792">
        <v>791</v>
      </c>
      <c r="C792">
        <v>448</v>
      </c>
      <c r="D792">
        <v>56.63716814</v>
      </c>
      <c r="E792">
        <v>676</v>
      </c>
      <c r="F792">
        <v>334</v>
      </c>
      <c r="G792">
        <v>49.408284020000004</v>
      </c>
      <c r="H792">
        <v>7.2288841179999999</v>
      </c>
      <c r="I792">
        <v>1467</v>
      </c>
      <c r="J792">
        <v>782</v>
      </c>
      <c r="K792">
        <v>53.306066800000004</v>
      </c>
      <c r="L792">
        <v>49.8016431</v>
      </c>
      <c r="M792">
        <v>3.5044236990000002</v>
      </c>
      <c r="N792">
        <v>2</v>
      </c>
      <c r="O792">
        <v>0</v>
      </c>
      <c r="P792">
        <v>0.104510798</v>
      </c>
      <c r="Q792" t="s">
        <v>23</v>
      </c>
      <c r="R792">
        <f>VLOOKUP($A792,Location!$A:$E,2,FALSE)</f>
        <v>52.371415200000001</v>
      </c>
      <c r="S792">
        <f>VLOOKUP($A792,Location!$A:$E,3,FALSE)</f>
        <v>-1.2883336999999999</v>
      </c>
      <c r="T792">
        <f>VLOOKUP($A792,Location!$A:$E,4,FALSE)</f>
        <v>52.331415200000002</v>
      </c>
      <c r="U792">
        <f>VLOOKUP($A792,Location!$A:$E,5,FALSE)</f>
        <v>-1.2883336999999999</v>
      </c>
      <c r="V792" t="s">
        <v>24</v>
      </c>
      <c r="W792" t="s">
        <v>25</v>
      </c>
      <c r="X792" t="s">
        <v>333</v>
      </c>
    </row>
    <row r="793" spans="1:24" x14ac:dyDescent="0.25">
      <c r="A793" t="s">
        <v>37</v>
      </c>
      <c r="B793">
        <v>665</v>
      </c>
      <c r="C793">
        <v>367</v>
      </c>
      <c r="D793">
        <v>55.18796992</v>
      </c>
      <c r="E793">
        <v>855</v>
      </c>
      <c r="F793">
        <v>416</v>
      </c>
      <c r="G793">
        <v>48.654970759999998</v>
      </c>
      <c r="H793">
        <v>6.5329991649999997</v>
      </c>
      <c r="I793">
        <v>1520</v>
      </c>
      <c r="J793">
        <v>783</v>
      </c>
      <c r="K793">
        <v>51.513157890000002</v>
      </c>
      <c r="L793">
        <v>49.8016431</v>
      </c>
      <c r="M793">
        <v>1.7115147909999999</v>
      </c>
      <c r="N793">
        <v>2</v>
      </c>
      <c r="O793">
        <v>0</v>
      </c>
      <c r="P793">
        <v>5.1041708999999998E-2</v>
      </c>
      <c r="Q793" t="s">
        <v>23</v>
      </c>
      <c r="R793">
        <f>VLOOKUP($A793,Location!$A:$E,2,FALSE)</f>
        <v>53.530124200000003</v>
      </c>
      <c r="S793">
        <f>VLOOKUP($A793,Location!$A:$E,3,FALSE)</f>
        <v>-2.5046593000000001</v>
      </c>
      <c r="T793">
        <f>VLOOKUP($A793,Location!$A:$E,4,FALSE)</f>
        <v>53.530124200000003</v>
      </c>
      <c r="U793">
        <f>VLOOKUP($A793,Location!$A:$E,5,FALSE)</f>
        <v>-2.5046593000000001</v>
      </c>
      <c r="V793" t="s">
        <v>24</v>
      </c>
      <c r="W793" t="s">
        <v>25</v>
      </c>
      <c r="X793" t="s">
        <v>333</v>
      </c>
    </row>
    <row r="794" spans="1:24" x14ac:dyDescent="0.25">
      <c r="A794" t="s">
        <v>231</v>
      </c>
      <c r="B794">
        <v>703</v>
      </c>
      <c r="C794">
        <v>402</v>
      </c>
      <c r="D794">
        <v>57.18349929</v>
      </c>
      <c r="E794">
        <v>752</v>
      </c>
      <c r="F794">
        <v>380</v>
      </c>
      <c r="G794">
        <v>50.531914890000003</v>
      </c>
      <c r="H794">
        <v>6.6515843950000004</v>
      </c>
      <c r="I794">
        <v>1456</v>
      </c>
      <c r="J794">
        <v>783</v>
      </c>
      <c r="K794">
        <v>53.777472529999997</v>
      </c>
      <c r="L794">
        <v>49.8016431</v>
      </c>
      <c r="M794">
        <v>3.9758294240000001</v>
      </c>
      <c r="N794">
        <v>2</v>
      </c>
      <c r="O794">
        <v>0</v>
      </c>
      <c r="P794">
        <v>0.118569311</v>
      </c>
      <c r="Q794" t="s">
        <v>23</v>
      </c>
      <c r="R794">
        <f>VLOOKUP($A794,Location!$A:$E,2,FALSE)</f>
        <v>51.5708123</v>
      </c>
      <c r="S794">
        <f>VLOOKUP($A794,Location!$A:$E,3,FALSE)</f>
        <v>-2.9706557</v>
      </c>
      <c r="T794">
        <f>VLOOKUP($A794,Location!$A:$E,4,FALSE)</f>
        <v>51.5708123</v>
      </c>
      <c r="U794">
        <f>VLOOKUP($A794,Location!$A:$E,5,FALSE)</f>
        <v>-2.9706557</v>
      </c>
      <c r="V794" t="s">
        <v>24</v>
      </c>
      <c r="W794" t="s">
        <v>25</v>
      </c>
      <c r="X794" t="s">
        <v>333</v>
      </c>
    </row>
    <row r="795" spans="1:24" x14ac:dyDescent="0.25">
      <c r="A795" t="s">
        <v>63</v>
      </c>
      <c r="B795">
        <v>832</v>
      </c>
      <c r="C795">
        <v>427</v>
      </c>
      <c r="D795">
        <v>51.32211538</v>
      </c>
      <c r="E795">
        <v>820</v>
      </c>
      <c r="F795">
        <v>357</v>
      </c>
      <c r="G795">
        <v>43.536585369999997</v>
      </c>
      <c r="H795">
        <v>7.7855300190000003</v>
      </c>
      <c r="I795">
        <v>1652</v>
      </c>
      <c r="J795">
        <v>784</v>
      </c>
      <c r="K795">
        <v>47.457627119999998</v>
      </c>
      <c r="L795">
        <v>49.8016431</v>
      </c>
      <c r="M795">
        <v>-2.344015985</v>
      </c>
      <c r="N795">
        <v>2</v>
      </c>
      <c r="O795">
        <v>1</v>
      </c>
      <c r="P795">
        <v>6.9904497999999995E-2</v>
      </c>
      <c r="Q795" t="s">
        <v>23</v>
      </c>
      <c r="R795">
        <f>VLOOKUP($A795,Location!$A:$E,2,FALSE)</f>
        <v>53.7140506</v>
      </c>
      <c r="S795">
        <f>VLOOKUP($A795,Location!$A:$E,3,FALSE)</f>
        <v>-2.4765407000000002</v>
      </c>
      <c r="T795">
        <f>VLOOKUP($A795,Location!$A:$E,4,FALSE)</f>
        <v>53.7140506</v>
      </c>
      <c r="U795">
        <f>VLOOKUP($A795,Location!$A:$E,5,FALSE)</f>
        <v>-2.4765407000000002</v>
      </c>
      <c r="V795" t="s">
        <v>24</v>
      </c>
      <c r="W795" t="s">
        <v>25</v>
      </c>
      <c r="X795" t="s">
        <v>333</v>
      </c>
    </row>
    <row r="796" spans="1:24" x14ac:dyDescent="0.25">
      <c r="A796" t="s">
        <v>279</v>
      </c>
      <c r="B796">
        <v>1137</v>
      </c>
      <c r="C796">
        <v>497</v>
      </c>
      <c r="D796">
        <v>43.711521550000001</v>
      </c>
      <c r="E796">
        <v>735</v>
      </c>
      <c r="F796">
        <v>287</v>
      </c>
      <c r="G796">
        <v>39.047619050000002</v>
      </c>
      <c r="H796">
        <v>4.6639024999999998</v>
      </c>
      <c r="I796">
        <v>1872</v>
      </c>
      <c r="J796">
        <v>784</v>
      </c>
      <c r="K796">
        <v>41.880341880000003</v>
      </c>
      <c r="L796">
        <v>49.8016431</v>
      </c>
      <c r="M796">
        <v>-7.9213012239999996</v>
      </c>
      <c r="N796">
        <v>2</v>
      </c>
      <c r="O796">
        <v>1</v>
      </c>
      <c r="P796">
        <v>0.23623328199999999</v>
      </c>
      <c r="Q796" t="s">
        <v>23</v>
      </c>
      <c r="R796">
        <f>VLOOKUP($A796,Location!$A:$E,2,FALSE)</f>
        <v>51.525385499999999</v>
      </c>
      <c r="S796">
        <f>VLOOKUP($A796,Location!$A:$E,3,FALSE)</f>
        <v>-0.36488870000000001</v>
      </c>
      <c r="T796">
        <f>VLOOKUP($A796,Location!$A:$E,4,FALSE)</f>
        <v>51.517885499999998</v>
      </c>
      <c r="U796">
        <f>VLOOKUP($A796,Location!$A:$E,5,FALSE)</f>
        <v>-0.32388870000000003</v>
      </c>
      <c r="V796" t="s">
        <v>24</v>
      </c>
      <c r="W796" t="s">
        <v>25</v>
      </c>
      <c r="X796" t="s">
        <v>333</v>
      </c>
    </row>
    <row r="797" spans="1:24" x14ac:dyDescent="0.25">
      <c r="A797" t="s">
        <v>88</v>
      </c>
      <c r="B797">
        <v>818</v>
      </c>
      <c r="C797">
        <v>405</v>
      </c>
      <c r="D797">
        <v>49.511002439999999</v>
      </c>
      <c r="E797">
        <v>865</v>
      </c>
      <c r="F797">
        <v>381</v>
      </c>
      <c r="G797">
        <v>44.046242769999999</v>
      </c>
      <c r="H797">
        <v>5.4647596700000003</v>
      </c>
      <c r="I797">
        <v>1683</v>
      </c>
      <c r="J797">
        <v>786</v>
      </c>
      <c r="K797">
        <v>46.702317290000003</v>
      </c>
      <c r="L797">
        <v>49.8016431</v>
      </c>
      <c r="M797">
        <v>-3.0993258130000001</v>
      </c>
      <c r="N797">
        <v>2</v>
      </c>
      <c r="O797">
        <v>1</v>
      </c>
      <c r="P797">
        <v>9.2429752000000004E-2</v>
      </c>
      <c r="Q797" t="s">
        <v>23</v>
      </c>
      <c r="R797">
        <f>VLOOKUP($A797,Location!$A:$E,2,FALSE)</f>
        <v>50.226975299999999</v>
      </c>
      <c r="S797">
        <f>VLOOKUP($A797,Location!$A:$E,3,FALSE)</f>
        <v>-5.2660182999999998</v>
      </c>
      <c r="T797">
        <f>VLOOKUP($A797,Location!$A:$E,4,FALSE)</f>
        <v>50.226975299999999</v>
      </c>
      <c r="U797">
        <f>VLOOKUP($A797,Location!$A:$E,5,FALSE)</f>
        <v>-5.2660182999999998</v>
      </c>
      <c r="V797" t="s">
        <v>24</v>
      </c>
      <c r="W797" t="s">
        <v>25</v>
      </c>
      <c r="X797" t="s">
        <v>333</v>
      </c>
    </row>
    <row r="798" spans="1:24" x14ac:dyDescent="0.25">
      <c r="A798" t="s">
        <v>71</v>
      </c>
      <c r="B798">
        <v>662</v>
      </c>
      <c r="C798">
        <v>406</v>
      </c>
      <c r="D798">
        <v>61.329305140000002</v>
      </c>
      <c r="E798">
        <v>939</v>
      </c>
      <c r="F798">
        <v>386</v>
      </c>
      <c r="G798">
        <v>41.107561240000003</v>
      </c>
      <c r="H798">
        <v>20.2217439</v>
      </c>
      <c r="I798">
        <v>1601</v>
      </c>
      <c r="J798">
        <v>792</v>
      </c>
      <c r="K798">
        <v>49.46908182</v>
      </c>
      <c r="L798">
        <v>49.8016431</v>
      </c>
      <c r="M798">
        <v>-0.33256128000000001</v>
      </c>
      <c r="N798">
        <v>2</v>
      </c>
      <c r="O798">
        <v>1</v>
      </c>
      <c r="P798">
        <v>9.9178200000000008E-3</v>
      </c>
      <c r="Q798" t="s">
        <v>23</v>
      </c>
      <c r="R798">
        <f>VLOOKUP($A798,Location!$A:$E,2,FALSE)</f>
        <v>53.808917999999998</v>
      </c>
      <c r="S798">
        <f>VLOOKUP($A798,Location!$A:$E,3,FALSE)</f>
        <v>-1.7838700000000001</v>
      </c>
      <c r="T798">
        <f>VLOOKUP($A798,Location!$A:$E,4,FALSE)</f>
        <v>53.808917999999998</v>
      </c>
      <c r="U798">
        <f>VLOOKUP($A798,Location!$A:$E,5,FALSE)</f>
        <v>-1.8313700000000002</v>
      </c>
      <c r="V798" t="s">
        <v>24</v>
      </c>
      <c r="W798" t="s">
        <v>25</v>
      </c>
      <c r="X798" t="s">
        <v>333</v>
      </c>
    </row>
    <row r="799" spans="1:24" x14ac:dyDescent="0.25">
      <c r="A799" t="s">
        <v>215</v>
      </c>
      <c r="B799">
        <v>860</v>
      </c>
      <c r="C799">
        <v>413</v>
      </c>
      <c r="D799">
        <v>48.023255810000002</v>
      </c>
      <c r="E799">
        <v>848</v>
      </c>
      <c r="F799">
        <v>380</v>
      </c>
      <c r="G799">
        <v>44.81132075</v>
      </c>
      <c r="H799">
        <v>3.211935059</v>
      </c>
      <c r="I799">
        <v>1708</v>
      </c>
      <c r="J799">
        <v>793</v>
      </c>
      <c r="K799">
        <v>46.428571429999998</v>
      </c>
      <c r="L799">
        <v>49.8016431</v>
      </c>
      <c r="M799">
        <v>-3.3730716749999998</v>
      </c>
      <c r="N799">
        <v>2</v>
      </c>
      <c r="O799">
        <v>1</v>
      </c>
      <c r="P799">
        <v>0.100593548</v>
      </c>
      <c r="Q799" t="s">
        <v>23</v>
      </c>
      <c r="R799">
        <f>VLOOKUP($A799,Location!$A:$E,2,FALSE)</f>
        <v>52.486835999999997</v>
      </c>
      <c r="S799">
        <f>VLOOKUP($A799,Location!$A:$E,3,FALSE)</f>
        <v>1.715681</v>
      </c>
      <c r="T799">
        <f>VLOOKUP($A799,Location!$A:$E,4,FALSE)</f>
        <v>52.486835999999997</v>
      </c>
      <c r="U799">
        <f>VLOOKUP($A799,Location!$A:$E,5,FALSE)</f>
        <v>1.715681</v>
      </c>
      <c r="V799" t="s">
        <v>24</v>
      </c>
      <c r="W799" t="s">
        <v>25</v>
      </c>
      <c r="X799" t="s">
        <v>333</v>
      </c>
    </row>
    <row r="800" spans="1:24" x14ac:dyDescent="0.25">
      <c r="A800" t="s">
        <v>51</v>
      </c>
      <c r="B800">
        <v>698</v>
      </c>
      <c r="C800">
        <v>408</v>
      </c>
      <c r="D800">
        <v>58.452722059999999</v>
      </c>
      <c r="E800">
        <v>717</v>
      </c>
      <c r="F800">
        <v>385</v>
      </c>
      <c r="G800">
        <v>53.69595537</v>
      </c>
      <c r="H800">
        <v>4.7567666930000003</v>
      </c>
      <c r="I800">
        <v>1415</v>
      </c>
      <c r="J800">
        <v>793</v>
      </c>
      <c r="K800">
        <v>56.04240283</v>
      </c>
      <c r="L800">
        <v>49.8016431</v>
      </c>
      <c r="M800">
        <v>6.240759723</v>
      </c>
      <c r="N800">
        <v>2</v>
      </c>
      <c r="O800">
        <v>0</v>
      </c>
      <c r="P800">
        <v>0.186115274</v>
      </c>
      <c r="Q800" t="s">
        <v>23</v>
      </c>
      <c r="R800">
        <f>VLOOKUP($A800,Location!$A:$E,2,FALSE)</f>
        <v>51.2452507</v>
      </c>
      <c r="S800">
        <f>VLOOKUP($A800,Location!$A:$E,3,FALSE)</f>
        <v>-1.112492</v>
      </c>
      <c r="T800">
        <f>VLOOKUP($A800,Location!$A:$E,4,FALSE)</f>
        <v>51.2452507</v>
      </c>
      <c r="U800">
        <f>VLOOKUP($A800,Location!$A:$E,5,FALSE)</f>
        <v>-1.112492</v>
      </c>
      <c r="V800" t="s">
        <v>24</v>
      </c>
      <c r="W800" t="s">
        <v>25</v>
      </c>
      <c r="X800" t="s">
        <v>333</v>
      </c>
    </row>
    <row r="801" spans="1:24" x14ac:dyDescent="0.25">
      <c r="A801" t="s">
        <v>86</v>
      </c>
      <c r="B801">
        <v>987</v>
      </c>
      <c r="C801">
        <v>401</v>
      </c>
      <c r="D801">
        <v>40.628166159999999</v>
      </c>
      <c r="E801">
        <v>997</v>
      </c>
      <c r="F801">
        <v>393</v>
      </c>
      <c r="G801">
        <v>39.418254760000004</v>
      </c>
      <c r="H801">
        <v>1.2099113960000001</v>
      </c>
      <c r="I801">
        <v>1984</v>
      </c>
      <c r="J801">
        <v>794</v>
      </c>
      <c r="K801">
        <v>40.020161289999997</v>
      </c>
      <c r="L801">
        <v>49.8016431</v>
      </c>
      <c r="M801">
        <v>-9.7814818139999993</v>
      </c>
      <c r="N801">
        <v>2</v>
      </c>
      <c r="O801">
        <v>1</v>
      </c>
      <c r="P801">
        <v>0.29170858199999999</v>
      </c>
      <c r="Q801" t="s">
        <v>23</v>
      </c>
      <c r="R801">
        <f>VLOOKUP($A801,Location!$A:$E,2,FALSE)</f>
        <v>52.248284900000002</v>
      </c>
      <c r="S801">
        <f>VLOOKUP($A801,Location!$A:$E,3,FALSE)</f>
        <v>0.71096519999999996</v>
      </c>
      <c r="T801">
        <f>VLOOKUP($A801,Location!$A:$E,4,FALSE)</f>
        <v>52.248284900000002</v>
      </c>
      <c r="U801">
        <f>VLOOKUP($A801,Location!$A:$E,5,FALSE)</f>
        <v>0.71096519999999996</v>
      </c>
      <c r="V801" t="s">
        <v>24</v>
      </c>
      <c r="W801" t="s">
        <v>25</v>
      </c>
      <c r="X801" t="s">
        <v>333</v>
      </c>
    </row>
    <row r="802" spans="1:24" x14ac:dyDescent="0.25">
      <c r="A802" t="s">
        <v>203</v>
      </c>
      <c r="B802">
        <v>847</v>
      </c>
      <c r="C802">
        <v>423</v>
      </c>
      <c r="D802">
        <v>49.940968120000001</v>
      </c>
      <c r="E802">
        <v>869</v>
      </c>
      <c r="F802">
        <v>372</v>
      </c>
      <c r="G802">
        <v>42.807825090000001</v>
      </c>
      <c r="H802">
        <v>7.1331430359999999</v>
      </c>
      <c r="I802">
        <v>1716</v>
      </c>
      <c r="J802">
        <v>795</v>
      </c>
      <c r="K802">
        <v>46.328671329999999</v>
      </c>
      <c r="L802">
        <v>49.8016431</v>
      </c>
      <c r="M802">
        <v>-3.472971775</v>
      </c>
      <c r="N802">
        <v>2</v>
      </c>
      <c r="O802">
        <v>1</v>
      </c>
      <c r="P802">
        <v>0.10357282199999999</v>
      </c>
      <c r="Q802" t="s">
        <v>23</v>
      </c>
      <c r="R802">
        <f>VLOOKUP($A802,Location!$A:$E,2,FALSE)</f>
        <v>51.911783399999997</v>
      </c>
      <c r="S802">
        <f>VLOOKUP($A802,Location!$A:$E,3,FALSE)</f>
        <v>-0.6307914</v>
      </c>
      <c r="T802">
        <f>VLOOKUP($A802,Location!$A:$E,4,FALSE)</f>
        <v>51.911783399999997</v>
      </c>
      <c r="U802">
        <f>VLOOKUP($A802,Location!$A:$E,5,FALSE)</f>
        <v>-0.72079139999999997</v>
      </c>
      <c r="V802" t="s">
        <v>24</v>
      </c>
      <c r="W802" t="s">
        <v>25</v>
      </c>
      <c r="X802" t="s">
        <v>333</v>
      </c>
    </row>
    <row r="803" spans="1:24" x14ac:dyDescent="0.25">
      <c r="A803" t="s">
        <v>59</v>
      </c>
      <c r="B803">
        <v>1229</v>
      </c>
      <c r="C803">
        <v>457</v>
      </c>
      <c r="D803">
        <v>37.18470301</v>
      </c>
      <c r="E803">
        <v>968</v>
      </c>
      <c r="F803">
        <v>340</v>
      </c>
      <c r="G803">
        <v>35.123966940000003</v>
      </c>
      <c r="H803">
        <v>2.0607360680000002</v>
      </c>
      <c r="I803">
        <v>2201</v>
      </c>
      <c r="J803">
        <v>798</v>
      </c>
      <c r="K803">
        <v>36.256247160000001</v>
      </c>
      <c r="L803">
        <v>49.8016431</v>
      </c>
      <c r="M803">
        <v>-13.545395940000001</v>
      </c>
      <c r="N803">
        <v>2</v>
      </c>
      <c r="O803">
        <v>1</v>
      </c>
      <c r="P803">
        <v>0.40395804200000002</v>
      </c>
      <c r="Q803" t="s">
        <v>23</v>
      </c>
      <c r="R803">
        <f>VLOOKUP($A803,Location!$A:$E,2,FALSE)</f>
        <v>52.547550100000002</v>
      </c>
      <c r="S803">
        <f>VLOOKUP($A803,Location!$A:$E,3,FALSE)</f>
        <v>-1.8412378</v>
      </c>
      <c r="T803">
        <f>VLOOKUP($A803,Location!$A:$E,4,FALSE)</f>
        <v>52.532550100000002</v>
      </c>
      <c r="U803">
        <f>VLOOKUP($A803,Location!$A:$E,5,FALSE)</f>
        <v>-1.8162378000000001</v>
      </c>
      <c r="V803" t="s">
        <v>24</v>
      </c>
      <c r="W803" t="s">
        <v>25</v>
      </c>
      <c r="X803" t="s">
        <v>333</v>
      </c>
    </row>
    <row r="804" spans="1:24" x14ac:dyDescent="0.25">
      <c r="A804" t="s">
        <v>69</v>
      </c>
      <c r="B804">
        <v>829</v>
      </c>
      <c r="C804">
        <v>483</v>
      </c>
      <c r="D804">
        <v>58.262967430000003</v>
      </c>
      <c r="E804">
        <v>667</v>
      </c>
      <c r="F804">
        <v>320</v>
      </c>
      <c r="G804">
        <v>47.976011990000003</v>
      </c>
      <c r="H804">
        <v>10.28695544</v>
      </c>
      <c r="I804">
        <v>1496</v>
      </c>
      <c r="J804">
        <v>803</v>
      </c>
      <c r="K804">
        <v>53.676470590000001</v>
      </c>
      <c r="L804">
        <v>49.8016431</v>
      </c>
      <c r="M804">
        <v>3.8748274839999999</v>
      </c>
      <c r="N804">
        <v>2</v>
      </c>
      <c r="O804">
        <v>0</v>
      </c>
      <c r="P804">
        <v>0.115557178</v>
      </c>
      <c r="Q804" t="s">
        <v>23</v>
      </c>
      <c r="R804">
        <f>VLOOKUP($A804,Location!$A:$E,2,FALSE)</f>
        <v>51.644114100000003</v>
      </c>
      <c r="S804">
        <f>VLOOKUP($A804,Location!$A:$E,3,FALSE)</f>
        <v>-0.2567217</v>
      </c>
      <c r="T804">
        <f>VLOOKUP($A804,Location!$A:$E,4,FALSE)</f>
        <v>51.660114100000001</v>
      </c>
      <c r="U804">
        <f>VLOOKUP($A804,Location!$A:$E,5,FALSE)</f>
        <v>-0.2567217</v>
      </c>
      <c r="V804" t="s">
        <v>24</v>
      </c>
      <c r="W804" t="s">
        <v>25</v>
      </c>
      <c r="X804" t="s">
        <v>333</v>
      </c>
    </row>
    <row r="805" spans="1:24" x14ac:dyDescent="0.25">
      <c r="A805" t="s">
        <v>243</v>
      </c>
      <c r="B805">
        <v>792</v>
      </c>
      <c r="C805">
        <v>430</v>
      </c>
      <c r="D805">
        <v>54.292929289999996</v>
      </c>
      <c r="E805">
        <v>704</v>
      </c>
      <c r="F805">
        <v>379</v>
      </c>
      <c r="G805">
        <v>53.835227269999997</v>
      </c>
      <c r="H805">
        <v>0.45770201999999999</v>
      </c>
      <c r="I805">
        <v>1496</v>
      </c>
      <c r="J805">
        <v>809</v>
      </c>
      <c r="K805">
        <v>54.077540110000001</v>
      </c>
      <c r="L805">
        <v>49.8016431</v>
      </c>
      <c r="M805">
        <v>4.2758970029999999</v>
      </c>
      <c r="N805">
        <v>2</v>
      </c>
      <c r="O805">
        <v>0</v>
      </c>
      <c r="P805">
        <v>0.127518087</v>
      </c>
      <c r="Q805" t="s">
        <v>23</v>
      </c>
      <c r="R805">
        <f>VLOOKUP($A805,Location!$A:$E,2,FALSE)</f>
        <v>52.524562500000002</v>
      </c>
      <c r="S805">
        <f>VLOOKUP($A805,Location!$A:$E,3,FALSE)</f>
        <v>-1.4883936</v>
      </c>
      <c r="T805">
        <f>VLOOKUP($A805,Location!$A:$E,4,FALSE)</f>
        <v>52.574562499999999</v>
      </c>
      <c r="U805">
        <f>VLOOKUP($A805,Location!$A:$E,5,FALSE)</f>
        <v>-1.5783936000000001</v>
      </c>
      <c r="V805" t="s">
        <v>24</v>
      </c>
      <c r="W805" t="s">
        <v>25</v>
      </c>
      <c r="X805" t="s">
        <v>333</v>
      </c>
    </row>
    <row r="806" spans="1:24" x14ac:dyDescent="0.25">
      <c r="A806" t="s">
        <v>201</v>
      </c>
      <c r="B806">
        <v>1017</v>
      </c>
      <c r="C806">
        <v>482</v>
      </c>
      <c r="D806">
        <v>47.394296949999998</v>
      </c>
      <c r="E806">
        <v>847</v>
      </c>
      <c r="F806">
        <v>347</v>
      </c>
      <c r="G806">
        <v>40.968122790000002</v>
      </c>
      <c r="H806">
        <v>6.426174166</v>
      </c>
      <c r="I806">
        <v>1864</v>
      </c>
      <c r="J806">
        <v>829</v>
      </c>
      <c r="K806">
        <v>44.474248930000002</v>
      </c>
      <c r="L806">
        <v>49.8016431</v>
      </c>
      <c r="M806">
        <v>-5.3273941770000004</v>
      </c>
      <c r="N806">
        <v>2</v>
      </c>
      <c r="O806">
        <v>1</v>
      </c>
      <c r="P806">
        <v>0.158876398</v>
      </c>
      <c r="Q806" t="s">
        <v>23</v>
      </c>
      <c r="R806">
        <f>VLOOKUP($A806,Location!$A:$E,2,FALSE)</f>
        <v>52.663528399999997</v>
      </c>
      <c r="S806">
        <f>VLOOKUP($A806,Location!$A:$E,3,FALSE)</f>
        <v>-1.0803649</v>
      </c>
      <c r="T806">
        <f>VLOOKUP($A806,Location!$A:$E,4,FALSE)</f>
        <v>52.663528399999997</v>
      </c>
      <c r="U806">
        <f>VLOOKUP($A806,Location!$A:$E,5,FALSE)</f>
        <v>-1.0503648999999999</v>
      </c>
      <c r="V806" t="s">
        <v>24</v>
      </c>
      <c r="W806" t="s">
        <v>25</v>
      </c>
      <c r="X806" t="s">
        <v>333</v>
      </c>
    </row>
    <row r="807" spans="1:24" x14ac:dyDescent="0.25">
      <c r="A807" t="s">
        <v>84</v>
      </c>
      <c r="B807">
        <v>757</v>
      </c>
      <c r="C807">
        <v>442</v>
      </c>
      <c r="D807">
        <v>58.388375170000003</v>
      </c>
      <c r="E807">
        <v>822</v>
      </c>
      <c r="F807">
        <v>391</v>
      </c>
      <c r="G807">
        <v>47.566909979999998</v>
      </c>
      <c r="H807">
        <v>10.82146519</v>
      </c>
      <c r="I807">
        <v>1579</v>
      </c>
      <c r="J807">
        <v>833</v>
      </c>
      <c r="K807">
        <v>52.75490817</v>
      </c>
      <c r="L807">
        <v>49.8016431</v>
      </c>
      <c r="M807">
        <v>2.9532650660000002</v>
      </c>
      <c r="N807">
        <v>2</v>
      </c>
      <c r="O807">
        <v>0</v>
      </c>
      <c r="P807">
        <v>8.8073849999999995E-2</v>
      </c>
      <c r="Q807" t="s">
        <v>23</v>
      </c>
      <c r="R807">
        <f>VLOOKUP($A807,Location!$A:$E,2,FALSE)</f>
        <v>52.795272099999998</v>
      </c>
      <c r="S807">
        <f>VLOOKUP($A807,Location!$A:$E,3,FALSE)</f>
        <v>-1.6587409</v>
      </c>
      <c r="T807">
        <f>VLOOKUP($A807,Location!$A:$E,4,FALSE)</f>
        <v>52.765272099999997</v>
      </c>
      <c r="U807">
        <f>VLOOKUP($A807,Location!$A:$E,5,FALSE)</f>
        <v>-1.6587409</v>
      </c>
      <c r="V807" t="s">
        <v>24</v>
      </c>
      <c r="W807" t="s">
        <v>25</v>
      </c>
      <c r="X807" t="s">
        <v>333</v>
      </c>
    </row>
    <row r="808" spans="1:24" x14ac:dyDescent="0.25">
      <c r="A808" t="s">
        <v>95</v>
      </c>
      <c r="B808">
        <v>716</v>
      </c>
      <c r="C808">
        <v>429</v>
      </c>
      <c r="D808">
        <v>59.916201119999997</v>
      </c>
      <c r="E808">
        <v>723</v>
      </c>
      <c r="F808">
        <v>406</v>
      </c>
      <c r="G808">
        <v>56.154910100000002</v>
      </c>
      <c r="H808">
        <v>3.7612910199999998</v>
      </c>
      <c r="I808">
        <v>1439</v>
      </c>
      <c r="J808">
        <v>835</v>
      </c>
      <c r="K808">
        <v>58.026407229999997</v>
      </c>
      <c r="L808">
        <v>49.8016431</v>
      </c>
      <c r="M808">
        <v>8.2247641229999999</v>
      </c>
      <c r="N808">
        <v>2</v>
      </c>
      <c r="O808">
        <v>0</v>
      </c>
      <c r="P808">
        <v>0.245283315</v>
      </c>
      <c r="Q808" t="s">
        <v>23</v>
      </c>
      <c r="R808">
        <f>VLOOKUP($A808,Location!$A:$E,2,FALSE)</f>
        <v>54.896782600000002</v>
      </c>
      <c r="S808">
        <f>VLOOKUP($A808,Location!$A:$E,3,FALSE)</f>
        <v>-2.9524503000000002</v>
      </c>
      <c r="T808">
        <f>VLOOKUP($A808,Location!$A:$E,4,FALSE)</f>
        <v>54.896782600000002</v>
      </c>
      <c r="U808">
        <f>VLOOKUP($A808,Location!$A:$E,5,FALSE)</f>
        <v>-2.9524503000000002</v>
      </c>
      <c r="V808" t="s">
        <v>24</v>
      </c>
      <c r="W808" t="s">
        <v>25</v>
      </c>
      <c r="X808" t="s">
        <v>333</v>
      </c>
    </row>
    <row r="809" spans="1:24" x14ac:dyDescent="0.25">
      <c r="A809" t="s">
        <v>81</v>
      </c>
      <c r="B809">
        <v>821</v>
      </c>
      <c r="C809">
        <v>421</v>
      </c>
      <c r="D809">
        <v>51.278928139999998</v>
      </c>
      <c r="E809">
        <v>926</v>
      </c>
      <c r="F809">
        <v>416</v>
      </c>
      <c r="G809">
        <v>44.924406050000002</v>
      </c>
      <c r="H809">
        <v>6.3545220889999996</v>
      </c>
      <c r="I809">
        <v>1747</v>
      </c>
      <c r="J809">
        <v>837</v>
      </c>
      <c r="K809">
        <v>47.91070406</v>
      </c>
      <c r="L809">
        <v>49.8016431</v>
      </c>
      <c r="M809">
        <v>-1.8909390399999999</v>
      </c>
      <c r="N809">
        <v>2</v>
      </c>
      <c r="O809">
        <v>1</v>
      </c>
      <c r="P809">
        <v>5.6392594999999997E-2</v>
      </c>
      <c r="Q809" t="s">
        <v>23</v>
      </c>
      <c r="R809">
        <f>VLOOKUP($A809,Location!$A:$E,2,FALSE)</f>
        <v>51.420360000000002</v>
      </c>
      <c r="S809">
        <f>VLOOKUP($A809,Location!$A:$E,3,FALSE)</f>
        <v>2.0109999999999999E-2</v>
      </c>
      <c r="T809">
        <f>VLOOKUP($A809,Location!$A:$E,4,FALSE)</f>
        <v>51.420360000000002</v>
      </c>
      <c r="U809">
        <f>VLOOKUP($A809,Location!$A:$E,5,FALSE)</f>
        <v>2.0109999999999999E-2</v>
      </c>
      <c r="V809" t="s">
        <v>24</v>
      </c>
      <c r="W809" t="s">
        <v>25</v>
      </c>
      <c r="X809" t="s">
        <v>333</v>
      </c>
    </row>
    <row r="810" spans="1:24" x14ac:dyDescent="0.25">
      <c r="A810" t="s">
        <v>295</v>
      </c>
      <c r="B810">
        <v>839</v>
      </c>
      <c r="C810">
        <v>428</v>
      </c>
      <c r="D810">
        <v>51.013110849999997</v>
      </c>
      <c r="E810">
        <v>922</v>
      </c>
      <c r="F810">
        <v>411</v>
      </c>
      <c r="G810">
        <v>44.577006509999997</v>
      </c>
      <c r="H810">
        <v>6.4361043389999999</v>
      </c>
      <c r="I810">
        <v>1761</v>
      </c>
      <c r="J810">
        <v>839</v>
      </c>
      <c r="K810">
        <v>47.643384439999998</v>
      </c>
      <c r="L810">
        <v>49.8016431</v>
      </c>
      <c r="M810">
        <v>-2.1582586629999998</v>
      </c>
      <c r="N810">
        <v>2</v>
      </c>
      <c r="O810">
        <v>1</v>
      </c>
      <c r="P810">
        <v>6.4364744000000002E-2</v>
      </c>
      <c r="Q810" t="s">
        <v>23</v>
      </c>
      <c r="R810">
        <f>VLOOKUP($A810,Location!$A:$E,2,FALSE)</f>
        <v>54.921234599999998</v>
      </c>
      <c r="S810">
        <f>VLOOKUP($A810,Location!$A:$E,3,FALSE)</f>
        <v>-1.4261832000000001</v>
      </c>
      <c r="T810">
        <f>VLOOKUP($A810,Location!$A:$E,4,FALSE)</f>
        <v>54.921234599999998</v>
      </c>
      <c r="U810">
        <f>VLOOKUP($A810,Location!$A:$E,5,FALSE)</f>
        <v>-1.4261832000000001</v>
      </c>
      <c r="V810" t="s">
        <v>24</v>
      </c>
      <c r="W810" t="s">
        <v>25</v>
      </c>
      <c r="X810" t="s">
        <v>333</v>
      </c>
    </row>
    <row r="811" spans="1:24" x14ac:dyDescent="0.25">
      <c r="A811" t="s">
        <v>27</v>
      </c>
      <c r="B811">
        <v>659</v>
      </c>
      <c r="C811">
        <v>427</v>
      </c>
      <c r="D811">
        <v>64.795144160000007</v>
      </c>
      <c r="E811">
        <v>677</v>
      </c>
      <c r="F811">
        <v>412</v>
      </c>
      <c r="G811">
        <v>60.85672083</v>
      </c>
      <c r="H811">
        <v>3.9384233310000001</v>
      </c>
      <c r="I811">
        <v>1337</v>
      </c>
      <c r="J811">
        <v>840</v>
      </c>
      <c r="K811">
        <v>62.827225130000002</v>
      </c>
      <c r="L811">
        <v>49.8016431</v>
      </c>
      <c r="M811">
        <v>13.025582030000001</v>
      </c>
      <c r="N811">
        <v>2</v>
      </c>
      <c r="O811">
        <v>0</v>
      </c>
      <c r="P811">
        <v>0.38845587399999998</v>
      </c>
      <c r="Q811" t="s">
        <v>23</v>
      </c>
      <c r="R811">
        <f>VLOOKUP($A811,Location!$A:$E,2,FALSE)</f>
        <v>57.088588000000001</v>
      </c>
      <c r="S811">
        <f>VLOOKUP($A811,Location!$A:$E,3,FALSE)</f>
        <v>-2.1074760000000001</v>
      </c>
      <c r="T811">
        <f>VLOOKUP($A811,Location!$A:$E,4,FALSE)</f>
        <v>57.068587999999998</v>
      </c>
      <c r="U811">
        <f>VLOOKUP($A811,Location!$A:$E,5,FALSE)</f>
        <v>-2.1074760000000001</v>
      </c>
      <c r="V811" t="s">
        <v>24</v>
      </c>
      <c r="W811" t="s">
        <v>25</v>
      </c>
      <c r="X811" t="s">
        <v>333</v>
      </c>
    </row>
    <row r="812" spans="1:24" x14ac:dyDescent="0.25">
      <c r="A812" t="s">
        <v>147</v>
      </c>
      <c r="B812">
        <v>1084</v>
      </c>
      <c r="C812">
        <v>482</v>
      </c>
      <c r="D812">
        <v>44.46494465</v>
      </c>
      <c r="E812">
        <v>901</v>
      </c>
      <c r="F812">
        <v>355</v>
      </c>
      <c r="G812">
        <v>39.400665930000002</v>
      </c>
      <c r="H812">
        <v>5.0642787230000001</v>
      </c>
      <c r="I812">
        <v>1991</v>
      </c>
      <c r="J812">
        <v>841</v>
      </c>
      <c r="K812">
        <v>42.24008036</v>
      </c>
      <c r="L812">
        <v>49.8016431</v>
      </c>
      <c r="M812">
        <v>-7.5615627419999996</v>
      </c>
      <c r="N812">
        <v>2</v>
      </c>
      <c r="O812">
        <v>1</v>
      </c>
      <c r="P812">
        <v>0.225504968</v>
      </c>
      <c r="Q812" t="s">
        <v>23</v>
      </c>
      <c r="R812">
        <f>VLOOKUP($A812,Location!$A:$E,2,FALSE)</f>
        <v>55.889218499999998</v>
      </c>
      <c r="S812">
        <f>VLOOKUP($A812,Location!$A:$E,3,FALSE)</f>
        <v>-4.3383573999999996</v>
      </c>
      <c r="T812">
        <f>VLOOKUP($A812,Location!$A:$E,4,FALSE)</f>
        <v>55.896718499999999</v>
      </c>
      <c r="U812">
        <f>VLOOKUP($A812,Location!$A:$E,5,FALSE)</f>
        <v>-4.3383573999999996</v>
      </c>
      <c r="V812" t="s">
        <v>24</v>
      </c>
      <c r="W812" t="s">
        <v>25</v>
      </c>
      <c r="X812" t="s">
        <v>333</v>
      </c>
    </row>
    <row r="813" spans="1:24" x14ac:dyDescent="0.25">
      <c r="A813" t="s">
        <v>112</v>
      </c>
      <c r="B813">
        <v>1018</v>
      </c>
      <c r="C813">
        <v>451</v>
      </c>
      <c r="D813">
        <v>44.302554030000003</v>
      </c>
      <c r="E813">
        <v>954</v>
      </c>
      <c r="F813">
        <v>392</v>
      </c>
      <c r="G813">
        <v>41.090146750000002</v>
      </c>
      <c r="H813">
        <v>3.2124072770000001</v>
      </c>
      <c r="I813">
        <v>1972</v>
      </c>
      <c r="J813">
        <v>843</v>
      </c>
      <c r="K813">
        <v>42.7484787</v>
      </c>
      <c r="L813">
        <v>49.8016431</v>
      </c>
      <c r="M813">
        <v>-7.0531644020000002</v>
      </c>
      <c r="N813">
        <v>2</v>
      </c>
      <c r="O813">
        <v>1</v>
      </c>
      <c r="P813">
        <v>0.21034324099999999</v>
      </c>
      <c r="Q813" t="s">
        <v>23</v>
      </c>
      <c r="R813">
        <f>VLOOKUP($A813,Location!$A:$E,2,FALSE)</f>
        <v>51.081005699999999</v>
      </c>
      <c r="S813">
        <f>VLOOKUP($A813,Location!$A:$E,3,FALSE)</f>
        <v>-0.2017707</v>
      </c>
      <c r="T813">
        <f>VLOOKUP($A813,Location!$A:$E,4,FALSE)</f>
        <v>51.081005699999999</v>
      </c>
      <c r="U813">
        <f>VLOOKUP($A813,Location!$A:$E,5,FALSE)</f>
        <v>-0.2017707</v>
      </c>
      <c r="V813" t="s">
        <v>24</v>
      </c>
      <c r="W813" t="s">
        <v>25</v>
      </c>
      <c r="X813" t="s">
        <v>333</v>
      </c>
    </row>
    <row r="814" spans="1:24" x14ac:dyDescent="0.25">
      <c r="A814" t="s">
        <v>285</v>
      </c>
      <c r="B814">
        <v>885</v>
      </c>
      <c r="C814">
        <v>438</v>
      </c>
      <c r="D814">
        <v>49.491525420000002</v>
      </c>
      <c r="E814">
        <v>894</v>
      </c>
      <c r="F814">
        <v>414</v>
      </c>
      <c r="G814">
        <v>46.308724830000003</v>
      </c>
      <c r="H814">
        <v>3.182800592</v>
      </c>
      <c r="I814">
        <v>1779</v>
      </c>
      <c r="J814">
        <v>852</v>
      </c>
      <c r="K814">
        <v>47.892074200000003</v>
      </c>
      <c r="L814">
        <v>49.8016431</v>
      </c>
      <c r="M814">
        <v>-1.909568905</v>
      </c>
      <c r="N814">
        <v>2</v>
      </c>
      <c r="O814">
        <v>1</v>
      </c>
      <c r="P814">
        <v>5.6948184999999998E-2</v>
      </c>
      <c r="Q814" t="s">
        <v>23</v>
      </c>
      <c r="R814">
        <f>VLOOKUP($A814,Location!$A:$E,2,FALSE)</f>
        <v>51.752664000000003</v>
      </c>
      <c r="S814">
        <f>VLOOKUP($A814,Location!$A:$E,3,FALSE)</f>
        <v>-0.33503440000000001</v>
      </c>
      <c r="T814">
        <f>VLOOKUP($A814,Location!$A:$E,4,FALSE)</f>
        <v>51.752664000000003</v>
      </c>
      <c r="U814">
        <f>VLOOKUP($A814,Location!$A:$E,5,FALSE)</f>
        <v>-0.33503440000000001</v>
      </c>
      <c r="V814" t="s">
        <v>24</v>
      </c>
      <c r="W814" t="s">
        <v>25</v>
      </c>
      <c r="X814" t="s">
        <v>333</v>
      </c>
    </row>
    <row r="815" spans="1:24" x14ac:dyDescent="0.25">
      <c r="A815" t="s">
        <v>155</v>
      </c>
      <c r="B815">
        <v>730</v>
      </c>
      <c r="C815">
        <v>446</v>
      </c>
      <c r="D815">
        <v>61.095890410000003</v>
      </c>
      <c r="E815">
        <v>749</v>
      </c>
      <c r="F815">
        <v>410</v>
      </c>
      <c r="G815">
        <v>54.73965287</v>
      </c>
      <c r="H815">
        <v>6.3562375400000004</v>
      </c>
      <c r="I815">
        <v>1480</v>
      </c>
      <c r="J815">
        <v>857</v>
      </c>
      <c r="K815">
        <v>57.90540541</v>
      </c>
      <c r="L815">
        <v>49.8016431</v>
      </c>
      <c r="M815">
        <v>8.1037623009999997</v>
      </c>
      <c r="N815">
        <v>2</v>
      </c>
      <c r="O815">
        <v>0</v>
      </c>
      <c r="P815">
        <v>0.241674734</v>
      </c>
      <c r="Q815" t="s">
        <v>23</v>
      </c>
      <c r="R815">
        <f>VLOOKUP($A815,Location!$A:$E,2,FALSE)</f>
        <v>52.901907999999999</v>
      </c>
      <c r="S815">
        <f>VLOOKUP($A815,Location!$A:$E,3,FALSE)</f>
        <v>-0.587314</v>
      </c>
      <c r="T815">
        <f>VLOOKUP($A815,Location!$A:$E,4,FALSE)</f>
        <v>52.901907999999999</v>
      </c>
      <c r="U815">
        <f>VLOOKUP($A815,Location!$A:$E,5,FALSE)</f>
        <v>-0.587314</v>
      </c>
      <c r="V815" t="s">
        <v>24</v>
      </c>
      <c r="W815" t="s">
        <v>25</v>
      </c>
      <c r="X815" t="s">
        <v>333</v>
      </c>
    </row>
    <row r="816" spans="1:24" x14ac:dyDescent="0.25">
      <c r="A816" t="s">
        <v>304</v>
      </c>
      <c r="B816">
        <v>740</v>
      </c>
      <c r="C816">
        <v>469</v>
      </c>
      <c r="D816">
        <v>63.378378380000001</v>
      </c>
      <c r="E816">
        <v>726</v>
      </c>
      <c r="F816">
        <v>390</v>
      </c>
      <c r="G816">
        <v>53.719008260000003</v>
      </c>
      <c r="H816">
        <v>9.6593701139999997</v>
      </c>
      <c r="I816">
        <v>1466</v>
      </c>
      <c r="J816">
        <v>859</v>
      </c>
      <c r="K816">
        <v>58.594815830000002</v>
      </c>
      <c r="L816">
        <v>49.8016431</v>
      </c>
      <c r="M816">
        <v>8.7931727209999995</v>
      </c>
      <c r="N816">
        <v>2</v>
      </c>
      <c r="O816">
        <v>0</v>
      </c>
      <c r="P816">
        <v>0.26223469999999999</v>
      </c>
      <c r="Q816" t="s">
        <v>23</v>
      </c>
      <c r="R816">
        <f>VLOOKUP($A816,Location!$A:$E,2,FALSE)</f>
        <v>51.136367900000003</v>
      </c>
      <c r="S816">
        <f>VLOOKUP($A816,Location!$A:$E,3,FALSE)</f>
        <v>0.26409670000000002</v>
      </c>
      <c r="T816">
        <f>VLOOKUP($A816,Location!$A:$E,4,FALSE)</f>
        <v>51.136367900000003</v>
      </c>
      <c r="U816">
        <f>VLOOKUP($A816,Location!$A:$E,5,FALSE)</f>
        <v>0.26409670000000002</v>
      </c>
      <c r="V816" t="s">
        <v>24</v>
      </c>
      <c r="W816" t="s">
        <v>25</v>
      </c>
      <c r="X816" t="s">
        <v>333</v>
      </c>
    </row>
    <row r="817" spans="1:24" x14ac:dyDescent="0.25">
      <c r="A817" t="s">
        <v>150</v>
      </c>
      <c r="B817">
        <v>826</v>
      </c>
      <c r="C817">
        <v>425</v>
      </c>
      <c r="D817">
        <v>51.4527845</v>
      </c>
      <c r="E817">
        <v>979</v>
      </c>
      <c r="F817">
        <v>444</v>
      </c>
      <c r="G817">
        <v>45.352400410000001</v>
      </c>
      <c r="H817">
        <v>6.1003840949999999</v>
      </c>
      <c r="I817">
        <v>1805</v>
      </c>
      <c r="J817">
        <v>869</v>
      </c>
      <c r="K817">
        <v>48.144044319999999</v>
      </c>
      <c r="L817">
        <v>49.8016431</v>
      </c>
      <c r="M817">
        <v>-1.6575987830000001</v>
      </c>
      <c r="N817">
        <v>2</v>
      </c>
      <c r="O817">
        <v>1</v>
      </c>
      <c r="P817">
        <v>4.9433797000000002E-2</v>
      </c>
      <c r="Q817" t="s">
        <v>23</v>
      </c>
      <c r="R817">
        <f>VLOOKUP($A817,Location!$A:$E,2,FALSE)</f>
        <v>51.833300000000001</v>
      </c>
      <c r="S817">
        <f>VLOOKUP($A817,Location!$A:$E,3,FALSE)</f>
        <v>-2.2766660000000001</v>
      </c>
      <c r="T817">
        <f>VLOOKUP($A817,Location!$A:$E,4,FALSE)</f>
        <v>51.833300000000001</v>
      </c>
      <c r="U817">
        <f>VLOOKUP($A817,Location!$A:$E,5,FALSE)</f>
        <v>-2.2766660000000001</v>
      </c>
      <c r="V817" t="s">
        <v>24</v>
      </c>
      <c r="W817" t="s">
        <v>25</v>
      </c>
      <c r="X817" t="s">
        <v>333</v>
      </c>
    </row>
    <row r="818" spans="1:24" x14ac:dyDescent="0.25">
      <c r="A818" t="s">
        <v>307</v>
      </c>
      <c r="B818">
        <v>926</v>
      </c>
      <c r="C818">
        <v>441</v>
      </c>
      <c r="D818">
        <v>47.624190059999997</v>
      </c>
      <c r="E818">
        <v>1064</v>
      </c>
      <c r="F818">
        <v>437</v>
      </c>
      <c r="G818">
        <v>41.071428570000002</v>
      </c>
      <c r="H818">
        <v>6.5527614930000002</v>
      </c>
      <c r="I818">
        <v>1990</v>
      </c>
      <c r="J818">
        <v>878</v>
      </c>
      <c r="K818">
        <v>44.120603019999997</v>
      </c>
      <c r="L818">
        <v>49.8016431</v>
      </c>
      <c r="M818">
        <v>-5.6810400889999997</v>
      </c>
      <c r="N818">
        <v>2</v>
      </c>
      <c r="O818">
        <v>1</v>
      </c>
      <c r="P818">
        <v>0.16942301600000001</v>
      </c>
      <c r="Q818" t="s">
        <v>23</v>
      </c>
      <c r="R818">
        <f>VLOOKUP($A818,Location!$A:$E,2,FALSE)</f>
        <v>53.684102000000003</v>
      </c>
      <c r="S818">
        <f>VLOOKUP($A818,Location!$A:$E,3,FALSE)</f>
        <v>-1.544845</v>
      </c>
      <c r="T818">
        <f>VLOOKUP($A818,Location!$A:$E,4,FALSE)</f>
        <v>53.684102000000003</v>
      </c>
      <c r="U818">
        <f>VLOOKUP($A818,Location!$A:$E,5,FALSE)</f>
        <v>-1.544845</v>
      </c>
      <c r="V818" t="s">
        <v>24</v>
      </c>
      <c r="W818" t="s">
        <v>25</v>
      </c>
      <c r="X818" t="s">
        <v>333</v>
      </c>
    </row>
    <row r="819" spans="1:24" x14ac:dyDescent="0.25">
      <c r="A819" t="s">
        <v>272</v>
      </c>
      <c r="B819">
        <v>897</v>
      </c>
      <c r="C819">
        <v>457</v>
      </c>
      <c r="D819">
        <v>50.947603119999997</v>
      </c>
      <c r="E819">
        <v>999</v>
      </c>
      <c r="F819">
        <v>423</v>
      </c>
      <c r="G819">
        <v>42.342342340000002</v>
      </c>
      <c r="H819">
        <v>8.605260779</v>
      </c>
      <c r="I819">
        <v>1896</v>
      </c>
      <c r="J819">
        <v>880</v>
      </c>
      <c r="K819">
        <v>46.413502110000003</v>
      </c>
      <c r="L819">
        <v>49.8016431</v>
      </c>
      <c r="M819">
        <v>-3.388140994</v>
      </c>
      <c r="N819">
        <v>2</v>
      </c>
      <c r="O819">
        <v>1</v>
      </c>
      <c r="P819">
        <v>0.101042953</v>
      </c>
      <c r="Q819" t="s">
        <v>23</v>
      </c>
      <c r="R819">
        <f>VLOOKUP($A819,Location!$A:$E,2,FALSE)</f>
        <v>53.416656199999998</v>
      </c>
      <c r="S819">
        <f>VLOOKUP($A819,Location!$A:$E,3,FALSE)</f>
        <v>-1.5107657000000001</v>
      </c>
      <c r="T819">
        <f>VLOOKUP($A819,Location!$A:$E,4,FALSE)</f>
        <v>53.416656199999998</v>
      </c>
      <c r="U819">
        <f>VLOOKUP($A819,Location!$A:$E,5,FALSE)</f>
        <v>-1.6107657000000002</v>
      </c>
      <c r="V819" t="s">
        <v>24</v>
      </c>
      <c r="W819" t="s">
        <v>25</v>
      </c>
      <c r="X819" t="s">
        <v>333</v>
      </c>
    </row>
    <row r="820" spans="1:24" x14ac:dyDescent="0.25">
      <c r="A820" t="s">
        <v>317</v>
      </c>
      <c r="B820">
        <v>820</v>
      </c>
      <c r="C820">
        <v>438</v>
      </c>
      <c r="D820">
        <v>53.414634149999998</v>
      </c>
      <c r="E820">
        <v>962</v>
      </c>
      <c r="F820">
        <v>447</v>
      </c>
      <c r="G820">
        <v>46.465696469999997</v>
      </c>
      <c r="H820">
        <v>6.9489376810000003</v>
      </c>
      <c r="I820">
        <v>1782</v>
      </c>
      <c r="J820">
        <v>885</v>
      </c>
      <c r="K820">
        <v>49.66329966</v>
      </c>
      <c r="L820">
        <v>49.8016431</v>
      </c>
      <c r="M820">
        <v>-0.13834344100000001</v>
      </c>
      <c r="N820">
        <v>2</v>
      </c>
      <c r="O820">
        <v>1</v>
      </c>
      <c r="P820">
        <v>4.1257519999999999E-3</v>
      </c>
      <c r="Q820" t="s">
        <v>23</v>
      </c>
      <c r="R820">
        <f>VLOOKUP($A820,Location!$A:$E,2,FALSE)</f>
        <v>51.3750784</v>
      </c>
      <c r="S820">
        <f>VLOOKUP($A820,Location!$A:$E,3,FALSE)</f>
        <v>-1.1353200000000001E-2</v>
      </c>
      <c r="T820">
        <f>VLOOKUP($A820,Location!$A:$E,4,FALSE)</f>
        <v>51.3750784</v>
      </c>
      <c r="U820">
        <f>VLOOKUP($A820,Location!$A:$E,5,FALSE)</f>
        <v>-1.1353200000000001E-2</v>
      </c>
      <c r="V820" t="s">
        <v>24</v>
      </c>
      <c r="W820" t="s">
        <v>25</v>
      </c>
      <c r="X820" t="s">
        <v>333</v>
      </c>
    </row>
    <row r="821" spans="1:24" x14ac:dyDescent="0.25">
      <c r="A821" t="s">
        <v>322</v>
      </c>
      <c r="B821">
        <v>764</v>
      </c>
      <c r="C821">
        <v>466</v>
      </c>
      <c r="D821">
        <v>60.994764400000001</v>
      </c>
      <c r="E821">
        <v>871</v>
      </c>
      <c r="F821">
        <v>424</v>
      </c>
      <c r="G821">
        <v>48.679678529999997</v>
      </c>
      <c r="H821">
        <v>12.315085870000001</v>
      </c>
      <c r="I821">
        <v>1635</v>
      </c>
      <c r="J821">
        <v>890</v>
      </c>
      <c r="K821">
        <v>54.434250759999998</v>
      </c>
      <c r="L821">
        <v>49.8016431</v>
      </c>
      <c r="M821">
        <v>4.6326076609999998</v>
      </c>
      <c r="N821">
        <v>2</v>
      </c>
      <c r="O821">
        <v>0</v>
      </c>
      <c r="P821">
        <v>0.138156103</v>
      </c>
      <c r="Q821" t="s">
        <v>23</v>
      </c>
      <c r="R821">
        <f>VLOOKUP($A821,Location!$A:$E,2,FALSE)</f>
        <v>53.3632062</v>
      </c>
      <c r="S821">
        <f>VLOOKUP($A821,Location!$A:$E,3,FALSE)</f>
        <v>-2.7704361</v>
      </c>
      <c r="T821">
        <f>VLOOKUP($A821,Location!$A:$E,4,FALSE)</f>
        <v>53.3632062</v>
      </c>
      <c r="U821">
        <f>VLOOKUP($A821,Location!$A:$E,5,FALSE)</f>
        <v>-2.7704361</v>
      </c>
      <c r="V821" t="s">
        <v>24</v>
      </c>
      <c r="W821" t="s">
        <v>25</v>
      </c>
      <c r="X821" t="s">
        <v>333</v>
      </c>
    </row>
    <row r="822" spans="1:24" x14ac:dyDescent="0.25">
      <c r="A822" t="s">
        <v>314</v>
      </c>
      <c r="B822">
        <v>1153</v>
      </c>
      <c r="C822">
        <v>519</v>
      </c>
      <c r="D822">
        <v>45.013009539999999</v>
      </c>
      <c r="E822">
        <v>1110</v>
      </c>
      <c r="F822">
        <v>381</v>
      </c>
      <c r="G822">
        <v>34.324324320000002</v>
      </c>
      <c r="H822">
        <v>10.68868522</v>
      </c>
      <c r="I822">
        <v>2263</v>
      </c>
      <c r="J822">
        <v>900</v>
      </c>
      <c r="K822">
        <v>39.770216529999999</v>
      </c>
      <c r="L822">
        <v>49.8016431</v>
      </c>
      <c r="M822">
        <v>-10.03142658</v>
      </c>
      <c r="N822">
        <v>2</v>
      </c>
      <c r="O822">
        <v>1</v>
      </c>
      <c r="P822">
        <v>0.29916256899999999</v>
      </c>
      <c r="Q822" t="s">
        <v>23</v>
      </c>
      <c r="R822">
        <f>VLOOKUP($A822,Location!$A:$E,2,FALSE)</f>
        <v>52.554856399999998</v>
      </c>
      <c r="S822">
        <f>VLOOKUP($A822,Location!$A:$E,3,FALSE)</f>
        <v>-2.0124195999999999</v>
      </c>
      <c r="T822">
        <f>VLOOKUP($A822,Location!$A:$E,4,FALSE)</f>
        <v>52.554856399999998</v>
      </c>
      <c r="U822">
        <f>VLOOKUP($A822,Location!$A:$E,5,FALSE)</f>
        <v>-2.0124195999999999</v>
      </c>
      <c r="V822" t="s">
        <v>24</v>
      </c>
      <c r="W822" t="s">
        <v>25</v>
      </c>
      <c r="X822" t="s">
        <v>333</v>
      </c>
    </row>
    <row r="823" spans="1:24" x14ac:dyDescent="0.25">
      <c r="A823" t="s">
        <v>41</v>
      </c>
      <c r="B823">
        <v>794</v>
      </c>
      <c r="C823">
        <v>447</v>
      </c>
      <c r="D823">
        <v>56.297229219999998</v>
      </c>
      <c r="E823">
        <v>837</v>
      </c>
      <c r="F823">
        <v>458</v>
      </c>
      <c r="G823">
        <v>54.719235359999999</v>
      </c>
      <c r="H823">
        <v>1.5779938549999999</v>
      </c>
      <c r="I823">
        <v>1631</v>
      </c>
      <c r="J823">
        <v>905</v>
      </c>
      <c r="K823">
        <v>55.487431020000002</v>
      </c>
      <c r="L823">
        <v>49.8016431</v>
      </c>
      <c r="M823">
        <v>5.6857879200000001</v>
      </c>
      <c r="N823">
        <v>2</v>
      </c>
      <c r="O823">
        <v>0</v>
      </c>
      <c r="P823">
        <v>0.16956460800000001</v>
      </c>
      <c r="Q823" t="s">
        <v>23</v>
      </c>
      <c r="R823">
        <f>VLOOKUP($A823,Location!$A:$E,2,FALSE)</f>
        <v>52.059309300000002</v>
      </c>
      <c r="S823">
        <f>VLOOKUP($A823,Location!$A:$E,3,FALSE)</f>
        <v>-1.3426165999999999</v>
      </c>
      <c r="T823">
        <f>VLOOKUP($A823,Location!$A:$E,4,FALSE)</f>
        <v>52.059309300000002</v>
      </c>
      <c r="U823">
        <f>VLOOKUP($A823,Location!$A:$E,5,FALSE)</f>
        <v>-1.3426165999999999</v>
      </c>
      <c r="V823" t="s">
        <v>24</v>
      </c>
      <c r="W823" t="s">
        <v>25</v>
      </c>
      <c r="X823" t="s">
        <v>333</v>
      </c>
    </row>
    <row r="824" spans="1:24" x14ac:dyDescent="0.25">
      <c r="A824" t="s">
        <v>136</v>
      </c>
      <c r="B824">
        <v>977</v>
      </c>
      <c r="C824">
        <v>483</v>
      </c>
      <c r="D824">
        <v>49.437052199999997</v>
      </c>
      <c r="E824">
        <v>932</v>
      </c>
      <c r="F824">
        <v>423</v>
      </c>
      <c r="G824">
        <v>45.386266089999999</v>
      </c>
      <c r="H824">
        <v>4.0507861060000003</v>
      </c>
      <c r="I824">
        <v>1909</v>
      </c>
      <c r="J824">
        <v>906</v>
      </c>
      <c r="K824">
        <v>47.459402830000002</v>
      </c>
      <c r="L824">
        <v>49.8016431</v>
      </c>
      <c r="M824">
        <v>-2.342240275</v>
      </c>
      <c r="N824">
        <v>2</v>
      </c>
      <c r="O824">
        <v>1</v>
      </c>
      <c r="P824">
        <v>6.9851542000000003E-2</v>
      </c>
      <c r="Q824" t="s">
        <v>23</v>
      </c>
      <c r="R824">
        <f>VLOOKUP($A824,Location!$A:$E,2,FALSE)</f>
        <v>50.698687499999998</v>
      </c>
      <c r="S824">
        <f>VLOOKUP($A824,Location!$A:$E,3,FALSE)</f>
        <v>-3.5158303000000002</v>
      </c>
      <c r="T824">
        <f>VLOOKUP($A824,Location!$A:$E,4,FALSE)</f>
        <v>50.698687499999998</v>
      </c>
      <c r="U824">
        <f>VLOOKUP($A824,Location!$A:$E,5,FALSE)</f>
        <v>-3.5158303000000002</v>
      </c>
      <c r="V824" t="s">
        <v>24</v>
      </c>
      <c r="W824" t="s">
        <v>25</v>
      </c>
      <c r="X824" t="s">
        <v>333</v>
      </c>
    </row>
    <row r="825" spans="1:24" x14ac:dyDescent="0.25">
      <c r="A825" t="s">
        <v>170</v>
      </c>
      <c r="B825">
        <v>919</v>
      </c>
      <c r="C825">
        <v>440</v>
      </c>
      <c r="D825">
        <v>47.878128400000001</v>
      </c>
      <c r="E825">
        <v>1099</v>
      </c>
      <c r="F825">
        <v>466</v>
      </c>
      <c r="G825">
        <v>42.402183800000003</v>
      </c>
      <c r="H825">
        <v>5.4759445969999998</v>
      </c>
      <c r="I825">
        <v>2018</v>
      </c>
      <c r="J825">
        <v>906</v>
      </c>
      <c r="K825">
        <v>44.895936570000003</v>
      </c>
      <c r="L825">
        <v>49.8016431</v>
      </c>
      <c r="M825">
        <v>-4.905706533</v>
      </c>
      <c r="N825">
        <v>2</v>
      </c>
      <c r="O825">
        <v>1</v>
      </c>
      <c r="P825">
        <v>0.146300604</v>
      </c>
      <c r="Q825" t="s">
        <v>23</v>
      </c>
      <c r="R825">
        <f>VLOOKUP($A825,Location!$A:$E,2,FALSE)</f>
        <v>51.362254</v>
      </c>
      <c r="S825">
        <f>VLOOKUP($A825,Location!$A:$E,3,FALSE)</f>
        <v>1.1443372999999999</v>
      </c>
      <c r="T825">
        <f>VLOOKUP($A825,Location!$A:$E,4,FALSE)</f>
        <v>51.372253999999998</v>
      </c>
      <c r="U825">
        <f>VLOOKUP($A825,Location!$A:$E,5,FALSE)</f>
        <v>1.1443372999999999</v>
      </c>
      <c r="V825" t="s">
        <v>24</v>
      </c>
      <c r="W825" t="s">
        <v>25</v>
      </c>
      <c r="X825" t="s">
        <v>333</v>
      </c>
    </row>
    <row r="826" spans="1:24" x14ac:dyDescent="0.25">
      <c r="A826" t="s">
        <v>34</v>
      </c>
      <c r="B826">
        <v>678</v>
      </c>
      <c r="C826">
        <v>430</v>
      </c>
      <c r="D826">
        <v>63.421828910000002</v>
      </c>
      <c r="E826">
        <v>852</v>
      </c>
      <c r="F826">
        <v>480</v>
      </c>
      <c r="G826">
        <v>56.338028170000001</v>
      </c>
      <c r="H826">
        <v>7.08380074</v>
      </c>
      <c r="I826">
        <v>1530</v>
      </c>
      <c r="J826">
        <v>910</v>
      </c>
      <c r="K826">
        <v>59.477124179999997</v>
      </c>
      <c r="L826">
        <v>49.8016431</v>
      </c>
      <c r="M826">
        <v>9.6754810790000008</v>
      </c>
      <c r="N826">
        <v>2</v>
      </c>
      <c r="O826">
        <v>0</v>
      </c>
      <c r="P826">
        <v>0.28854737200000002</v>
      </c>
      <c r="Q826" t="s">
        <v>23</v>
      </c>
      <c r="R826">
        <f>VLOOKUP($A826,Location!$A:$E,2,FALSE)</f>
        <v>53.124247099999998</v>
      </c>
      <c r="S826">
        <f>VLOOKUP($A826,Location!$A:$E,3,FALSE)</f>
        <v>-1.2368128</v>
      </c>
      <c r="T826">
        <f>VLOOKUP($A826,Location!$A:$E,4,FALSE)</f>
        <v>53.084247099999999</v>
      </c>
      <c r="U826">
        <f>VLOOKUP($A826,Location!$A:$E,5,FALSE)</f>
        <v>-1.2368128</v>
      </c>
      <c r="V826" t="s">
        <v>24</v>
      </c>
      <c r="W826" t="s">
        <v>25</v>
      </c>
      <c r="X826" t="s">
        <v>333</v>
      </c>
    </row>
    <row r="827" spans="1:24" x14ac:dyDescent="0.25">
      <c r="A827" t="s">
        <v>280</v>
      </c>
      <c r="B827">
        <v>827</v>
      </c>
      <c r="C827">
        <v>491</v>
      </c>
      <c r="D827">
        <v>59.37122128</v>
      </c>
      <c r="E827">
        <v>876</v>
      </c>
      <c r="F827">
        <v>426</v>
      </c>
      <c r="G827">
        <v>48.630136989999997</v>
      </c>
      <c r="H827">
        <v>10.741084300000001</v>
      </c>
      <c r="I827">
        <v>1703</v>
      </c>
      <c r="J827">
        <v>917</v>
      </c>
      <c r="K827">
        <v>53.84615385</v>
      </c>
      <c r="L827">
        <v>49.8016431</v>
      </c>
      <c r="M827">
        <v>4.0445107419999999</v>
      </c>
      <c r="N827">
        <v>2</v>
      </c>
      <c r="O827">
        <v>0</v>
      </c>
      <c r="P827">
        <v>0.120617563</v>
      </c>
      <c r="Q827" t="s">
        <v>23</v>
      </c>
      <c r="R827">
        <f>VLOOKUP($A827,Location!$A:$E,2,FALSE)</f>
        <v>50.934252399999998</v>
      </c>
      <c r="S827">
        <f>VLOOKUP($A827,Location!$A:$E,3,FALSE)</f>
        <v>-1.3652584000000001</v>
      </c>
      <c r="T827">
        <f>VLOOKUP($A827,Location!$A:$E,4,FALSE)</f>
        <v>50.934252399999998</v>
      </c>
      <c r="U827">
        <f>VLOOKUP($A827,Location!$A:$E,5,FALSE)</f>
        <v>-1.3052584</v>
      </c>
      <c r="V827" t="s">
        <v>24</v>
      </c>
      <c r="W827" t="s">
        <v>25</v>
      </c>
      <c r="X827" t="s">
        <v>333</v>
      </c>
    </row>
    <row r="828" spans="1:24" x14ac:dyDescent="0.25">
      <c r="A828" t="s">
        <v>64</v>
      </c>
      <c r="B828">
        <v>970</v>
      </c>
      <c r="C828">
        <v>504</v>
      </c>
      <c r="D828">
        <v>51.958762890000003</v>
      </c>
      <c r="E828">
        <v>949</v>
      </c>
      <c r="F828">
        <v>418</v>
      </c>
      <c r="G828">
        <v>44.046364590000003</v>
      </c>
      <c r="H828">
        <v>7.9123982919999998</v>
      </c>
      <c r="I828">
        <v>1919</v>
      </c>
      <c r="J828">
        <v>922</v>
      </c>
      <c r="K828">
        <v>48.045857220000002</v>
      </c>
      <c r="L828">
        <v>49.8016431</v>
      </c>
      <c r="M828">
        <v>-1.755785887</v>
      </c>
      <c r="N828">
        <v>2</v>
      </c>
      <c r="O828">
        <v>1</v>
      </c>
      <c r="P828">
        <v>5.2361985999999999E-2</v>
      </c>
      <c r="Q828" t="s">
        <v>23</v>
      </c>
      <c r="R828">
        <f>VLOOKUP($A828,Location!$A:$E,2,FALSE)</f>
        <v>53.839982999999997</v>
      </c>
      <c r="S828">
        <f>VLOOKUP($A828,Location!$A:$E,3,FALSE)</f>
        <v>-3.0344223000000001</v>
      </c>
      <c r="T828">
        <f>VLOOKUP($A828,Location!$A:$E,4,FALSE)</f>
        <v>53.839982999999997</v>
      </c>
      <c r="U828">
        <f>VLOOKUP($A828,Location!$A:$E,5,FALSE)</f>
        <v>-3.0344223000000001</v>
      </c>
      <c r="V828" t="s">
        <v>24</v>
      </c>
      <c r="W828" t="s">
        <v>25</v>
      </c>
      <c r="X828" t="s">
        <v>333</v>
      </c>
    </row>
    <row r="829" spans="1:24" x14ac:dyDescent="0.25">
      <c r="A829" t="s">
        <v>241</v>
      </c>
      <c r="B829">
        <v>941</v>
      </c>
      <c r="C829">
        <v>521</v>
      </c>
      <c r="D829">
        <v>55.366631239999997</v>
      </c>
      <c r="E829">
        <v>812</v>
      </c>
      <c r="F829">
        <v>402</v>
      </c>
      <c r="G829">
        <v>49.507389160000002</v>
      </c>
      <c r="H829">
        <v>5.8592420809999997</v>
      </c>
      <c r="I829">
        <v>1753</v>
      </c>
      <c r="J829">
        <v>923</v>
      </c>
      <c r="K829">
        <v>52.652595550000001</v>
      </c>
      <c r="L829">
        <v>49.8016431</v>
      </c>
      <c r="M829">
        <v>2.8509524470000001</v>
      </c>
      <c r="N829">
        <v>2</v>
      </c>
      <c r="O829">
        <v>0</v>
      </c>
      <c r="P829">
        <v>8.5022629000000002E-2</v>
      </c>
      <c r="Q829" t="s">
        <v>23</v>
      </c>
      <c r="R829">
        <f>VLOOKUP($A829,Location!$A:$E,2,FALSE)</f>
        <v>52.904258200000001</v>
      </c>
      <c r="S829">
        <f>VLOOKUP($A829,Location!$A:$E,3,FALSE)</f>
        <v>-1.2389425999999999</v>
      </c>
      <c r="T829">
        <f>VLOOKUP($A829,Location!$A:$E,4,FALSE)</f>
        <v>52.9292582</v>
      </c>
      <c r="U829">
        <f>VLOOKUP($A829,Location!$A:$E,5,FALSE)</f>
        <v>-1.2189425999999999</v>
      </c>
      <c r="V829" t="s">
        <v>24</v>
      </c>
      <c r="W829" t="s">
        <v>25</v>
      </c>
      <c r="X829" t="s">
        <v>333</v>
      </c>
    </row>
    <row r="830" spans="1:24" x14ac:dyDescent="0.25">
      <c r="A830" t="s">
        <v>111</v>
      </c>
      <c r="B830">
        <v>1149</v>
      </c>
      <c r="C830">
        <v>524</v>
      </c>
      <c r="D830">
        <v>45.6048738</v>
      </c>
      <c r="E830">
        <v>1091</v>
      </c>
      <c r="F830">
        <v>399</v>
      </c>
      <c r="G830">
        <v>36.571952340000003</v>
      </c>
      <c r="H830">
        <v>9.0329214659999995</v>
      </c>
      <c r="I830">
        <v>2240</v>
      </c>
      <c r="J830">
        <v>923</v>
      </c>
      <c r="K830">
        <v>41.205357139999997</v>
      </c>
      <c r="L830">
        <v>49.8016431</v>
      </c>
      <c r="M830">
        <v>-8.5962859609999995</v>
      </c>
      <c r="N830">
        <v>2</v>
      </c>
      <c r="O830">
        <v>1</v>
      </c>
      <c r="P830">
        <v>0.25636303799999999</v>
      </c>
      <c r="Q830" t="s">
        <v>23</v>
      </c>
      <c r="R830">
        <f>VLOOKUP($A830,Location!$A:$E,2,FALSE)</f>
        <v>52.463636200000003</v>
      </c>
      <c r="S830">
        <f>VLOOKUP($A830,Location!$A:$E,3,FALSE)</f>
        <v>-1.4758529</v>
      </c>
      <c r="T830">
        <f>VLOOKUP($A830,Location!$A:$E,4,FALSE)</f>
        <v>52.433636200000002</v>
      </c>
      <c r="U830">
        <f>VLOOKUP($A830,Location!$A:$E,5,FALSE)</f>
        <v>-1.5358529000000001</v>
      </c>
      <c r="V830" t="s">
        <v>24</v>
      </c>
      <c r="W830" t="s">
        <v>25</v>
      </c>
      <c r="X830" t="s">
        <v>333</v>
      </c>
    </row>
    <row r="831" spans="1:24" x14ac:dyDescent="0.25">
      <c r="A831" t="s">
        <v>194</v>
      </c>
      <c r="B831">
        <v>906</v>
      </c>
      <c r="C831">
        <v>491</v>
      </c>
      <c r="D831">
        <v>54.194260489999998</v>
      </c>
      <c r="E831">
        <v>895</v>
      </c>
      <c r="F831">
        <v>436</v>
      </c>
      <c r="G831">
        <v>48.715083800000002</v>
      </c>
      <c r="H831">
        <v>5.4791766869999998</v>
      </c>
      <c r="I831">
        <v>1801</v>
      </c>
      <c r="J831">
        <v>927</v>
      </c>
      <c r="K831">
        <v>51.47140478</v>
      </c>
      <c r="L831">
        <v>49.8016431</v>
      </c>
      <c r="M831">
        <v>1.6697616710000001</v>
      </c>
      <c r="N831">
        <v>2</v>
      </c>
      <c r="O831">
        <v>0</v>
      </c>
      <c r="P831">
        <v>4.9796526000000001E-2</v>
      </c>
      <c r="Q831" t="s">
        <v>23</v>
      </c>
      <c r="R831">
        <f>VLOOKUP($A831,Location!$A:$E,2,FALSE)</f>
        <v>56.133736399999997</v>
      </c>
      <c r="S831">
        <f>VLOOKUP($A831,Location!$A:$E,3,FALSE)</f>
        <v>-3.1266066000000001</v>
      </c>
      <c r="T831">
        <f>VLOOKUP($A831,Location!$A:$E,4,FALSE)</f>
        <v>56.133736399999997</v>
      </c>
      <c r="U831">
        <f>VLOOKUP($A831,Location!$A:$E,5,FALSE)</f>
        <v>-3.1266066000000001</v>
      </c>
      <c r="V831" t="s">
        <v>24</v>
      </c>
      <c r="W831" t="s">
        <v>25</v>
      </c>
      <c r="X831" t="s">
        <v>333</v>
      </c>
    </row>
    <row r="832" spans="1:24" x14ac:dyDescent="0.25">
      <c r="A832" t="s">
        <v>177</v>
      </c>
      <c r="B832">
        <v>990</v>
      </c>
      <c r="C832">
        <v>463</v>
      </c>
      <c r="D832">
        <v>46.767676770000001</v>
      </c>
      <c r="E832">
        <v>1048</v>
      </c>
      <c r="F832">
        <v>469</v>
      </c>
      <c r="G832">
        <v>44.751908399999998</v>
      </c>
      <c r="H832">
        <v>2.0157683710000001</v>
      </c>
      <c r="I832">
        <v>2038</v>
      </c>
      <c r="J832">
        <v>932</v>
      </c>
      <c r="K832">
        <v>45.731108929999998</v>
      </c>
      <c r="L832">
        <v>49.8016431</v>
      </c>
      <c r="M832">
        <v>-4.0705341739999996</v>
      </c>
      <c r="N832">
        <v>2</v>
      </c>
      <c r="O832">
        <v>1</v>
      </c>
      <c r="P832">
        <v>0.12139364699999999</v>
      </c>
      <c r="Q832" t="s">
        <v>23</v>
      </c>
      <c r="R832">
        <f>VLOOKUP($A832,Location!$A:$E,2,FALSE)</f>
        <v>53.839795799999997</v>
      </c>
      <c r="S832">
        <f>VLOOKUP($A832,Location!$A:$E,3,FALSE)</f>
        <v>-1.6219243999999999</v>
      </c>
      <c r="T832">
        <f>VLOOKUP($A832,Location!$A:$E,4,FALSE)</f>
        <v>53.861795799999996</v>
      </c>
      <c r="U832">
        <f>VLOOKUP($A832,Location!$A:$E,5,FALSE)</f>
        <v>-1.6294244</v>
      </c>
      <c r="V832" t="s">
        <v>24</v>
      </c>
      <c r="W832" t="s">
        <v>25</v>
      </c>
      <c r="X832" t="s">
        <v>333</v>
      </c>
    </row>
    <row r="833" spans="1:24" x14ac:dyDescent="0.25">
      <c r="A833" t="s">
        <v>138</v>
      </c>
      <c r="B833">
        <v>1101</v>
      </c>
      <c r="C833">
        <v>485</v>
      </c>
      <c r="D833">
        <v>44.050862850000001</v>
      </c>
      <c r="E833">
        <v>1123</v>
      </c>
      <c r="F833">
        <v>448</v>
      </c>
      <c r="G833">
        <v>39.893143369999997</v>
      </c>
      <c r="H833">
        <v>4.1577194860000004</v>
      </c>
      <c r="I833">
        <v>2224</v>
      </c>
      <c r="J833">
        <v>933</v>
      </c>
      <c r="K833">
        <v>41.951438850000002</v>
      </c>
      <c r="L833">
        <v>49.8016431</v>
      </c>
      <c r="M833">
        <v>-7.8502042550000004</v>
      </c>
      <c r="N833">
        <v>2</v>
      </c>
      <c r="O833">
        <v>1</v>
      </c>
      <c r="P833">
        <v>0.23411298999999999</v>
      </c>
      <c r="Q833" t="s">
        <v>23</v>
      </c>
      <c r="R833">
        <f>VLOOKUP($A833,Location!$A:$E,2,FALSE)</f>
        <v>52.640528699999997</v>
      </c>
      <c r="S833">
        <f>VLOOKUP($A833,Location!$A:$E,3,FALSE)</f>
        <v>-2.1138357999999999</v>
      </c>
      <c r="T833">
        <f>VLOOKUP($A833,Location!$A:$E,4,FALSE)</f>
        <v>52.640528699999997</v>
      </c>
      <c r="U833">
        <f>VLOOKUP($A833,Location!$A:$E,5,FALSE)</f>
        <v>-2.1138357999999999</v>
      </c>
      <c r="V833" t="s">
        <v>24</v>
      </c>
      <c r="W833" t="s">
        <v>25</v>
      </c>
      <c r="X833" t="s">
        <v>333</v>
      </c>
    </row>
    <row r="834" spans="1:24" x14ac:dyDescent="0.25">
      <c r="A834" t="s">
        <v>103</v>
      </c>
      <c r="B834">
        <v>900</v>
      </c>
      <c r="C834">
        <v>476</v>
      </c>
      <c r="D834">
        <v>52.888888889999997</v>
      </c>
      <c r="E834">
        <v>1011</v>
      </c>
      <c r="F834">
        <v>471</v>
      </c>
      <c r="G834">
        <v>46.587537089999998</v>
      </c>
      <c r="H834">
        <v>6.3013517969999997</v>
      </c>
      <c r="I834">
        <v>1911</v>
      </c>
      <c r="J834">
        <v>947</v>
      </c>
      <c r="K834">
        <v>49.555206699999999</v>
      </c>
      <c r="L834">
        <v>49.8016431</v>
      </c>
      <c r="M834">
        <v>-0.246436406</v>
      </c>
      <c r="N834">
        <v>2</v>
      </c>
      <c r="O834">
        <v>1</v>
      </c>
      <c r="P834">
        <v>7.3493580000000003E-3</v>
      </c>
      <c r="Q834" t="s">
        <v>23</v>
      </c>
      <c r="R834">
        <f>VLOOKUP($A834,Location!$A:$E,2,FALSE)</f>
        <v>53.161984699999998</v>
      </c>
      <c r="S834">
        <f>VLOOKUP($A834,Location!$A:$E,3,FALSE)</f>
        <v>-2.8475787000000001</v>
      </c>
      <c r="T834">
        <f>VLOOKUP($A834,Location!$A:$E,4,FALSE)</f>
        <v>53.181984700000001</v>
      </c>
      <c r="U834">
        <f>VLOOKUP($A834,Location!$A:$E,5,FALSE)</f>
        <v>-2.8475787000000001</v>
      </c>
      <c r="V834" t="s">
        <v>24</v>
      </c>
      <c r="W834" t="s">
        <v>25</v>
      </c>
      <c r="X834" t="s">
        <v>333</v>
      </c>
    </row>
    <row r="835" spans="1:24" x14ac:dyDescent="0.25">
      <c r="A835" t="s">
        <v>176</v>
      </c>
      <c r="B835">
        <v>893</v>
      </c>
      <c r="C835">
        <v>463</v>
      </c>
      <c r="D835">
        <v>51.847704370000002</v>
      </c>
      <c r="E835">
        <v>1024</v>
      </c>
      <c r="F835">
        <v>486</v>
      </c>
      <c r="G835">
        <v>47.4609375</v>
      </c>
      <c r="H835">
        <v>4.3867668670000004</v>
      </c>
      <c r="I835">
        <v>1917</v>
      </c>
      <c r="J835">
        <v>949</v>
      </c>
      <c r="K835">
        <v>49.504434009999997</v>
      </c>
      <c r="L835">
        <v>49.8016431</v>
      </c>
      <c r="M835">
        <v>-0.29720909200000001</v>
      </c>
      <c r="N835">
        <v>2</v>
      </c>
      <c r="O835">
        <v>1</v>
      </c>
      <c r="P835">
        <v>8.8635290000000002E-3</v>
      </c>
      <c r="Q835" t="s">
        <v>23</v>
      </c>
      <c r="R835">
        <f>VLOOKUP($A835,Location!$A:$E,2,FALSE)</f>
        <v>51.559273500000003</v>
      </c>
      <c r="S835">
        <f>VLOOKUP($A835,Location!$A:$E,3,FALSE)</f>
        <v>0.2208833</v>
      </c>
      <c r="T835">
        <f>VLOOKUP($A835,Location!$A:$E,4,FALSE)</f>
        <v>51.559273500000003</v>
      </c>
      <c r="U835">
        <f>VLOOKUP($A835,Location!$A:$E,5,FALSE)</f>
        <v>0.2208833</v>
      </c>
      <c r="V835" t="s">
        <v>24</v>
      </c>
      <c r="W835" t="s">
        <v>25</v>
      </c>
      <c r="X835" t="s">
        <v>333</v>
      </c>
    </row>
    <row r="836" spans="1:24" x14ac:dyDescent="0.25">
      <c r="A836" t="s">
        <v>129</v>
      </c>
      <c r="B836">
        <v>889</v>
      </c>
      <c r="C836">
        <v>511</v>
      </c>
      <c r="D836">
        <v>57.480314960000001</v>
      </c>
      <c r="E836">
        <v>844</v>
      </c>
      <c r="F836">
        <v>440</v>
      </c>
      <c r="G836">
        <v>52.132701419999997</v>
      </c>
      <c r="H836">
        <v>5.3476135390000001</v>
      </c>
      <c r="I836">
        <v>1733</v>
      </c>
      <c r="J836">
        <v>951</v>
      </c>
      <c r="K836">
        <v>54.87593768</v>
      </c>
      <c r="L836">
        <v>49.8016431</v>
      </c>
      <c r="M836">
        <v>5.0742945759999998</v>
      </c>
      <c r="N836">
        <v>2</v>
      </c>
      <c r="O836">
        <v>0</v>
      </c>
      <c r="P836">
        <v>0.15132832700000001</v>
      </c>
      <c r="Q836" t="s">
        <v>23</v>
      </c>
      <c r="R836">
        <f>VLOOKUP($A836,Location!$A:$E,2,FALSE)</f>
        <v>50.782507099999997</v>
      </c>
      <c r="S836">
        <f>VLOOKUP($A836,Location!$A:$E,3,FALSE)</f>
        <v>0.30959300000000001</v>
      </c>
      <c r="T836">
        <f>VLOOKUP($A836,Location!$A:$E,4,FALSE)</f>
        <v>50.782507099999997</v>
      </c>
      <c r="U836">
        <f>VLOOKUP($A836,Location!$A:$E,5,FALSE)</f>
        <v>0.30959300000000001</v>
      </c>
      <c r="V836" t="s">
        <v>24</v>
      </c>
      <c r="W836" t="s">
        <v>25</v>
      </c>
      <c r="X836" t="s">
        <v>333</v>
      </c>
    </row>
    <row r="837" spans="1:24" x14ac:dyDescent="0.25">
      <c r="A837" t="s">
        <v>325</v>
      </c>
      <c r="B837">
        <v>1140</v>
      </c>
      <c r="C837">
        <v>541</v>
      </c>
      <c r="D837">
        <v>47.456140349999998</v>
      </c>
      <c r="E837">
        <v>1058</v>
      </c>
      <c r="F837">
        <v>412</v>
      </c>
      <c r="G837">
        <v>38.94139887</v>
      </c>
      <c r="H837">
        <v>8.5147414850000001</v>
      </c>
      <c r="I837">
        <v>2199</v>
      </c>
      <c r="J837">
        <v>953</v>
      </c>
      <c r="K837">
        <v>43.337880849999998</v>
      </c>
      <c r="L837">
        <v>49.8016431</v>
      </c>
      <c r="M837">
        <v>-6.4637622490000002</v>
      </c>
      <c r="N837">
        <v>2</v>
      </c>
      <c r="O837">
        <v>1</v>
      </c>
      <c r="P837">
        <v>0.192765775</v>
      </c>
      <c r="Q837" t="s">
        <v>23</v>
      </c>
      <c r="R837">
        <f>VLOOKUP($A837,Location!$A:$E,2,FALSE)</f>
        <v>51.601739999999999</v>
      </c>
      <c r="S837">
        <f>VLOOKUP($A837,Location!$A:$E,3,FALSE)</f>
        <v>-0.114861</v>
      </c>
      <c r="T837">
        <f>VLOOKUP($A837,Location!$A:$E,4,FALSE)</f>
        <v>51.601739999999999</v>
      </c>
      <c r="U837">
        <f>VLOOKUP($A837,Location!$A:$E,5,FALSE)</f>
        <v>-0.154861</v>
      </c>
      <c r="V837" t="s">
        <v>24</v>
      </c>
      <c r="W837" t="s">
        <v>25</v>
      </c>
      <c r="X837" t="s">
        <v>333</v>
      </c>
    </row>
    <row r="838" spans="1:24" x14ac:dyDescent="0.25">
      <c r="A838" t="s">
        <v>65</v>
      </c>
      <c r="B838">
        <v>1137</v>
      </c>
      <c r="C838">
        <v>494</v>
      </c>
      <c r="D838">
        <v>43.447669310000002</v>
      </c>
      <c r="E838">
        <v>1155</v>
      </c>
      <c r="F838">
        <v>460</v>
      </c>
      <c r="G838">
        <v>39.826839829999997</v>
      </c>
      <c r="H838">
        <v>3.6208294780000001</v>
      </c>
      <c r="I838">
        <v>2292</v>
      </c>
      <c r="J838">
        <v>954</v>
      </c>
      <c r="K838">
        <v>41.623036650000003</v>
      </c>
      <c r="L838">
        <v>49.8016431</v>
      </c>
      <c r="M838">
        <v>-8.1786064550000006</v>
      </c>
      <c r="N838">
        <v>2</v>
      </c>
      <c r="O838">
        <v>1</v>
      </c>
      <c r="P838">
        <v>0.24390677599999999</v>
      </c>
      <c r="Q838" t="s">
        <v>23</v>
      </c>
      <c r="R838">
        <f>VLOOKUP($A838,Location!$A:$E,2,FALSE)</f>
        <v>51.993923500000001</v>
      </c>
      <c r="S838">
        <f>VLOOKUP($A838,Location!$A:$E,3,FALSE)</f>
        <v>-0.7424191</v>
      </c>
      <c r="T838">
        <f>VLOOKUP($A838,Location!$A:$E,4,FALSE)</f>
        <v>52.043923499999998</v>
      </c>
      <c r="U838">
        <f>VLOOKUP($A838,Location!$A:$E,5,FALSE)</f>
        <v>-0.7424191</v>
      </c>
      <c r="V838" t="s">
        <v>24</v>
      </c>
      <c r="W838" t="s">
        <v>25</v>
      </c>
      <c r="X838" t="s">
        <v>333</v>
      </c>
    </row>
    <row r="839" spans="1:24" x14ac:dyDescent="0.25">
      <c r="A839" t="s">
        <v>284</v>
      </c>
      <c r="B839">
        <v>1177</v>
      </c>
      <c r="C839">
        <v>511</v>
      </c>
      <c r="D839">
        <v>43.415463039999999</v>
      </c>
      <c r="E839">
        <v>1223</v>
      </c>
      <c r="F839">
        <v>444</v>
      </c>
      <c r="G839">
        <v>36.304170069999998</v>
      </c>
      <c r="H839">
        <v>7.1112929679999999</v>
      </c>
      <c r="I839">
        <v>2403</v>
      </c>
      <c r="J839">
        <v>956</v>
      </c>
      <c r="K839">
        <v>39.783603829999997</v>
      </c>
      <c r="L839">
        <v>49.8016431</v>
      </c>
      <c r="M839">
        <v>-10.01803928</v>
      </c>
      <c r="N839">
        <v>2</v>
      </c>
      <c r="O839">
        <v>1</v>
      </c>
      <c r="P839">
        <v>0.29876332500000002</v>
      </c>
      <c r="Q839" t="s">
        <v>23</v>
      </c>
      <c r="R839">
        <f>VLOOKUP($A839,Location!$A:$E,2,FALSE)</f>
        <v>53.348222399999997</v>
      </c>
      <c r="S839">
        <f>VLOOKUP($A839,Location!$A:$E,3,FALSE)</f>
        <v>-2.8853344000000001</v>
      </c>
      <c r="T839">
        <f>VLOOKUP($A839,Location!$A:$E,4,FALSE)</f>
        <v>53.348222399999997</v>
      </c>
      <c r="U839">
        <f>VLOOKUP($A839,Location!$A:$E,5,FALSE)</f>
        <v>-2.8853344000000001</v>
      </c>
      <c r="V839" t="s">
        <v>24</v>
      </c>
      <c r="W839" t="s">
        <v>25</v>
      </c>
      <c r="X839" t="s">
        <v>333</v>
      </c>
    </row>
    <row r="840" spans="1:24" x14ac:dyDescent="0.25">
      <c r="A840" t="s">
        <v>324</v>
      </c>
      <c r="B840">
        <v>1296</v>
      </c>
      <c r="C840">
        <v>545</v>
      </c>
      <c r="D840">
        <v>42.052469139999999</v>
      </c>
      <c r="E840">
        <v>1279</v>
      </c>
      <c r="F840">
        <v>415</v>
      </c>
      <c r="G840">
        <v>32.447224390000002</v>
      </c>
      <c r="H840">
        <v>9.605244742</v>
      </c>
      <c r="I840">
        <v>2575</v>
      </c>
      <c r="J840">
        <v>960</v>
      </c>
      <c r="K840">
        <v>37.2815534</v>
      </c>
      <c r="L840">
        <v>49.8016431</v>
      </c>
      <c r="M840">
        <v>-12.520089710000001</v>
      </c>
      <c r="N840">
        <v>2</v>
      </c>
      <c r="O840">
        <v>1</v>
      </c>
      <c r="P840">
        <v>0.37338081099999998</v>
      </c>
      <c r="Q840" t="s">
        <v>23</v>
      </c>
      <c r="R840">
        <f>VLOOKUP($A840,Location!$A:$E,2,FALSE)</f>
        <v>52.563649699999999</v>
      </c>
      <c r="S840">
        <f>VLOOKUP($A840,Location!$A:$E,3,FALSE)</f>
        <v>-2.1022476000000001</v>
      </c>
      <c r="T840">
        <f>VLOOKUP($A840,Location!$A:$E,4,FALSE)</f>
        <v>52.563649699999999</v>
      </c>
      <c r="U840">
        <f>VLOOKUP($A840,Location!$A:$E,5,FALSE)</f>
        <v>-2.1022476000000001</v>
      </c>
      <c r="V840" t="s">
        <v>24</v>
      </c>
      <c r="W840" t="s">
        <v>25</v>
      </c>
      <c r="X840" t="s">
        <v>333</v>
      </c>
    </row>
    <row r="841" spans="1:24" x14ac:dyDescent="0.25">
      <c r="A841" t="s">
        <v>167</v>
      </c>
      <c r="B841">
        <v>959</v>
      </c>
      <c r="C841">
        <v>458</v>
      </c>
      <c r="D841">
        <v>47.758081330000003</v>
      </c>
      <c r="E841">
        <v>1241</v>
      </c>
      <c r="F841">
        <v>502</v>
      </c>
      <c r="G841">
        <v>40.451248990000003</v>
      </c>
      <c r="H841">
        <v>7.3068323419999999</v>
      </c>
      <c r="I841">
        <v>2201</v>
      </c>
      <c r="J841">
        <v>961</v>
      </c>
      <c r="K841">
        <v>43.661971829999999</v>
      </c>
      <c r="L841">
        <v>49.8016431</v>
      </c>
      <c r="M841">
        <v>-6.1396712730000003</v>
      </c>
      <c r="N841">
        <v>2</v>
      </c>
      <c r="O841">
        <v>1</v>
      </c>
      <c r="P841">
        <v>0.18310056</v>
      </c>
      <c r="Q841" t="s">
        <v>23</v>
      </c>
      <c r="R841">
        <f>VLOOKUP($A841,Location!$A:$E,2,FALSE)</f>
        <v>53.707367900000001</v>
      </c>
      <c r="S841">
        <f>VLOOKUP($A841,Location!$A:$E,3,FALSE)</f>
        <v>-1.6714074999999999</v>
      </c>
      <c r="T841">
        <f>VLOOKUP($A841,Location!$A:$E,4,FALSE)</f>
        <v>53.707367900000001</v>
      </c>
      <c r="U841">
        <f>VLOOKUP($A841,Location!$A:$E,5,FALSE)</f>
        <v>-1.6714074999999999</v>
      </c>
      <c r="V841" t="s">
        <v>24</v>
      </c>
      <c r="W841" t="s">
        <v>25</v>
      </c>
      <c r="X841" t="s">
        <v>333</v>
      </c>
    </row>
    <row r="842" spans="1:24" x14ac:dyDescent="0.25">
      <c r="A842" t="s">
        <v>309</v>
      </c>
      <c r="B842">
        <v>1413</v>
      </c>
      <c r="C842">
        <v>598</v>
      </c>
      <c r="D842">
        <v>42.321302189999997</v>
      </c>
      <c r="E842">
        <v>967</v>
      </c>
      <c r="F842">
        <v>367</v>
      </c>
      <c r="G842">
        <v>37.952430200000002</v>
      </c>
      <c r="H842">
        <v>4.3688719970000003</v>
      </c>
      <c r="I842">
        <v>2380</v>
      </c>
      <c r="J842">
        <v>965</v>
      </c>
      <c r="K842">
        <v>40.546218490000001</v>
      </c>
      <c r="L842">
        <v>49.8016431</v>
      </c>
      <c r="M842">
        <v>-9.2554246169999992</v>
      </c>
      <c r="N842">
        <v>2</v>
      </c>
      <c r="O842">
        <v>1</v>
      </c>
      <c r="P842">
        <v>0.27602022300000001</v>
      </c>
      <c r="Q842" t="s">
        <v>23</v>
      </c>
      <c r="R842">
        <f>VLOOKUP($A842,Location!$A:$E,2,FALSE)</f>
        <v>51.580455200000003</v>
      </c>
      <c r="S842">
        <f>VLOOKUP($A842,Location!$A:$E,3,FALSE)</f>
        <v>2.3811700000000002E-2</v>
      </c>
      <c r="T842">
        <f>VLOOKUP($A842,Location!$A:$E,4,FALSE)</f>
        <v>51.580455200000003</v>
      </c>
      <c r="U842">
        <f>VLOOKUP($A842,Location!$A:$E,5,FALSE)</f>
        <v>2.3811700000000002E-2</v>
      </c>
      <c r="V842" t="s">
        <v>24</v>
      </c>
      <c r="W842" t="s">
        <v>25</v>
      </c>
      <c r="X842" t="s">
        <v>333</v>
      </c>
    </row>
    <row r="843" spans="1:24" x14ac:dyDescent="0.25">
      <c r="A843" t="s">
        <v>305</v>
      </c>
      <c r="B843">
        <v>828</v>
      </c>
      <c r="C843">
        <v>503</v>
      </c>
      <c r="D843">
        <v>60.748792270000003</v>
      </c>
      <c r="E843">
        <v>902</v>
      </c>
      <c r="F843">
        <v>465</v>
      </c>
      <c r="G843">
        <v>51.552106430000002</v>
      </c>
      <c r="H843">
        <v>9.1966858400000007</v>
      </c>
      <c r="I843">
        <v>1730</v>
      </c>
      <c r="J843">
        <v>968</v>
      </c>
      <c r="K843">
        <v>55.953757230000001</v>
      </c>
      <c r="L843">
        <v>49.8016431</v>
      </c>
      <c r="M843">
        <v>6.1521141220000004</v>
      </c>
      <c r="N843">
        <v>2</v>
      </c>
      <c r="O843">
        <v>0</v>
      </c>
      <c r="P843">
        <v>0.18347163799999999</v>
      </c>
      <c r="Q843" t="s">
        <v>23</v>
      </c>
      <c r="R843">
        <f>VLOOKUP($A843,Location!$A:$E,2,FALSE)</f>
        <v>53.379377099999999</v>
      </c>
      <c r="S843">
        <f>VLOOKUP($A843,Location!$A:$E,3,FALSE)</f>
        <v>-3.0977423000000002</v>
      </c>
      <c r="T843">
        <f>VLOOKUP($A843,Location!$A:$E,4,FALSE)</f>
        <v>53.364377099999999</v>
      </c>
      <c r="U843">
        <f>VLOOKUP($A843,Location!$A:$E,5,FALSE)</f>
        <v>-3.0977423000000002</v>
      </c>
      <c r="V843" t="s">
        <v>24</v>
      </c>
      <c r="W843" t="s">
        <v>25</v>
      </c>
      <c r="X843" t="s">
        <v>333</v>
      </c>
    </row>
    <row r="844" spans="1:24" x14ac:dyDescent="0.25">
      <c r="A844" t="s">
        <v>46</v>
      </c>
      <c r="B844">
        <v>816</v>
      </c>
      <c r="C844">
        <v>481</v>
      </c>
      <c r="D844">
        <v>58.94607843</v>
      </c>
      <c r="E844">
        <v>952</v>
      </c>
      <c r="F844">
        <v>492</v>
      </c>
      <c r="G844">
        <v>51.680672270000002</v>
      </c>
      <c r="H844">
        <v>7.2654061619999997</v>
      </c>
      <c r="I844">
        <v>1768</v>
      </c>
      <c r="J844">
        <v>973</v>
      </c>
      <c r="K844">
        <v>55.033936650000001</v>
      </c>
      <c r="L844">
        <v>49.8016431</v>
      </c>
      <c r="M844">
        <v>5.2322935480000003</v>
      </c>
      <c r="N844">
        <v>2</v>
      </c>
      <c r="O844">
        <v>0</v>
      </c>
      <c r="P844">
        <v>0.15604025699999999</v>
      </c>
      <c r="Q844" t="s">
        <v>23</v>
      </c>
      <c r="R844">
        <f>VLOOKUP($A844,Location!$A:$E,2,FALSE)</f>
        <v>53.5544327</v>
      </c>
      <c r="S844">
        <f>VLOOKUP($A844,Location!$A:$E,3,FALSE)</f>
        <v>-1.5021597</v>
      </c>
      <c r="T844">
        <f>VLOOKUP($A844,Location!$A:$E,4,FALSE)</f>
        <v>53.5544327</v>
      </c>
      <c r="U844">
        <f>VLOOKUP($A844,Location!$A:$E,5,FALSE)</f>
        <v>-1.5021597</v>
      </c>
      <c r="V844" t="s">
        <v>24</v>
      </c>
      <c r="W844" t="s">
        <v>25</v>
      </c>
      <c r="X844" t="s">
        <v>333</v>
      </c>
    </row>
    <row r="845" spans="1:24" x14ac:dyDescent="0.25">
      <c r="A845" t="s">
        <v>253</v>
      </c>
      <c r="B845">
        <v>1153</v>
      </c>
      <c r="C845">
        <v>519</v>
      </c>
      <c r="D845">
        <v>45.013009539999999</v>
      </c>
      <c r="E845">
        <v>1174</v>
      </c>
      <c r="F845">
        <v>467</v>
      </c>
      <c r="G845">
        <v>39.778534919999998</v>
      </c>
      <c r="H845">
        <v>5.2344746170000001</v>
      </c>
      <c r="I845">
        <v>2327</v>
      </c>
      <c r="J845">
        <v>986</v>
      </c>
      <c r="K845">
        <v>42.372152989999996</v>
      </c>
      <c r="L845">
        <v>49.8016431</v>
      </c>
      <c r="M845">
        <v>-7.4294901170000003</v>
      </c>
      <c r="N845">
        <v>2</v>
      </c>
      <c r="O845">
        <v>1</v>
      </c>
      <c r="P845">
        <v>0.221566228</v>
      </c>
      <c r="Q845" t="s">
        <v>23</v>
      </c>
      <c r="R845">
        <f>VLOOKUP($A845,Location!$A:$E,2,FALSE)</f>
        <v>50.413947899999997</v>
      </c>
      <c r="S845">
        <f>VLOOKUP($A845,Location!$A:$E,3,FALSE)</f>
        <v>-4.1829137999999997</v>
      </c>
      <c r="T845">
        <f>VLOOKUP($A845,Location!$A:$E,4,FALSE)</f>
        <v>50.413947899999997</v>
      </c>
      <c r="U845">
        <f>VLOOKUP($A845,Location!$A:$E,5,FALSE)</f>
        <v>-4.1829137999999997</v>
      </c>
      <c r="V845" t="s">
        <v>24</v>
      </c>
      <c r="W845" t="s">
        <v>25</v>
      </c>
      <c r="X845" t="s">
        <v>333</v>
      </c>
    </row>
    <row r="846" spans="1:24" x14ac:dyDescent="0.25">
      <c r="A846" t="s">
        <v>192</v>
      </c>
      <c r="B846">
        <v>827</v>
      </c>
      <c r="C846">
        <v>477</v>
      </c>
      <c r="D846">
        <v>57.678355500000002</v>
      </c>
      <c r="E846">
        <v>928</v>
      </c>
      <c r="F846">
        <v>513</v>
      </c>
      <c r="G846">
        <v>55.280172409999999</v>
      </c>
      <c r="H846">
        <v>2.3981830880000001</v>
      </c>
      <c r="I846">
        <v>1755</v>
      </c>
      <c r="J846">
        <v>990</v>
      </c>
      <c r="K846">
        <v>56.410256410000002</v>
      </c>
      <c r="L846">
        <v>49.8016431</v>
      </c>
      <c r="M846">
        <v>6.6086133059999996</v>
      </c>
      <c r="N846">
        <v>2</v>
      </c>
      <c r="O846">
        <v>0</v>
      </c>
      <c r="P846">
        <v>0.197085601</v>
      </c>
      <c r="Q846" t="s">
        <v>23</v>
      </c>
      <c r="R846">
        <f>VLOOKUP($A846,Location!$A:$E,2,FALSE)</f>
        <v>52.746045100000003</v>
      </c>
      <c r="S846">
        <f>VLOOKUP($A846,Location!$A:$E,3,FALSE)</f>
        <v>0.4211492</v>
      </c>
      <c r="T846">
        <f>VLOOKUP($A846,Location!$A:$E,4,FALSE)</f>
        <v>52.746045100000003</v>
      </c>
      <c r="U846">
        <f>VLOOKUP($A846,Location!$A:$E,5,FALSE)</f>
        <v>0.4211492</v>
      </c>
      <c r="V846" t="s">
        <v>24</v>
      </c>
      <c r="W846" t="s">
        <v>25</v>
      </c>
      <c r="X846" t="s">
        <v>333</v>
      </c>
    </row>
    <row r="847" spans="1:24" x14ac:dyDescent="0.25">
      <c r="A847" t="s">
        <v>310</v>
      </c>
      <c r="B847">
        <v>727</v>
      </c>
      <c r="C847">
        <v>476</v>
      </c>
      <c r="D847">
        <v>65.474552959999997</v>
      </c>
      <c r="E847">
        <v>876</v>
      </c>
      <c r="F847">
        <v>515</v>
      </c>
      <c r="G847">
        <v>58.789954340000001</v>
      </c>
      <c r="H847">
        <v>6.684598619</v>
      </c>
      <c r="I847">
        <v>1603</v>
      </c>
      <c r="J847">
        <v>991</v>
      </c>
      <c r="K847">
        <v>61.821584530000003</v>
      </c>
      <c r="L847">
        <v>49.8016431</v>
      </c>
      <c r="M847">
        <v>12.019941429999999</v>
      </c>
      <c r="N847">
        <v>2</v>
      </c>
      <c r="O847">
        <v>0</v>
      </c>
      <c r="P847">
        <v>0.35846512200000002</v>
      </c>
      <c r="Q847" t="s">
        <v>23</v>
      </c>
      <c r="R847">
        <f>VLOOKUP($A847,Location!$A:$E,2,FALSE)</f>
        <v>53.410260999999998</v>
      </c>
      <c r="S847">
        <f>VLOOKUP($A847,Location!$A:$E,3,FALSE)</f>
        <v>-2.579234</v>
      </c>
      <c r="T847">
        <f>VLOOKUP($A847,Location!$A:$E,4,FALSE)</f>
        <v>53.410260999999998</v>
      </c>
      <c r="U847">
        <f>VLOOKUP($A847,Location!$A:$E,5,FALSE)</f>
        <v>-2.579234</v>
      </c>
      <c r="V847" t="s">
        <v>24</v>
      </c>
      <c r="W847" t="s">
        <v>25</v>
      </c>
      <c r="X847" t="s">
        <v>333</v>
      </c>
    </row>
    <row r="848" spans="1:24" x14ac:dyDescent="0.25">
      <c r="A848" t="s">
        <v>58</v>
      </c>
      <c r="B848">
        <v>1492</v>
      </c>
      <c r="C848">
        <v>603</v>
      </c>
      <c r="D848">
        <v>40.415549599999999</v>
      </c>
      <c r="E848">
        <v>1398</v>
      </c>
      <c r="F848">
        <v>398</v>
      </c>
      <c r="G848">
        <v>28.46924177</v>
      </c>
      <c r="H848">
        <v>11.946307819999999</v>
      </c>
      <c r="I848">
        <v>2890</v>
      </c>
      <c r="J848">
        <v>1001</v>
      </c>
      <c r="K848">
        <v>34.636678199999999</v>
      </c>
      <c r="L848">
        <v>49.8016431</v>
      </c>
      <c r="M848">
        <v>-15.164964899999999</v>
      </c>
      <c r="N848">
        <v>2</v>
      </c>
      <c r="O848">
        <v>1</v>
      </c>
      <c r="P848">
        <v>0.45225769399999999</v>
      </c>
      <c r="Q848" t="s">
        <v>23</v>
      </c>
      <c r="R848">
        <f>VLOOKUP($A848,Location!$A:$E,2,FALSE)</f>
        <v>52.453963999999999</v>
      </c>
      <c r="S848">
        <f>VLOOKUP($A848,Location!$A:$E,3,FALSE)</f>
        <v>-1.8100977</v>
      </c>
      <c r="T848">
        <f>VLOOKUP($A848,Location!$A:$E,4,FALSE)</f>
        <v>52.438963999999999</v>
      </c>
      <c r="U848">
        <f>VLOOKUP($A848,Location!$A:$E,5,FALSE)</f>
        <v>-1.8100977</v>
      </c>
      <c r="V848" t="s">
        <v>24</v>
      </c>
      <c r="W848" t="s">
        <v>25</v>
      </c>
      <c r="X848" t="s">
        <v>333</v>
      </c>
    </row>
    <row r="849" spans="1:24" x14ac:dyDescent="0.25">
      <c r="A849" t="s">
        <v>233</v>
      </c>
      <c r="B849">
        <v>957</v>
      </c>
      <c r="C849">
        <v>540</v>
      </c>
      <c r="D849">
        <v>56.426332289999998</v>
      </c>
      <c r="E849">
        <v>950</v>
      </c>
      <c r="F849">
        <v>469</v>
      </c>
      <c r="G849">
        <v>49.368421050000002</v>
      </c>
      <c r="H849">
        <v>7.0579112359999998</v>
      </c>
      <c r="I849">
        <v>1908</v>
      </c>
      <c r="J849">
        <v>1009</v>
      </c>
      <c r="K849">
        <v>52.882599579999997</v>
      </c>
      <c r="L849">
        <v>49.8016431</v>
      </c>
      <c r="M849">
        <v>3.080956477</v>
      </c>
      <c r="N849">
        <v>2</v>
      </c>
      <c r="O849">
        <v>0</v>
      </c>
      <c r="P849">
        <v>9.1881931999999999E-2</v>
      </c>
      <c r="Q849" t="s">
        <v>23</v>
      </c>
      <c r="R849">
        <f>VLOOKUP($A849,Location!$A:$E,2,FALSE)</f>
        <v>50.527522300000001</v>
      </c>
      <c r="S849">
        <f>VLOOKUP($A849,Location!$A:$E,3,FALSE)</f>
        <v>-3.5973475000000001</v>
      </c>
      <c r="T849">
        <f>VLOOKUP($A849,Location!$A:$E,4,FALSE)</f>
        <v>50.527522300000001</v>
      </c>
      <c r="U849">
        <f>VLOOKUP($A849,Location!$A:$E,5,FALSE)</f>
        <v>-3.5973475000000001</v>
      </c>
      <c r="V849" t="s">
        <v>24</v>
      </c>
      <c r="W849" t="s">
        <v>25</v>
      </c>
      <c r="X849" t="s">
        <v>333</v>
      </c>
    </row>
    <row r="850" spans="1:24" x14ac:dyDescent="0.25">
      <c r="A850" t="s">
        <v>131</v>
      </c>
      <c r="B850">
        <v>1082</v>
      </c>
      <c r="C850">
        <v>519</v>
      </c>
      <c r="D850">
        <v>47.966728279999998</v>
      </c>
      <c r="E850">
        <v>1223</v>
      </c>
      <c r="F850">
        <v>496</v>
      </c>
      <c r="G850">
        <v>40.556009809999999</v>
      </c>
      <c r="H850">
        <v>7.4107184689999999</v>
      </c>
      <c r="I850">
        <v>2311</v>
      </c>
      <c r="J850">
        <v>1015</v>
      </c>
      <c r="K850">
        <v>43.920380790000003</v>
      </c>
      <c r="L850">
        <v>49.8016431</v>
      </c>
      <c r="M850">
        <v>-5.8812623159999999</v>
      </c>
      <c r="N850">
        <v>2</v>
      </c>
      <c r="O850">
        <v>1</v>
      </c>
      <c r="P850">
        <v>0.17539415</v>
      </c>
      <c r="Q850" t="s">
        <v>23</v>
      </c>
      <c r="R850">
        <f>VLOOKUP($A850,Location!$A:$E,2,FALSE)</f>
        <v>55.943147000000003</v>
      </c>
      <c r="S850">
        <f>VLOOKUP($A850,Location!$A:$E,3,FALSE)</f>
        <v>-3.0669396</v>
      </c>
      <c r="T850">
        <f>VLOOKUP($A850,Location!$A:$E,4,FALSE)</f>
        <v>55.943147000000003</v>
      </c>
      <c r="U850">
        <f>VLOOKUP($A850,Location!$A:$E,5,FALSE)</f>
        <v>-3.0669396</v>
      </c>
      <c r="V850" t="s">
        <v>24</v>
      </c>
      <c r="W850" t="s">
        <v>25</v>
      </c>
      <c r="X850" t="s">
        <v>333</v>
      </c>
    </row>
    <row r="851" spans="1:24" x14ac:dyDescent="0.25">
      <c r="A851" t="s">
        <v>298</v>
      </c>
      <c r="B851">
        <v>804</v>
      </c>
      <c r="C851">
        <v>502</v>
      </c>
      <c r="D851">
        <v>62.437810949999999</v>
      </c>
      <c r="E851">
        <v>875</v>
      </c>
      <c r="F851">
        <v>517</v>
      </c>
      <c r="G851">
        <v>59.085714289999999</v>
      </c>
      <c r="H851">
        <v>3.35209666</v>
      </c>
      <c r="I851">
        <v>1679</v>
      </c>
      <c r="J851">
        <v>1019</v>
      </c>
      <c r="K851">
        <v>60.690887429999997</v>
      </c>
      <c r="L851">
        <v>49.8016431</v>
      </c>
      <c r="M851">
        <v>10.88924433</v>
      </c>
      <c r="N851">
        <v>2</v>
      </c>
      <c r="O851">
        <v>0</v>
      </c>
      <c r="P851">
        <v>0.32474486800000002</v>
      </c>
      <c r="Q851" t="s">
        <v>23</v>
      </c>
      <c r="R851">
        <f>VLOOKUP($A851,Location!$A:$E,2,FALSE)</f>
        <v>51.0278627</v>
      </c>
      <c r="S851">
        <f>VLOOKUP($A851,Location!$A:$E,3,FALSE)</f>
        <v>-3.0803048999999998</v>
      </c>
      <c r="T851">
        <f>VLOOKUP($A851,Location!$A:$E,4,FALSE)</f>
        <v>51.0278627</v>
      </c>
      <c r="U851">
        <f>VLOOKUP($A851,Location!$A:$E,5,FALSE)</f>
        <v>-3.0803048999999998</v>
      </c>
      <c r="V851" t="s">
        <v>24</v>
      </c>
      <c r="W851" t="s">
        <v>25</v>
      </c>
      <c r="X851" t="s">
        <v>333</v>
      </c>
    </row>
    <row r="852" spans="1:24" x14ac:dyDescent="0.25">
      <c r="A852" t="s">
        <v>206</v>
      </c>
      <c r="B852">
        <v>879</v>
      </c>
      <c r="C852">
        <v>474</v>
      </c>
      <c r="D852">
        <v>53.924914680000001</v>
      </c>
      <c r="E852">
        <v>1081</v>
      </c>
      <c r="F852">
        <v>547</v>
      </c>
      <c r="G852">
        <v>50.601295100000002</v>
      </c>
      <c r="H852">
        <v>3.3236195789999998</v>
      </c>
      <c r="I852">
        <v>1960</v>
      </c>
      <c r="J852">
        <v>1021</v>
      </c>
      <c r="K852">
        <v>52.091836729999997</v>
      </c>
      <c r="L852">
        <v>49.8016431</v>
      </c>
      <c r="M852">
        <v>2.2901936310000002</v>
      </c>
      <c r="N852">
        <v>2</v>
      </c>
      <c r="O852">
        <v>0</v>
      </c>
      <c r="P852">
        <v>6.8299378999999993E-2</v>
      </c>
      <c r="Q852" t="s">
        <v>23</v>
      </c>
      <c r="R852">
        <f>VLOOKUP($A852,Location!$A:$E,2,FALSE)</f>
        <v>52.681990200000001</v>
      </c>
      <c r="S852">
        <f>VLOOKUP($A852,Location!$A:$E,3,FALSE)</f>
        <v>-1.8333556</v>
      </c>
      <c r="T852">
        <f>VLOOKUP($A852,Location!$A:$E,4,FALSE)</f>
        <v>52.681990200000001</v>
      </c>
      <c r="U852">
        <f>VLOOKUP($A852,Location!$A:$E,5,FALSE)</f>
        <v>-1.8333556</v>
      </c>
      <c r="V852" t="s">
        <v>24</v>
      </c>
      <c r="W852" t="s">
        <v>25</v>
      </c>
      <c r="X852" t="s">
        <v>333</v>
      </c>
    </row>
    <row r="853" spans="1:24" x14ac:dyDescent="0.25">
      <c r="A853" t="s">
        <v>119</v>
      </c>
      <c r="B853">
        <v>747</v>
      </c>
      <c r="C853">
        <v>494</v>
      </c>
      <c r="D853">
        <v>66.131191430000001</v>
      </c>
      <c r="E853">
        <v>812</v>
      </c>
      <c r="F853">
        <v>530</v>
      </c>
      <c r="G853">
        <v>65.270935960000003</v>
      </c>
      <c r="H853">
        <v>0.86025547199999997</v>
      </c>
      <c r="I853">
        <v>1559</v>
      </c>
      <c r="J853">
        <v>1024</v>
      </c>
      <c r="K853">
        <v>65.683130210000002</v>
      </c>
      <c r="L853">
        <v>49.8016431</v>
      </c>
      <c r="M853">
        <v>15.88148711</v>
      </c>
      <c r="N853">
        <v>2</v>
      </c>
      <c r="O853">
        <v>0</v>
      </c>
      <c r="P853">
        <v>0.47362620300000002</v>
      </c>
      <c r="Q853" t="s">
        <v>23</v>
      </c>
      <c r="R853">
        <f>VLOOKUP($A853,Location!$A:$E,2,FALSE)</f>
        <v>50.714248900000001</v>
      </c>
      <c r="S853">
        <f>VLOOKUP($A853,Location!$A:$E,3,FALSE)</f>
        <v>-2.4686621</v>
      </c>
      <c r="T853">
        <f>VLOOKUP($A853,Location!$A:$E,4,FALSE)</f>
        <v>50.714248900000001</v>
      </c>
      <c r="U853">
        <f>VLOOKUP($A853,Location!$A:$E,5,FALSE)</f>
        <v>-2.4686621</v>
      </c>
      <c r="V853" t="s">
        <v>24</v>
      </c>
      <c r="W853" t="s">
        <v>25</v>
      </c>
      <c r="X853" t="s">
        <v>333</v>
      </c>
    </row>
    <row r="854" spans="1:24" x14ac:dyDescent="0.25">
      <c r="A854" t="s">
        <v>296</v>
      </c>
      <c r="B854">
        <v>908</v>
      </c>
      <c r="C854">
        <v>492</v>
      </c>
      <c r="D854">
        <v>54.185022029999999</v>
      </c>
      <c r="E854">
        <v>936</v>
      </c>
      <c r="F854">
        <v>548</v>
      </c>
      <c r="G854">
        <v>58.547008550000001</v>
      </c>
      <c r="H854">
        <v>-4.3619865210000004</v>
      </c>
      <c r="I854">
        <v>1844</v>
      </c>
      <c r="J854">
        <v>1040</v>
      </c>
      <c r="K854">
        <v>56.39913232</v>
      </c>
      <c r="L854">
        <v>49.8016431</v>
      </c>
      <c r="M854">
        <v>6.5974892169999997</v>
      </c>
      <c r="N854">
        <v>2</v>
      </c>
      <c r="O854">
        <v>0</v>
      </c>
      <c r="P854">
        <v>0.19675385200000001</v>
      </c>
      <c r="Q854" t="s">
        <v>23</v>
      </c>
      <c r="R854">
        <f>VLOOKUP($A854,Location!$A:$E,2,FALSE)</f>
        <v>51.620294999999999</v>
      </c>
      <c r="S854">
        <f>VLOOKUP($A854,Location!$A:$E,3,FALSE)</f>
        <v>-3.9187162999999998</v>
      </c>
      <c r="T854">
        <f>VLOOKUP($A854,Location!$A:$E,4,FALSE)</f>
        <v>51.620294999999999</v>
      </c>
      <c r="U854">
        <f>VLOOKUP($A854,Location!$A:$E,5,FALSE)</f>
        <v>-3.9187162999999998</v>
      </c>
      <c r="V854" t="s">
        <v>24</v>
      </c>
      <c r="W854" t="s">
        <v>25</v>
      </c>
      <c r="X854" t="s">
        <v>333</v>
      </c>
    </row>
    <row r="855" spans="1:24" x14ac:dyDescent="0.25">
      <c r="A855" t="s">
        <v>130</v>
      </c>
      <c r="B855">
        <v>909</v>
      </c>
      <c r="C855">
        <v>545</v>
      </c>
      <c r="D855">
        <v>59.955995600000001</v>
      </c>
      <c r="E855">
        <v>828</v>
      </c>
      <c r="F855">
        <v>495</v>
      </c>
      <c r="G855">
        <v>59.782608699999997</v>
      </c>
      <c r="H855">
        <v>0.17338690400000001</v>
      </c>
      <c r="I855">
        <v>1737</v>
      </c>
      <c r="J855">
        <v>1040</v>
      </c>
      <c r="K855">
        <v>59.873344850000002</v>
      </c>
      <c r="L855">
        <v>49.8016431</v>
      </c>
      <c r="M855">
        <v>10.07170174</v>
      </c>
      <c r="N855">
        <v>2</v>
      </c>
      <c r="O855">
        <v>0</v>
      </c>
      <c r="P855">
        <v>0.30036367600000002</v>
      </c>
      <c r="Q855" t="s">
        <v>23</v>
      </c>
      <c r="R855">
        <f>VLOOKUP($A855,Location!$A:$E,2,FALSE)</f>
        <v>55.8999308</v>
      </c>
      <c r="S855">
        <f>VLOOKUP($A855,Location!$A:$E,3,FALSE)</f>
        <v>-3.3082379</v>
      </c>
      <c r="T855">
        <f>VLOOKUP($A855,Location!$A:$E,4,FALSE)</f>
        <v>55.8999308</v>
      </c>
      <c r="U855">
        <f>VLOOKUP($A855,Location!$A:$E,5,FALSE)</f>
        <v>-3.3182378999999997</v>
      </c>
      <c r="V855" t="s">
        <v>24</v>
      </c>
      <c r="W855" t="s">
        <v>25</v>
      </c>
      <c r="X855" t="s">
        <v>333</v>
      </c>
    </row>
    <row r="856" spans="1:24" x14ac:dyDescent="0.25">
      <c r="A856" t="s">
        <v>312</v>
      </c>
      <c r="B856">
        <v>1108</v>
      </c>
      <c r="C856">
        <v>627</v>
      </c>
      <c r="D856">
        <v>56.588447649999999</v>
      </c>
      <c r="E856">
        <v>830</v>
      </c>
      <c r="F856">
        <v>421</v>
      </c>
      <c r="G856">
        <v>50.722891570000002</v>
      </c>
      <c r="H856">
        <v>5.8655560869999999</v>
      </c>
      <c r="I856">
        <v>1938</v>
      </c>
      <c r="J856">
        <v>1048</v>
      </c>
      <c r="K856">
        <v>54.076367390000001</v>
      </c>
      <c r="L856">
        <v>49.8016431</v>
      </c>
      <c r="M856">
        <v>4.2747242849999996</v>
      </c>
      <c r="N856">
        <v>2</v>
      </c>
      <c r="O856">
        <v>0</v>
      </c>
      <c r="P856">
        <v>0.12748311400000001</v>
      </c>
      <c r="Q856" t="s">
        <v>23</v>
      </c>
      <c r="R856">
        <f>VLOOKUP($A856,Location!$A:$E,2,FALSE)</f>
        <v>51.666432399999998</v>
      </c>
      <c r="S856">
        <f>VLOOKUP($A856,Location!$A:$E,3,FALSE)</f>
        <v>-0.36525269999999999</v>
      </c>
      <c r="T856">
        <f>VLOOKUP($A856,Location!$A:$E,4,FALSE)</f>
        <v>51.666432399999998</v>
      </c>
      <c r="U856">
        <f>VLOOKUP($A856,Location!$A:$E,5,FALSE)</f>
        <v>-0.36525269999999999</v>
      </c>
      <c r="V856" t="s">
        <v>24</v>
      </c>
      <c r="W856" t="s">
        <v>25</v>
      </c>
      <c r="X856" t="s">
        <v>333</v>
      </c>
    </row>
    <row r="857" spans="1:24" x14ac:dyDescent="0.25">
      <c r="A857" t="s">
        <v>331</v>
      </c>
      <c r="B857">
        <v>761</v>
      </c>
      <c r="C857">
        <v>521</v>
      </c>
      <c r="D857">
        <v>68.462549280000005</v>
      </c>
      <c r="E857">
        <v>817</v>
      </c>
      <c r="F857">
        <v>530</v>
      </c>
      <c r="G857">
        <v>64.871481029999998</v>
      </c>
      <c r="H857">
        <v>3.5910682490000001</v>
      </c>
      <c r="I857">
        <v>1578</v>
      </c>
      <c r="J857">
        <v>1051</v>
      </c>
      <c r="K857">
        <v>66.603295309999993</v>
      </c>
      <c r="L857">
        <v>49.8016431</v>
      </c>
      <c r="M857">
        <v>16.80165221</v>
      </c>
      <c r="N857">
        <v>2</v>
      </c>
      <c r="O857">
        <v>0</v>
      </c>
      <c r="P857">
        <v>0.50106785799999998</v>
      </c>
      <c r="Q857" t="s">
        <v>23</v>
      </c>
      <c r="R857">
        <f>VLOOKUP($A857,Location!$A:$E,2,FALSE)</f>
        <v>50.943725999999998</v>
      </c>
      <c r="S857">
        <f>VLOOKUP($A857,Location!$A:$E,3,FALSE)</f>
        <v>-2.660901</v>
      </c>
      <c r="T857">
        <f>VLOOKUP($A857,Location!$A:$E,4,FALSE)</f>
        <v>50.943725999999998</v>
      </c>
      <c r="U857">
        <f>VLOOKUP($A857,Location!$A:$E,5,FALSE)</f>
        <v>-2.660901</v>
      </c>
      <c r="V857" t="s">
        <v>24</v>
      </c>
      <c r="W857" t="s">
        <v>25</v>
      </c>
      <c r="X857" t="s">
        <v>333</v>
      </c>
    </row>
    <row r="858" spans="1:24" x14ac:dyDescent="0.25">
      <c r="A858" t="s">
        <v>286</v>
      </c>
      <c r="B858">
        <v>1171</v>
      </c>
      <c r="C858">
        <v>572</v>
      </c>
      <c r="D858">
        <v>48.847139200000001</v>
      </c>
      <c r="E858">
        <v>1044</v>
      </c>
      <c r="F858">
        <v>480</v>
      </c>
      <c r="G858">
        <v>45.977011490000002</v>
      </c>
      <c r="H858">
        <v>2.8701277030000001</v>
      </c>
      <c r="I858">
        <v>2215</v>
      </c>
      <c r="J858">
        <v>1052</v>
      </c>
      <c r="K858">
        <v>47.494356660000001</v>
      </c>
      <c r="L858">
        <v>49.8016431</v>
      </c>
      <c r="M858">
        <v>-2.3072864449999999</v>
      </c>
      <c r="N858">
        <v>2</v>
      </c>
      <c r="O858">
        <v>1</v>
      </c>
      <c r="P858">
        <v>6.8809129999999996E-2</v>
      </c>
      <c r="Q858" t="s">
        <v>23</v>
      </c>
      <c r="R858">
        <f>VLOOKUP($A858,Location!$A:$E,2,FALSE)</f>
        <v>53.4564223</v>
      </c>
      <c r="S858">
        <f>VLOOKUP($A858,Location!$A:$E,3,FALSE)</f>
        <v>-2.7240663000000001</v>
      </c>
      <c r="T858">
        <f>VLOOKUP($A858,Location!$A:$E,4,FALSE)</f>
        <v>53.4564223</v>
      </c>
      <c r="U858">
        <f>VLOOKUP($A858,Location!$A:$E,5,FALSE)</f>
        <v>-2.7240663000000001</v>
      </c>
      <c r="V858" t="s">
        <v>24</v>
      </c>
      <c r="W858" t="s">
        <v>25</v>
      </c>
      <c r="X858" t="s">
        <v>333</v>
      </c>
    </row>
    <row r="859" spans="1:24" x14ac:dyDescent="0.25">
      <c r="A859" t="s">
        <v>271</v>
      </c>
      <c r="B859">
        <v>1308</v>
      </c>
      <c r="C859">
        <v>576</v>
      </c>
      <c r="D859">
        <v>44.036697250000003</v>
      </c>
      <c r="E859">
        <v>1308</v>
      </c>
      <c r="F859">
        <v>486</v>
      </c>
      <c r="G859">
        <v>37.155963300000003</v>
      </c>
      <c r="H859">
        <v>6.8807339450000002</v>
      </c>
      <c r="I859">
        <v>2616</v>
      </c>
      <c r="J859">
        <v>1062</v>
      </c>
      <c r="K859">
        <v>40.596330279999997</v>
      </c>
      <c r="L859">
        <v>49.8016431</v>
      </c>
      <c r="M859">
        <v>-9.2053128290000004</v>
      </c>
      <c r="N859">
        <v>2</v>
      </c>
      <c r="O859">
        <v>1</v>
      </c>
      <c r="P859">
        <v>0.27452576299999998</v>
      </c>
      <c r="Q859" t="s">
        <v>23</v>
      </c>
      <c r="R859">
        <f>VLOOKUP($A859,Location!$A:$E,2,FALSE)</f>
        <v>53.369005100000003</v>
      </c>
      <c r="S859">
        <f>VLOOKUP($A859,Location!$A:$E,3,FALSE)</f>
        <v>-1.3651390999999999</v>
      </c>
      <c r="T859">
        <f>VLOOKUP($A859,Location!$A:$E,4,FALSE)</f>
        <v>53.339005100000001</v>
      </c>
      <c r="U859">
        <f>VLOOKUP($A859,Location!$A:$E,5,FALSE)</f>
        <v>-1.3651390999999999</v>
      </c>
      <c r="V859" t="s">
        <v>24</v>
      </c>
      <c r="W859" t="s">
        <v>25</v>
      </c>
      <c r="X859" t="s">
        <v>333</v>
      </c>
    </row>
    <row r="860" spans="1:24" x14ac:dyDescent="0.25">
      <c r="A860" t="s">
        <v>123</v>
      </c>
      <c r="B860">
        <v>884</v>
      </c>
      <c r="C860">
        <v>547</v>
      </c>
      <c r="D860">
        <v>61.877828049999998</v>
      </c>
      <c r="E860">
        <v>917</v>
      </c>
      <c r="F860">
        <v>515</v>
      </c>
      <c r="G860">
        <v>56.161395859999999</v>
      </c>
      <c r="H860">
        <v>5.7164321979999997</v>
      </c>
      <c r="I860">
        <v>1802</v>
      </c>
      <c r="J860">
        <v>1063</v>
      </c>
      <c r="K860">
        <v>58.990011099999997</v>
      </c>
      <c r="L860">
        <v>49.8016431</v>
      </c>
      <c r="M860">
        <v>9.1883679950000001</v>
      </c>
      <c r="N860">
        <v>2</v>
      </c>
      <c r="O860">
        <v>0</v>
      </c>
      <c r="P860">
        <v>0.27402042500000001</v>
      </c>
      <c r="Q860" t="s">
        <v>23</v>
      </c>
      <c r="R860">
        <f>VLOOKUP($A860,Location!$A:$E,2,FALSE)</f>
        <v>56.477769500000001</v>
      </c>
      <c r="S860">
        <f>VLOOKUP($A860,Location!$A:$E,3,FALSE)</f>
        <v>-3.0050628000000001</v>
      </c>
      <c r="T860">
        <f>VLOOKUP($A860,Location!$A:$E,4,FALSE)</f>
        <v>56.477769500000001</v>
      </c>
      <c r="U860">
        <f>VLOOKUP($A860,Location!$A:$E,5,FALSE)</f>
        <v>-3.0050628000000001</v>
      </c>
      <c r="V860" t="s">
        <v>24</v>
      </c>
      <c r="W860" t="s">
        <v>25</v>
      </c>
      <c r="X860" t="s">
        <v>333</v>
      </c>
    </row>
    <row r="861" spans="1:24" x14ac:dyDescent="0.25">
      <c r="A861" t="s">
        <v>28</v>
      </c>
      <c r="B861">
        <v>867</v>
      </c>
      <c r="C861">
        <v>579</v>
      </c>
      <c r="D861">
        <v>66.782006920000001</v>
      </c>
      <c r="E861">
        <v>836</v>
      </c>
      <c r="F861">
        <v>493</v>
      </c>
      <c r="G861">
        <v>58.971291870000002</v>
      </c>
      <c r="H861">
        <v>7.8107150540000001</v>
      </c>
      <c r="I861">
        <v>1703</v>
      </c>
      <c r="J861">
        <v>1072</v>
      </c>
      <c r="K861">
        <v>62.94773928</v>
      </c>
      <c r="L861">
        <v>49.8016431</v>
      </c>
      <c r="M861">
        <v>13.146096180000001</v>
      </c>
      <c r="N861">
        <v>2</v>
      </c>
      <c r="O861">
        <v>0</v>
      </c>
      <c r="P861">
        <v>0.39204991099999997</v>
      </c>
      <c r="Q861" t="s">
        <v>23</v>
      </c>
      <c r="R861">
        <f>VLOOKUP($A861,Location!$A:$E,2,FALSE)</f>
        <v>51.815942800000002</v>
      </c>
      <c r="S861">
        <f>VLOOKUP($A861,Location!$A:$E,3,FALSE)</f>
        <v>-3.0105875000000002</v>
      </c>
      <c r="T861">
        <f>VLOOKUP($A861,Location!$A:$E,4,FALSE)</f>
        <v>51.815942800000002</v>
      </c>
      <c r="U861">
        <f>VLOOKUP($A861,Location!$A:$E,5,FALSE)</f>
        <v>-3.0105875000000002</v>
      </c>
      <c r="V861" t="s">
        <v>24</v>
      </c>
      <c r="W861" t="s">
        <v>25</v>
      </c>
      <c r="X861" t="s">
        <v>333</v>
      </c>
    </row>
    <row r="862" spans="1:24" x14ac:dyDescent="0.25">
      <c r="A862" t="s">
        <v>44</v>
      </c>
      <c r="B862">
        <v>1634</v>
      </c>
      <c r="C862">
        <v>719</v>
      </c>
      <c r="D862">
        <v>44.002447979999999</v>
      </c>
      <c r="E862">
        <v>1007</v>
      </c>
      <c r="F862">
        <v>357</v>
      </c>
      <c r="G862">
        <v>35.451837140000002</v>
      </c>
      <c r="H862">
        <v>8.5506108399999992</v>
      </c>
      <c r="I862">
        <v>2641</v>
      </c>
      <c r="J862">
        <v>1076</v>
      </c>
      <c r="K862">
        <v>40.742143130000002</v>
      </c>
      <c r="L862">
        <v>49.8016431</v>
      </c>
      <c r="M862">
        <v>-9.0594999759999997</v>
      </c>
      <c r="N862">
        <v>2</v>
      </c>
      <c r="O862">
        <v>1</v>
      </c>
      <c r="P862">
        <v>0.27017725399999998</v>
      </c>
      <c r="Q862" t="s">
        <v>23</v>
      </c>
      <c r="R862">
        <f>VLOOKUP($A862,Location!$A:$E,2,FALSE)</f>
        <v>51.543131099999997</v>
      </c>
      <c r="S862">
        <f>VLOOKUP($A862,Location!$A:$E,3,FALSE)</f>
        <v>7.8083100000000003E-2</v>
      </c>
      <c r="T862">
        <f>VLOOKUP($A862,Location!$A:$E,4,FALSE)</f>
        <v>51.535131099999994</v>
      </c>
      <c r="U862">
        <f>VLOOKUP($A862,Location!$A:$E,5,FALSE)</f>
        <v>3.8083100000000002E-2</v>
      </c>
      <c r="V862" t="s">
        <v>24</v>
      </c>
      <c r="W862" t="s">
        <v>25</v>
      </c>
      <c r="X862" t="s">
        <v>333</v>
      </c>
    </row>
    <row r="863" spans="1:24" x14ac:dyDescent="0.25">
      <c r="A863" t="s">
        <v>274</v>
      </c>
      <c r="B863">
        <v>998</v>
      </c>
      <c r="C863">
        <v>584</v>
      </c>
      <c r="D863">
        <v>58.517034070000001</v>
      </c>
      <c r="E863">
        <v>1034</v>
      </c>
      <c r="F863">
        <v>526</v>
      </c>
      <c r="G863">
        <v>50.870406189999997</v>
      </c>
      <c r="H863">
        <v>7.6466278790000004</v>
      </c>
      <c r="I863">
        <v>2032</v>
      </c>
      <c r="J863">
        <v>1110</v>
      </c>
      <c r="K863">
        <v>54.625984250000002</v>
      </c>
      <c r="L863">
        <v>49.8016431</v>
      </c>
      <c r="M863">
        <v>4.8243411480000002</v>
      </c>
      <c r="N863">
        <v>2</v>
      </c>
      <c r="O863">
        <v>0</v>
      </c>
      <c r="P863">
        <v>0.14387408199999999</v>
      </c>
      <c r="Q863" t="s">
        <v>23</v>
      </c>
      <c r="R863">
        <f>VLOOKUP($A863,Location!$A:$E,2,FALSE)</f>
        <v>51.419504600000003</v>
      </c>
      <c r="S863">
        <f>VLOOKUP($A863,Location!$A:$E,3,FALSE)</f>
        <v>0.122365</v>
      </c>
      <c r="T863">
        <f>VLOOKUP($A863,Location!$A:$E,4,FALSE)</f>
        <v>51.419504600000003</v>
      </c>
      <c r="U863">
        <f>VLOOKUP($A863,Location!$A:$E,5,FALSE)</f>
        <v>0.122365</v>
      </c>
      <c r="V863" t="s">
        <v>24</v>
      </c>
      <c r="W863" t="s">
        <v>25</v>
      </c>
      <c r="X863" t="s">
        <v>333</v>
      </c>
    </row>
    <row r="864" spans="1:24" x14ac:dyDescent="0.25">
      <c r="A864" t="s">
        <v>332</v>
      </c>
      <c r="B864">
        <v>946</v>
      </c>
      <c r="C864">
        <v>536</v>
      </c>
      <c r="D864">
        <v>56.659619450000001</v>
      </c>
      <c r="E864">
        <v>1166</v>
      </c>
      <c r="F864">
        <v>594</v>
      </c>
      <c r="G864">
        <v>50.943396229999998</v>
      </c>
      <c r="H864">
        <v>5.7162232240000002</v>
      </c>
      <c r="I864">
        <v>2112</v>
      </c>
      <c r="J864">
        <v>1130</v>
      </c>
      <c r="K864">
        <v>53.503787879999997</v>
      </c>
      <c r="L864">
        <v>49.8016431</v>
      </c>
      <c r="M864">
        <v>3.7021447749999998</v>
      </c>
      <c r="N864">
        <v>2</v>
      </c>
      <c r="O864">
        <v>0</v>
      </c>
      <c r="P864">
        <v>0.11040734200000001</v>
      </c>
      <c r="Q864" t="s">
        <v>23</v>
      </c>
      <c r="R864">
        <f>VLOOKUP($A864,Location!$A:$E,2,FALSE)</f>
        <v>53.988970000000002</v>
      </c>
      <c r="S864">
        <f>VLOOKUP($A864,Location!$A:$E,3,FALSE)</f>
        <v>-1.0491999999999999</v>
      </c>
      <c r="T864">
        <f>VLOOKUP($A864,Location!$A:$E,4,FALSE)</f>
        <v>53.988970000000002</v>
      </c>
      <c r="U864">
        <f>VLOOKUP($A864,Location!$A:$E,5,FALSE)</f>
        <v>-1.0491999999999999</v>
      </c>
      <c r="V864" t="s">
        <v>24</v>
      </c>
      <c r="W864" t="s">
        <v>25</v>
      </c>
      <c r="X864" t="s">
        <v>333</v>
      </c>
    </row>
    <row r="865" spans="1:24" x14ac:dyDescent="0.25">
      <c r="A865" t="s">
        <v>134</v>
      </c>
      <c r="B865">
        <v>1433</v>
      </c>
      <c r="C865">
        <v>628</v>
      </c>
      <c r="D865">
        <v>43.82414515</v>
      </c>
      <c r="E865">
        <v>1347</v>
      </c>
      <c r="F865">
        <v>502</v>
      </c>
      <c r="G865">
        <v>37.268002969999998</v>
      </c>
      <c r="H865">
        <v>6.5561421800000002</v>
      </c>
      <c r="I865">
        <v>2780</v>
      </c>
      <c r="J865">
        <v>1130</v>
      </c>
      <c r="K865">
        <v>40.647482009999997</v>
      </c>
      <c r="L865">
        <v>49.8016431</v>
      </c>
      <c r="M865">
        <v>-9.1541610900000006</v>
      </c>
      <c r="N865">
        <v>2</v>
      </c>
      <c r="O865">
        <v>1</v>
      </c>
      <c r="P865">
        <v>0.27300028799999998</v>
      </c>
      <c r="Q865" t="s">
        <v>23</v>
      </c>
      <c r="R865">
        <f>VLOOKUP($A865,Location!$A:$E,2,FALSE)</f>
        <v>51.676892500000001</v>
      </c>
      <c r="S865">
        <f>VLOOKUP($A865,Location!$A:$E,3,FALSE)</f>
        <v>-2.1648400000000002E-2</v>
      </c>
      <c r="T865">
        <f>VLOOKUP($A865,Location!$A:$E,4,FALSE)</f>
        <v>51.676892500000001</v>
      </c>
      <c r="U865">
        <f>VLOOKUP($A865,Location!$A:$E,5,FALSE)</f>
        <v>-2.1648400000000002E-2</v>
      </c>
      <c r="V865" t="s">
        <v>24</v>
      </c>
      <c r="W865" t="s">
        <v>25</v>
      </c>
      <c r="X865" t="s">
        <v>333</v>
      </c>
    </row>
    <row r="866" spans="1:24" x14ac:dyDescent="0.25">
      <c r="A866" t="s">
        <v>100</v>
      </c>
      <c r="B866">
        <v>1002</v>
      </c>
      <c r="C866">
        <v>572</v>
      </c>
      <c r="D866">
        <v>57.085828339999999</v>
      </c>
      <c r="E866">
        <v>1031</v>
      </c>
      <c r="F866">
        <v>561</v>
      </c>
      <c r="G866">
        <v>54.413191079999997</v>
      </c>
      <c r="H866">
        <v>2.6726372669999998</v>
      </c>
      <c r="I866">
        <v>2033</v>
      </c>
      <c r="J866">
        <v>1133</v>
      </c>
      <c r="K866">
        <v>55.730447609999999</v>
      </c>
      <c r="L866">
        <v>49.8016431</v>
      </c>
      <c r="M866">
        <v>5.92880451</v>
      </c>
      <c r="N866">
        <v>2</v>
      </c>
      <c r="O866">
        <v>0</v>
      </c>
      <c r="P866">
        <v>0.17681197900000001</v>
      </c>
      <c r="Q866" t="s">
        <v>23</v>
      </c>
      <c r="R866">
        <f>VLOOKUP($A866,Location!$A:$E,2,FALSE)</f>
        <v>51.7248977</v>
      </c>
      <c r="S866">
        <f>VLOOKUP($A866,Location!$A:$E,3,FALSE)</f>
        <v>0.44655909999999999</v>
      </c>
      <c r="T866">
        <f>VLOOKUP($A866,Location!$A:$E,4,FALSE)</f>
        <v>51.7248977</v>
      </c>
      <c r="U866">
        <f>VLOOKUP($A866,Location!$A:$E,5,FALSE)</f>
        <v>0.44655909999999999</v>
      </c>
      <c r="V866" t="s">
        <v>24</v>
      </c>
      <c r="W866" t="s">
        <v>25</v>
      </c>
      <c r="X866" t="s">
        <v>333</v>
      </c>
    </row>
    <row r="867" spans="1:24" x14ac:dyDescent="0.25">
      <c r="A867" t="s">
        <v>127</v>
      </c>
      <c r="B867">
        <v>899</v>
      </c>
      <c r="C867">
        <v>581</v>
      </c>
      <c r="D867">
        <v>64.627363740000007</v>
      </c>
      <c r="E867">
        <v>916</v>
      </c>
      <c r="F867">
        <v>555</v>
      </c>
      <c r="G867">
        <v>60.58951965</v>
      </c>
      <c r="H867">
        <v>4.0378440869999999</v>
      </c>
      <c r="I867">
        <v>1815</v>
      </c>
      <c r="J867">
        <v>1136</v>
      </c>
      <c r="K867">
        <v>62.58953168</v>
      </c>
      <c r="L867">
        <v>49.8016431</v>
      </c>
      <c r="M867">
        <v>12.787888580000001</v>
      </c>
      <c r="N867">
        <v>2</v>
      </c>
      <c r="O867">
        <v>0</v>
      </c>
      <c r="P867">
        <v>0.38136725300000002</v>
      </c>
      <c r="Q867" t="s">
        <v>23</v>
      </c>
      <c r="R867">
        <f>VLOOKUP($A867,Location!$A:$E,2,FALSE)</f>
        <v>54.747139300000001</v>
      </c>
      <c r="S867">
        <f>VLOOKUP($A867,Location!$A:$E,3,FALSE)</f>
        <v>-1.6097671</v>
      </c>
      <c r="T867">
        <f>VLOOKUP($A867,Location!$A:$E,4,FALSE)</f>
        <v>54.747139300000001</v>
      </c>
      <c r="U867">
        <f>VLOOKUP($A867,Location!$A:$E,5,FALSE)</f>
        <v>-1.6097671</v>
      </c>
      <c r="V867" t="s">
        <v>24</v>
      </c>
      <c r="W867" t="s">
        <v>25</v>
      </c>
      <c r="X867" t="s">
        <v>333</v>
      </c>
    </row>
    <row r="868" spans="1:24" x14ac:dyDescent="0.25">
      <c r="A868" t="s">
        <v>56</v>
      </c>
      <c r="B868">
        <v>1555</v>
      </c>
      <c r="C868">
        <v>636</v>
      </c>
      <c r="D868">
        <v>40.90032154</v>
      </c>
      <c r="E868">
        <v>1616</v>
      </c>
      <c r="F868">
        <v>511</v>
      </c>
      <c r="G868">
        <v>31.621287129999999</v>
      </c>
      <c r="H868">
        <v>9.2790344149999999</v>
      </c>
      <c r="I868">
        <v>3173</v>
      </c>
      <c r="J868">
        <v>1148</v>
      </c>
      <c r="K868">
        <v>36.180271040000001</v>
      </c>
      <c r="L868">
        <v>49.8016431</v>
      </c>
      <c r="M868">
        <v>-13.62137207</v>
      </c>
      <c r="N868">
        <v>2</v>
      </c>
      <c r="O868">
        <v>1</v>
      </c>
      <c r="P868">
        <v>0.40622384299999997</v>
      </c>
      <c r="Q868" t="s">
        <v>23</v>
      </c>
      <c r="R868">
        <f>VLOOKUP($A868,Location!$A:$E,2,FALSE)</f>
        <v>52.543866000000001</v>
      </c>
      <c r="S868">
        <f>VLOOKUP($A868,Location!$A:$E,3,FALSE)</f>
        <v>-1.8904862</v>
      </c>
      <c r="T868">
        <f>VLOOKUP($A868,Location!$A:$E,4,FALSE)</f>
        <v>52.543866000000001</v>
      </c>
      <c r="U868">
        <f>VLOOKUP($A868,Location!$A:$E,5,FALSE)</f>
        <v>-1.9004862</v>
      </c>
      <c r="V868" t="s">
        <v>24</v>
      </c>
      <c r="W868" t="s">
        <v>25</v>
      </c>
      <c r="X868" t="s">
        <v>333</v>
      </c>
    </row>
    <row r="869" spans="1:24" x14ac:dyDescent="0.25">
      <c r="A869" t="s">
        <v>72</v>
      </c>
      <c r="B869">
        <v>1325</v>
      </c>
      <c r="C869">
        <v>711</v>
      </c>
      <c r="D869">
        <v>53.660377359999998</v>
      </c>
      <c r="E869">
        <v>1059</v>
      </c>
      <c r="F869">
        <v>447</v>
      </c>
      <c r="G869">
        <v>42.209631729999998</v>
      </c>
      <c r="H869">
        <v>11.45074563</v>
      </c>
      <c r="I869">
        <v>2384</v>
      </c>
      <c r="J869">
        <v>1158</v>
      </c>
      <c r="K869">
        <v>48.573825499999998</v>
      </c>
      <c r="L869">
        <v>49.8016431</v>
      </c>
      <c r="M869">
        <v>-1.2278176009999999</v>
      </c>
      <c r="N869">
        <v>2</v>
      </c>
      <c r="O869">
        <v>1</v>
      </c>
      <c r="P869">
        <v>3.6616633000000003E-2</v>
      </c>
      <c r="Q869" t="s">
        <v>23</v>
      </c>
      <c r="R869">
        <f>VLOOKUP($A869,Location!$A:$E,2,FALSE)</f>
        <v>53.798010499999997</v>
      </c>
      <c r="S869">
        <f>VLOOKUP($A869,Location!$A:$E,3,FALSE)</f>
        <v>-1.7052385999999999</v>
      </c>
      <c r="T869">
        <f>VLOOKUP($A869,Location!$A:$E,4,FALSE)</f>
        <v>53.798010499999997</v>
      </c>
      <c r="U869">
        <f>VLOOKUP($A869,Location!$A:$E,5,FALSE)</f>
        <v>-1.7052385999999999</v>
      </c>
      <c r="V869" t="s">
        <v>24</v>
      </c>
      <c r="W869" t="s">
        <v>25</v>
      </c>
      <c r="X869" t="s">
        <v>333</v>
      </c>
    </row>
    <row r="870" spans="1:24" x14ac:dyDescent="0.25">
      <c r="A870" t="s">
        <v>181</v>
      </c>
      <c r="B870">
        <v>935</v>
      </c>
      <c r="C870">
        <v>552</v>
      </c>
      <c r="D870">
        <v>59.037433159999999</v>
      </c>
      <c r="E870">
        <v>1104</v>
      </c>
      <c r="F870">
        <v>613</v>
      </c>
      <c r="G870">
        <v>55.525362319999999</v>
      </c>
      <c r="H870">
        <v>3.5120708359999999</v>
      </c>
      <c r="I870">
        <v>2041</v>
      </c>
      <c r="J870">
        <v>1165</v>
      </c>
      <c r="K870">
        <v>57.079862810000002</v>
      </c>
      <c r="L870">
        <v>49.8016431</v>
      </c>
      <c r="M870">
        <v>7.278219708</v>
      </c>
      <c r="N870">
        <v>2</v>
      </c>
      <c r="O870">
        <v>0</v>
      </c>
      <c r="P870">
        <v>0.21705496099999999</v>
      </c>
      <c r="Q870" t="s">
        <v>23</v>
      </c>
      <c r="R870">
        <f>VLOOKUP($A870,Location!$A:$E,2,FALSE)</f>
        <v>53.448362099999997</v>
      </c>
      <c r="S870">
        <f>VLOOKUP($A870,Location!$A:$E,3,FALSE)</f>
        <v>-2.0796568999999998</v>
      </c>
      <c r="T870">
        <f>VLOOKUP($A870,Location!$A:$E,4,FALSE)</f>
        <v>53.448362099999997</v>
      </c>
      <c r="U870">
        <f>VLOOKUP($A870,Location!$A:$E,5,FALSE)</f>
        <v>-2.0796568999999998</v>
      </c>
      <c r="V870" t="s">
        <v>24</v>
      </c>
      <c r="W870" t="s">
        <v>25</v>
      </c>
      <c r="X870" t="s">
        <v>333</v>
      </c>
    </row>
    <row r="871" spans="1:24" x14ac:dyDescent="0.25">
      <c r="A871" t="s">
        <v>145</v>
      </c>
      <c r="B871">
        <v>1068</v>
      </c>
      <c r="C871">
        <v>600</v>
      </c>
      <c r="D871">
        <v>56.179775280000001</v>
      </c>
      <c r="E871">
        <v>1115</v>
      </c>
      <c r="F871">
        <v>578</v>
      </c>
      <c r="G871">
        <v>51.838565019999997</v>
      </c>
      <c r="H871">
        <v>4.3412102580000003</v>
      </c>
      <c r="I871">
        <v>2183</v>
      </c>
      <c r="J871">
        <v>1178</v>
      </c>
      <c r="K871">
        <v>53.962437010000002</v>
      </c>
      <c r="L871">
        <v>49.8016431</v>
      </c>
      <c r="M871">
        <v>4.1607939089999997</v>
      </c>
      <c r="N871">
        <v>2</v>
      </c>
      <c r="O871">
        <v>0</v>
      </c>
      <c r="P871">
        <v>0.124085421</v>
      </c>
      <c r="Q871" t="s">
        <v>23</v>
      </c>
      <c r="R871">
        <f>VLOOKUP($A871,Location!$A:$E,2,FALSE)</f>
        <v>51.36251</v>
      </c>
      <c r="S871">
        <f>VLOOKUP($A871,Location!$A:$E,3,FALSE)</f>
        <v>0.57946399999999998</v>
      </c>
      <c r="T871">
        <f>VLOOKUP($A871,Location!$A:$E,4,FALSE)</f>
        <v>51.372509999999998</v>
      </c>
      <c r="U871">
        <f>VLOOKUP($A871,Location!$A:$E,5,FALSE)</f>
        <v>0.60946400000000001</v>
      </c>
      <c r="V871" t="s">
        <v>24</v>
      </c>
      <c r="W871" t="s">
        <v>25</v>
      </c>
      <c r="X871" t="s">
        <v>333</v>
      </c>
    </row>
    <row r="872" spans="1:24" x14ac:dyDescent="0.25">
      <c r="A872" t="s">
        <v>178</v>
      </c>
      <c r="B872">
        <v>1129</v>
      </c>
      <c r="C872">
        <v>632</v>
      </c>
      <c r="D872">
        <v>55.978742250000003</v>
      </c>
      <c r="E872">
        <v>1180</v>
      </c>
      <c r="F872">
        <v>552</v>
      </c>
      <c r="G872">
        <v>46.779661019999999</v>
      </c>
      <c r="H872">
        <v>9.1990812329999994</v>
      </c>
      <c r="I872">
        <v>2309</v>
      </c>
      <c r="J872">
        <v>1184</v>
      </c>
      <c r="K872">
        <v>51.277609349999999</v>
      </c>
      <c r="L872">
        <v>49.8016431</v>
      </c>
      <c r="M872">
        <v>1.475966251</v>
      </c>
      <c r="N872">
        <v>2</v>
      </c>
      <c r="O872">
        <v>0</v>
      </c>
      <c r="P872">
        <v>4.4017054999999999E-2</v>
      </c>
      <c r="Q872" t="s">
        <v>23</v>
      </c>
      <c r="R872">
        <f>VLOOKUP($A872,Location!$A:$E,2,FALSE)</f>
        <v>53.649535800000002</v>
      </c>
      <c r="S872">
        <f>VLOOKUP($A872,Location!$A:$E,3,FALSE)</f>
        <v>-1.7905698000000001</v>
      </c>
      <c r="T872">
        <f>VLOOKUP($A872,Location!$A:$E,4,FALSE)</f>
        <v>53.649535800000002</v>
      </c>
      <c r="U872">
        <f>VLOOKUP($A872,Location!$A:$E,5,FALSE)</f>
        <v>-1.7955698</v>
      </c>
      <c r="V872" t="s">
        <v>24</v>
      </c>
      <c r="W872" t="s">
        <v>25</v>
      </c>
      <c r="X872" t="s">
        <v>333</v>
      </c>
    </row>
    <row r="873" spans="1:24" x14ac:dyDescent="0.25">
      <c r="A873" t="s">
        <v>200</v>
      </c>
      <c r="B873">
        <v>1480</v>
      </c>
      <c r="C873">
        <v>635</v>
      </c>
      <c r="D873">
        <v>42.90540541</v>
      </c>
      <c r="E873">
        <v>1428</v>
      </c>
      <c r="F873">
        <v>548</v>
      </c>
      <c r="G873">
        <v>38.375350140000002</v>
      </c>
      <c r="H873">
        <v>4.5300552649999997</v>
      </c>
      <c r="I873">
        <v>2909</v>
      </c>
      <c r="J873">
        <v>1184</v>
      </c>
      <c r="K873">
        <v>40.701271910000003</v>
      </c>
      <c r="L873">
        <v>49.8016431</v>
      </c>
      <c r="M873">
        <v>-9.1003711890000005</v>
      </c>
      <c r="N873">
        <v>2</v>
      </c>
      <c r="O873">
        <v>1</v>
      </c>
      <c r="P873">
        <v>0.27139613699999998</v>
      </c>
      <c r="Q873" t="s">
        <v>23</v>
      </c>
      <c r="R873">
        <f>VLOOKUP($A873,Location!$A:$E,2,FALSE)</f>
        <v>53.806135599999998</v>
      </c>
      <c r="S873">
        <f>VLOOKUP($A873,Location!$A:$E,3,FALSE)</f>
        <v>-1.5056377999999999</v>
      </c>
      <c r="T873">
        <f>VLOOKUP($A873,Location!$A:$E,4,FALSE)</f>
        <v>53.806135599999998</v>
      </c>
      <c r="U873">
        <f>VLOOKUP($A873,Location!$A:$E,5,FALSE)</f>
        <v>-1.5056377999999999</v>
      </c>
      <c r="V873" t="s">
        <v>24</v>
      </c>
      <c r="W873" t="s">
        <v>25</v>
      </c>
      <c r="X873" t="s">
        <v>333</v>
      </c>
    </row>
    <row r="874" spans="1:24" x14ac:dyDescent="0.25">
      <c r="A874" t="s">
        <v>89</v>
      </c>
      <c r="B874">
        <v>1090</v>
      </c>
      <c r="C874">
        <v>605</v>
      </c>
      <c r="D874">
        <v>55.50458716</v>
      </c>
      <c r="E874">
        <v>1266</v>
      </c>
      <c r="F874">
        <v>588</v>
      </c>
      <c r="G874">
        <v>46.445497629999998</v>
      </c>
      <c r="H874">
        <v>9.0590895259999993</v>
      </c>
      <c r="I874">
        <v>2356</v>
      </c>
      <c r="J874">
        <v>1193</v>
      </c>
      <c r="K874">
        <v>50.636672330000003</v>
      </c>
      <c r="L874">
        <v>49.8016431</v>
      </c>
      <c r="M874">
        <v>0.83502922199999996</v>
      </c>
      <c r="N874">
        <v>2</v>
      </c>
      <c r="O874">
        <v>0</v>
      </c>
      <c r="P874">
        <v>2.4902687999999999E-2</v>
      </c>
      <c r="Q874" t="s">
        <v>23</v>
      </c>
      <c r="R874">
        <f>VLOOKUP($A874,Location!$A:$E,2,FALSE)</f>
        <v>52.232819999999997</v>
      </c>
      <c r="S874">
        <f>VLOOKUP($A874,Location!$A:$E,3,FALSE)</f>
        <v>0.13578999999999999</v>
      </c>
      <c r="T874">
        <f>VLOOKUP($A874,Location!$A:$E,4,FALSE)</f>
        <v>52.232819999999997</v>
      </c>
      <c r="U874">
        <f>VLOOKUP($A874,Location!$A:$E,5,FALSE)</f>
        <v>0.13578999999999999</v>
      </c>
      <c r="V874" t="s">
        <v>24</v>
      </c>
      <c r="W874" t="s">
        <v>25</v>
      </c>
      <c r="X874" t="s">
        <v>333</v>
      </c>
    </row>
    <row r="875" spans="1:24" x14ac:dyDescent="0.25">
      <c r="A875" t="s">
        <v>197</v>
      </c>
      <c r="B875">
        <v>1111</v>
      </c>
      <c r="C875">
        <v>590</v>
      </c>
      <c r="D875">
        <v>53.105310529999997</v>
      </c>
      <c r="E875">
        <v>1260</v>
      </c>
      <c r="F875">
        <v>604</v>
      </c>
      <c r="G875">
        <v>47.936507939999998</v>
      </c>
      <c r="H875">
        <v>5.1688025949999998</v>
      </c>
      <c r="I875">
        <v>2371</v>
      </c>
      <c r="J875">
        <v>1194</v>
      </c>
      <c r="K875">
        <v>50.358498519999998</v>
      </c>
      <c r="L875">
        <v>49.8016431</v>
      </c>
      <c r="M875">
        <v>0.55685541999999999</v>
      </c>
      <c r="N875">
        <v>2</v>
      </c>
      <c r="O875">
        <v>0</v>
      </c>
      <c r="P875">
        <v>1.6606840000000001E-2</v>
      </c>
      <c r="Q875" t="s">
        <v>23</v>
      </c>
      <c r="R875">
        <f>VLOOKUP($A875,Location!$A:$E,2,FALSE)</f>
        <v>50.823547099999999</v>
      </c>
      <c r="S875">
        <f>VLOOKUP($A875,Location!$A:$E,3,FALSE)</f>
        <v>-0.33377089999999998</v>
      </c>
      <c r="T875">
        <f>VLOOKUP($A875,Location!$A:$E,4,FALSE)</f>
        <v>50.823547099999999</v>
      </c>
      <c r="U875">
        <f>VLOOKUP($A875,Location!$A:$E,5,FALSE)</f>
        <v>-0.33377089999999998</v>
      </c>
      <c r="V875" t="s">
        <v>24</v>
      </c>
      <c r="W875" t="s">
        <v>25</v>
      </c>
      <c r="X875" t="s">
        <v>333</v>
      </c>
    </row>
    <row r="876" spans="1:24" x14ac:dyDescent="0.25">
      <c r="A876" t="s">
        <v>102</v>
      </c>
      <c r="B876">
        <v>1189</v>
      </c>
      <c r="C876">
        <v>648</v>
      </c>
      <c r="D876">
        <v>54.499579480000001</v>
      </c>
      <c r="E876">
        <v>1121</v>
      </c>
      <c r="F876">
        <v>574</v>
      </c>
      <c r="G876">
        <v>51.204281889999997</v>
      </c>
      <c r="H876">
        <v>3.2952975869999999</v>
      </c>
      <c r="I876">
        <v>2310</v>
      </c>
      <c r="J876">
        <v>1222</v>
      </c>
      <c r="K876">
        <v>52.900432899999998</v>
      </c>
      <c r="L876">
        <v>49.8016431</v>
      </c>
      <c r="M876">
        <v>3.0987897969999998</v>
      </c>
      <c r="N876">
        <v>2</v>
      </c>
      <c r="O876">
        <v>0</v>
      </c>
      <c r="P876">
        <v>9.2413766999999994E-2</v>
      </c>
      <c r="Q876" t="s">
        <v>23</v>
      </c>
      <c r="R876">
        <f>VLOOKUP($A876,Location!$A:$E,2,FALSE)</f>
        <v>51.384331099999997</v>
      </c>
      <c r="S876">
        <f>VLOOKUP($A876,Location!$A:$E,3,FALSE)</f>
        <v>-0.50983659999999997</v>
      </c>
      <c r="T876">
        <f>VLOOKUP($A876,Location!$A:$E,4,FALSE)</f>
        <v>51.384331099999997</v>
      </c>
      <c r="U876">
        <f>VLOOKUP($A876,Location!$A:$E,5,FALSE)</f>
        <v>-0.50983659999999997</v>
      </c>
      <c r="V876" t="s">
        <v>24</v>
      </c>
      <c r="W876" t="s">
        <v>25</v>
      </c>
      <c r="X876" t="s">
        <v>333</v>
      </c>
    </row>
    <row r="877" spans="1:24" x14ac:dyDescent="0.25">
      <c r="A877" t="s">
        <v>240</v>
      </c>
      <c r="B877">
        <v>1142</v>
      </c>
      <c r="C877">
        <v>617</v>
      </c>
      <c r="D877">
        <v>54.028021019999997</v>
      </c>
      <c r="E877">
        <v>1231</v>
      </c>
      <c r="F877">
        <v>607</v>
      </c>
      <c r="G877">
        <v>49.30950447</v>
      </c>
      <c r="H877">
        <v>4.7185165480000002</v>
      </c>
      <c r="I877">
        <v>2376</v>
      </c>
      <c r="J877">
        <v>1224</v>
      </c>
      <c r="K877">
        <v>51.515151520000003</v>
      </c>
      <c r="L877">
        <v>49.8016431</v>
      </c>
      <c r="M877">
        <v>1.7135084110000001</v>
      </c>
      <c r="N877">
        <v>2</v>
      </c>
      <c r="O877">
        <v>0</v>
      </c>
      <c r="P877">
        <v>5.1101163999999998E-2</v>
      </c>
      <c r="Q877" t="s">
        <v>23</v>
      </c>
      <c r="R877">
        <f>VLOOKUP($A877,Location!$A:$E,2,FALSE)</f>
        <v>52.634372900000002</v>
      </c>
      <c r="S877">
        <f>VLOOKUP($A877,Location!$A:$E,3,FALSE)</f>
        <v>1.3750393000000001</v>
      </c>
      <c r="T877">
        <f>VLOOKUP($A877,Location!$A:$E,4,FALSE)</f>
        <v>52.634372900000002</v>
      </c>
      <c r="U877">
        <f>VLOOKUP($A877,Location!$A:$E,5,FALSE)</f>
        <v>1.4450393000000001</v>
      </c>
      <c r="V877" t="s">
        <v>24</v>
      </c>
      <c r="W877" t="s">
        <v>25</v>
      </c>
      <c r="X877" t="s">
        <v>333</v>
      </c>
    </row>
    <row r="878" spans="1:24" x14ac:dyDescent="0.25">
      <c r="A878" t="s">
        <v>242</v>
      </c>
      <c r="B878">
        <v>1277</v>
      </c>
      <c r="C878">
        <v>667</v>
      </c>
      <c r="D878">
        <v>52.231793269999997</v>
      </c>
      <c r="E878">
        <v>1236</v>
      </c>
      <c r="F878">
        <v>568</v>
      </c>
      <c r="G878">
        <v>45.954692559999998</v>
      </c>
      <c r="H878">
        <v>6.2771007089999999</v>
      </c>
      <c r="I878">
        <v>2513</v>
      </c>
      <c r="J878">
        <v>1235</v>
      </c>
      <c r="K878">
        <v>49.144448869999998</v>
      </c>
      <c r="L878">
        <v>49.8016431</v>
      </c>
      <c r="M878">
        <v>-0.65719423799999999</v>
      </c>
      <c r="N878">
        <v>2</v>
      </c>
      <c r="O878">
        <v>1</v>
      </c>
      <c r="P878">
        <v>1.9599198000000002E-2</v>
      </c>
      <c r="Q878" t="s">
        <v>23</v>
      </c>
      <c r="R878">
        <f>VLOOKUP($A878,Location!$A:$E,2,FALSE)</f>
        <v>52.957487399999998</v>
      </c>
      <c r="S878">
        <f>VLOOKUP($A878,Location!$A:$E,3,FALSE)</f>
        <v>-1.0703014</v>
      </c>
      <c r="T878">
        <f>VLOOKUP($A878,Location!$A:$E,4,FALSE)</f>
        <v>52.957487399999998</v>
      </c>
      <c r="U878">
        <f>VLOOKUP($A878,Location!$A:$E,5,FALSE)</f>
        <v>-0.97030139999999998</v>
      </c>
      <c r="V878" t="s">
        <v>24</v>
      </c>
      <c r="W878" t="s">
        <v>25</v>
      </c>
      <c r="X878" t="s">
        <v>333</v>
      </c>
    </row>
    <row r="879" spans="1:24" x14ac:dyDescent="0.25">
      <c r="A879" t="s">
        <v>98</v>
      </c>
      <c r="B879">
        <v>1202</v>
      </c>
      <c r="C879">
        <v>681</v>
      </c>
      <c r="D879">
        <v>56.655574039999998</v>
      </c>
      <c r="E879">
        <v>1270</v>
      </c>
      <c r="F879">
        <v>558</v>
      </c>
      <c r="G879">
        <v>43.937007870000002</v>
      </c>
      <c r="H879">
        <v>12.718566170000001</v>
      </c>
      <c r="I879">
        <v>2472</v>
      </c>
      <c r="J879">
        <v>1239</v>
      </c>
      <c r="K879">
        <v>50.121359220000002</v>
      </c>
      <c r="L879">
        <v>49.8016431</v>
      </c>
      <c r="M879">
        <v>0.31971611900000002</v>
      </c>
      <c r="N879">
        <v>2</v>
      </c>
      <c r="O879">
        <v>0</v>
      </c>
      <c r="P879">
        <v>9.5347450000000007E-3</v>
      </c>
      <c r="Q879" t="s">
        <v>23</v>
      </c>
      <c r="R879">
        <f>VLOOKUP($A879,Location!$A:$E,2,FALSE)</f>
        <v>53.532071299999998</v>
      </c>
      <c r="S879">
        <f>VLOOKUP($A879,Location!$A:$E,3,FALSE)</f>
        <v>-2.1712096999999999</v>
      </c>
      <c r="T879">
        <f>VLOOKUP($A879,Location!$A:$E,4,FALSE)</f>
        <v>53.532071299999998</v>
      </c>
      <c r="U879">
        <f>VLOOKUP($A879,Location!$A:$E,5,FALSE)</f>
        <v>-2.1712096999999999</v>
      </c>
      <c r="V879" t="s">
        <v>24</v>
      </c>
      <c r="W879" t="s">
        <v>25</v>
      </c>
      <c r="X879" t="s">
        <v>333</v>
      </c>
    </row>
    <row r="880" spans="1:24" x14ac:dyDescent="0.25">
      <c r="A880" t="s">
        <v>281</v>
      </c>
      <c r="B880">
        <v>1331</v>
      </c>
      <c r="C880">
        <v>659</v>
      </c>
      <c r="D880">
        <v>49.511645379999997</v>
      </c>
      <c r="E880">
        <v>1310</v>
      </c>
      <c r="F880">
        <v>583</v>
      </c>
      <c r="G880">
        <v>44.503816790000002</v>
      </c>
      <c r="H880">
        <v>5.0078285859999996</v>
      </c>
      <c r="I880">
        <v>2641</v>
      </c>
      <c r="J880">
        <v>1242</v>
      </c>
      <c r="K880">
        <v>47.02764105</v>
      </c>
      <c r="L880">
        <v>49.8016431</v>
      </c>
      <c r="M880">
        <v>-2.7740020589999999</v>
      </c>
      <c r="N880">
        <v>2</v>
      </c>
      <c r="O880">
        <v>1</v>
      </c>
      <c r="P880">
        <v>8.2727773000000004E-2</v>
      </c>
      <c r="Q880" t="s">
        <v>23</v>
      </c>
      <c r="R880">
        <f>VLOOKUP($A880,Location!$A:$E,2,FALSE)</f>
        <v>50.932683099999998</v>
      </c>
      <c r="S880">
        <f>VLOOKUP($A880,Location!$A:$E,3,FALSE)</f>
        <v>-1.455187</v>
      </c>
      <c r="T880">
        <f>VLOOKUP($A880,Location!$A:$E,4,FALSE)</f>
        <v>50.932683099999998</v>
      </c>
      <c r="U880">
        <f>VLOOKUP($A880,Location!$A:$E,5,FALSE)</f>
        <v>-1.570187</v>
      </c>
      <c r="V880" t="s">
        <v>24</v>
      </c>
      <c r="W880" t="s">
        <v>25</v>
      </c>
      <c r="X880" t="s">
        <v>333</v>
      </c>
    </row>
    <row r="881" spans="1:24" x14ac:dyDescent="0.25">
      <c r="A881" t="s">
        <v>326</v>
      </c>
      <c r="B881">
        <v>1122</v>
      </c>
      <c r="C881">
        <v>641</v>
      </c>
      <c r="D881">
        <v>57.130124780000003</v>
      </c>
      <c r="E881">
        <v>1161</v>
      </c>
      <c r="F881">
        <v>602</v>
      </c>
      <c r="G881">
        <v>51.851851850000003</v>
      </c>
      <c r="H881">
        <v>5.2782729249999996</v>
      </c>
      <c r="I881">
        <v>2283</v>
      </c>
      <c r="J881">
        <v>1243</v>
      </c>
      <c r="K881">
        <v>54.445904509999998</v>
      </c>
      <c r="L881">
        <v>49.8016431</v>
      </c>
      <c r="M881">
        <v>4.6442614080000002</v>
      </c>
      <c r="N881">
        <v>2</v>
      </c>
      <c r="O881">
        <v>0</v>
      </c>
      <c r="P881">
        <v>0.13850364800000001</v>
      </c>
      <c r="Q881" t="s">
        <v>23</v>
      </c>
      <c r="R881">
        <f>VLOOKUP($A881,Location!$A:$E,2,FALSE)</f>
        <v>52.213997499999998</v>
      </c>
      <c r="S881">
        <f>VLOOKUP($A881,Location!$A:$E,3,FALSE)</f>
        <v>-2.1780455999999999</v>
      </c>
      <c r="T881">
        <f>VLOOKUP($A881,Location!$A:$E,4,FALSE)</f>
        <v>52.213997499999998</v>
      </c>
      <c r="U881">
        <f>VLOOKUP($A881,Location!$A:$E,5,FALSE)</f>
        <v>-2.1780455999999999</v>
      </c>
      <c r="V881" t="s">
        <v>24</v>
      </c>
      <c r="W881" t="s">
        <v>25</v>
      </c>
      <c r="X881" t="s">
        <v>333</v>
      </c>
    </row>
    <row r="882" spans="1:24" x14ac:dyDescent="0.25">
      <c r="A882" t="s">
        <v>217</v>
      </c>
      <c r="B882">
        <v>1480</v>
      </c>
      <c r="C882">
        <v>688</v>
      </c>
      <c r="D882">
        <v>46.486486489999997</v>
      </c>
      <c r="E882">
        <v>1489</v>
      </c>
      <c r="F882">
        <v>560</v>
      </c>
      <c r="G882">
        <v>37.609133649999997</v>
      </c>
      <c r="H882">
        <v>8.8773528400000004</v>
      </c>
      <c r="I882">
        <v>2969</v>
      </c>
      <c r="J882">
        <v>1248</v>
      </c>
      <c r="K882">
        <v>42.034354999999998</v>
      </c>
      <c r="L882">
        <v>49.8016431</v>
      </c>
      <c r="M882">
        <v>-7.7672881020000002</v>
      </c>
      <c r="N882">
        <v>2</v>
      </c>
      <c r="O882">
        <v>1</v>
      </c>
      <c r="P882">
        <v>0.23164022000000001</v>
      </c>
      <c r="Q882" t="s">
        <v>23</v>
      </c>
      <c r="R882">
        <f>VLOOKUP($A882,Location!$A:$E,2,FALSE)</f>
        <v>51.877736900000002</v>
      </c>
      <c r="S882">
        <f>VLOOKUP($A882,Location!$A:$E,3,FALSE)</f>
        <v>-0.42017179999999998</v>
      </c>
      <c r="T882">
        <f>VLOOKUP($A882,Location!$A:$E,4,FALSE)</f>
        <v>51.877736900000002</v>
      </c>
      <c r="U882">
        <f>VLOOKUP($A882,Location!$A:$E,5,FALSE)</f>
        <v>-0.47017179999999997</v>
      </c>
      <c r="V882" t="s">
        <v>24</v>
      </c>
      <c r="W882" t="s">
        <v>25</v>
      </c>
      <c r="X882" t="s">
        <v>333</v>
      </c>
    </row>
    <row r="883" spans="1:24" x14ac:dyDescent="0.25">
      <c r="A883" t="s">
        <v>179</v>
      </c>
      <c r="B883">
        <v>1182</v>
      </c>
      <c r="C883">
        <v>626</v>
      </c>
      <c r="D883">
        <v>52.961082910000002</v>
      </c>
      <c r="E883">
        <v>1253</v>
      </c>
      <c r="F883">
        <v>625</v>
      </c>
      <c r="G883">
        <v>49.88028731</v>
      </c>
      <c r="H883">
        <v>3.0807956000000001</v>
      </c>
      <c r="I883">
        <v>2435</v>
      </c>
      <c r="J883">
        <v>1251</v>
      </c>
      <c r="K883">
        <v>51.375770019999997</v>
      </c>
      <c r="L883">
        <v>49.8016431</v>
      </c>
      <c r="M883">
        <v>1.5741269170000001</v>
      </c>
      <c r="N883">
        <v>2</v>
      </c>
      <c r="O883">
        <v>0</v>
      </c>
      <c r="P883">
        <v>4.6944455000000003E-2</v>
      </c>
      <c r="Q883" t="s">
        <v>23</v>
      </c>
      <c r="R883">
        <f>VLOOKUP($A883,Location!$A:$E,2,FALSE)</f>
        <v>53.767757000000003</v>
      </c>
      <c r="S883">
        <f>VLOOKUP($A883,Location!$A:$E,3,FALSE)</f>
        <v>-0.33613379999999998</v>
      </c>
      <c r="T883">
        <f>VLOOKUP($A883,Location!$A:$E,4,FALSE)</f>
        <v>53.767757000000003</v>
      </c>
      <c r="U883">
        <f>VLOOKUP($A883,Location!$A:$E,5,FALSE)</f>
        <v>-0.33613379999999998</v>
      </c>
      <c r="V883" t="s">
        <v>24</v>
      </c>
      <c r="W883" t="s">
        <v>25</v>
      </c>
      <c r="X883" t="s">
        <v>333</v>
      </c>
    </row>
    <row r="884" spans="1:24" x14ac:dyDescent="0.25">
      <c r="A884" t="s">
        <v>202</v>
      </c>
      <c r="B884">
        <v>1548</v>
      </c>
      <c r="C884">
        <v>698</v>
      </c>
      <c r="D884">
        <v>45.090439279999998</v>
      </c>
      <c r="E884">
        <v>1351</v>
      </c>
      <c r="F884">
        <v>557</v>
      </c>
      <c r="G884">
        <v>41.228719470000001</v>
      </c>
      <c r="H884">
        <v>3.8617198089999998</v>
      </c>
      <c r="I884">
        <v>2905</v>
      </c>
      <c r="J884">
        <v>1256</v>
      </c>
      <c r="K884">
        <v>43.235800339999997</v>
      </c>
      <c r="L884">
        <v>49.8016431</v>
      </c>
      <c r="M884">
        <v>-6.5658427599999998</v>
      </c>
      <c r="N884">
        <v>2</v>
      </c>
      <c r="O884">
        <v>1</v>
      </c>
      <c r="P884">
        <v>0.195810074</v>
      </c>
      <c r="Q884" t="s">
        <v>23</v>
      </c>
      <c r="R884">
        <f>VLOOKUP($A884,Location!$A:$E,2,FALSE)</f>
        <v>52.5839736</v>
      </c>
      <c r="S884">
        <f>VLOOKUP($A884,Location!$A:$E,3,FALSE)</f>
        <v>-1.1411861000000001</v>
      </c>
      <c r="T884">
        <f>VLOOKUP($A884,Location!$A:$E,4,FALSE)</f>
        <v>52.533973600000003</v>
      </c>
      <c r="U884">
        <f>VLOOKUP($A884,Location!$A:$E,5,FALSE)</f>
        <v>-1.0411861</v>
      </c>
      <c r="V884" t="s">
        <v>24</v>
      </c>
      <c r="W884" t="s">
        <v>25</v>
      </c>
      <c r="X884" t="s">
        <v>333</v>
      </c>
    </row>
    <row r="885" spans="1:24" x14ac:dyDescent="0.25">
      <c r="A885" t="s">
        <v>68</v>
      </c>
      <c r="B885">
        <v>1062</v>
      </c>
      <c r="C885">
        <v>650</v>
      </c>
      <c r="D885">
        <v>61.205273069999997</v>
      </c>
      <c r="E885">
        <v>1095</v>
      </c>
      <c r="F885">
        <v>606</v>
      </c>
      <c r="G885">
        <v>55.342465750000002</v>
      </c>
      <c r="H885">
        <v>5.8628073159999996</v>
      </c>
      <c r="I885">
        <v>2158</v>
      </c>
      <c r="J885">
        <v>1256</v>
      </c>
      <c r="K885">
        <v>58.20203892</v>
      </c>
      <c r="L885">
        <v>49.8016431</v>
      </c>
      <c r="M885">
        <v>8.400395821</v>
      </c>
      <c r="N885">
        <v>2</v>
      </c>
      <c r="O885">
        <v>0</v>
      </c>
      <c r="P885">
        <v>0.25052109700000003</v>
      </c>
      <c r="Q885" t="s">
        <v>23</v>
      </c>
      <c r="R885">
        <f>VLOOKUP($A885,Location!$A:$E,2,FALSE)</f>
        <v>53.565206600000003</v>
      </c>
      <c r="S885">
        <f>VLOOKUP($A885,Location!$A:$E,3,FALSE)</f>
        <v>-2.42347</v>
      </c>
      <c r="T885">
        <f>VLOOKUP($A885,Location!$A:$E,4,FALSE)</f>
        <v>53.565206600000003</v>
      </c>
      <c r="U885">
        <f>VLOOKUP($A885,Location!$A:$E,5,FALSE)</f>
        <v>-2.42347</v>
      </c>
      <c r="V885" t="s">
        <v>24</v>
      </c>
      <c r="W885" t="s">
        <v>25</v>
      </c>
      <c r="X885" t="s">
        <v>333</v>
      </c>
    </row>
    <row r="886" spans="1:24" x14ac:dyDescent="0.25">
      <c r="A886" t="s">
        <v>80</v>
      </c>
      <c r="B886">
        <v>1045</v>
      </c>
      <c r="C886">
        <v>682</v>
      </c>
      <c r="D886">
        <v>65.263157890000002</v>
      </c>
      <c r="E886">
        <v>1020</v>
      </c>
      <c r="F886">
        <v>586</v>
      </c>
      <c r="G886">
        <v>57.450980389999998</v>
      </c>
      <c r="H886">
        <v>7.812177503</v>
      </c>
      <c r="I886">
        <v>2065</v>
      </c>
      <c r="J886">
        <v>1268</v>
      </c>
      <c r="K886">
        <v>61.404358350000003</v>
      </c>
      <c r="L886">
        <v>49.8016431</v>
      </c>
      <c r="M886">
        <v>11.602715249999999</v>
      </c>
      <c r="N886">
        <v>2</v>
      </c>
      <c r="O886">
        <v>0</v>
      </c>
      <c r="P886">
        <v>0.34602238000000002</v>
      </c>
      <c r="Q886" t="s">
        <v>23</v>
      </c>
      <c r="R886">
        <f>VLOOKUP($A886,Location!$A:$E,2,FALSE)</f>
        <v>51.472428700000002</v>
      </c>
      <c r="S886">
        <f>VLOOKUP($A886,Location!$A:$E,3,FALSE)</f>
        <v>-2.4891641999999998</v>
      </c>
      <c r="T886">
        <f>VLOOKUP($A886,Location!$A:$E,4,FALSE)</f>
        <v>51.502428700000003</v>
      </c>
      <c r="U886">
        <f>VLOOKUP($A886,Location!$A:$E,5,FALSE)</f>
        <v>-2.4591642</v>
      </c>
      <c r="V886" t="s">
        <v>24</v>
      </c>
      <c r="W886" t="s">
        <v>25</v>
      </c>
      <c r="X886" t="s">
        <v>333</v>
      </c>
    </row>
    <row r="887" spans="1:24" x14ac:dyDescent="0.25">
      <c r="A887" t="s">
        <v>266</v>
      </c>
      <c r="B887">
        <v>1104</v>
      </c>
      <c r="C887">
        <v>652</v>
      </c>
      <c r="D887">
        <v>59.057971010000003</v>
      </c>
      <c r="E887">
        <v>1252</v>
      </c>
      <c r="F887">
        <v>618</v>
      </c>
      <c r="G887">
        <v>49.36102236</v>
      </c>
      <c r="H887">
        <v>9.6969486499999995</v>
      </c>
      <c r="I887">
        <v>2356</v>
      </c>
      <c r="J887">
        <v>1270</v>
      </c>
      <c r="K887">
        <v>53.904923599999996</v>
      </c>
      <c r="L887">
        <v>49.8016431</v>
      </c>
      <c r="M887">
        <v>4.1032804949999999</v>
      </c>
      <c r="N887">
        <v>2</v>
      </c>
      <c r="O887">
        <v>0</v>
      </c>
      <c r="P887">
        <v>0.122370226</v>
      </c>
      <c r="Q887" t="s">
        <v>23</v>
      </c>
      <c r="R887">
        <f>VLOOKUP($A887,Location!$A:$E,2,FALSE)</f>
        <v>53.4194204</v>
      </c>
      <c r="S887">
        <f>VLOOKUP($A887,Location!$A:$E,3,FALSE)</f>
        <v>-2.3201982999999999</v>
      </c>
      <c r="T887">
        <f>VLOOKUP($A887,Location!$A:$E,4,FALSE)</f>
        <v>53.4194204</v>
      </c>
      <c r="U887">
        <f>VLOOKUP($A887,Location!$A:$E,5,FALSE)</f>
        <v>-2.3351983000000001</v>
      </c>
      <c r="V887" t="s">
        <v>24</v>
      </c>
      <c r="W887" t="s">
        <v>25</v>
      </c>
      <c r="X887" t="s">
        <v>333</v>
      </c>
    </row>
    <row r="888" spans="1:24" x14ac:dyDescent="0.25">
      <c r="A888" t="s">
        <v>99</v>
      </c>
      <c r="B888">
        <v>1401</v>
      </c>
      <c r="C888">
        <v>700</v>
      </c>
      <c r="D888">
        <v>49.964311209999998</v>
      </c>
      <c r="E888">
        <v>1315</v>
      </c>
      <c r="F888">
        <v>572</v>
      </c>
      <c r="G888">
        <v>43.498098859999999</v>
      </c>
      <c r="H888">
        <v>6.4662123469999999</v>
      </c>
      <c r="I888">
        <v>2716</v>
      </c>
      <c r="J888">
        <v>1272</v>
      </c>
      <c r="K888">
        <v>46.833578789999997</v>
      </c>
      <c r="L888">
        <v>49.8016431</v>
      </c>
      <c r="M888">
        <v>-2.9680643120000001</v>
      </c>
      <c r="N888">
        <v>2</v>
      </c>
      <c r="O888">
        <v>1</v>
      </c>
      <c r="P888">
        <v>8.8515201000000002E-2</v>
      </c>
      <c r="Q888" t="s">
        <v>23</v>
      </c>
      <c r="R888">
        <f>VLOOKUP($A888,Location!$A:$E,2,FALSE)</f>
        <v>53.500746399999997</v>
      </c>
      <c r="S888">
        <f>VLOOKUP($A888,Location!$A:$E,3,FALSE)</f>
        <v>-2.2406853</v>
      </c>
      <c r="T888">
        <f>VLOOKUP($A888,Location!$A:$E,4,FALSE)</f>
        <v>53.500746399999997</v>
      </c>
      <c r="U888">
        <f>VLOOKUP($A888,Location!$A:$E,5,FALSE)</f>
        <v>-2.2491853000000002</v>
      </c>
      <c r="V888" t="s">
        <v>24</v>
      </c>
      <c r="W888" t="s">
        <v>25</v>
      </c>
      <c r="X888" t="s">
        <v>333</v>
      </c>
    </row>
    <row r="889" spans="1:24" x14ac:dyDescent="0.25">
      <c r="A889" t="s">
        <v>224</v>
      </c>
      <c r="B889">
        <v>1620</v>
      </c>
      <c r="C889">
        <v>734</v>
      </c>
      <c r="D889">
        <v>45.308641979999997</v>
      </c>
      <c r="E889">
        <v>1491</v>
      </c>
      <c r="F889">
        <v>543</v>
      </c>
      <c r="G889">
        <v>36.418511070000001</v>
      </c>
      <c r="H889">
        <v>8.8901309089999998</v>
      </c>
      <c r="I889">
        <v>3111</v>
      </c>
      <c r="J889">
        <v>1277</v>
      </c>
      <c r="K889">
        <v>41.047894569999997</v>
      </c>
      <c r="L889">
        <v>49.8016431</v>
      </c>
      <c r="M889">
        <v>-8.7537485359999998</v>
      </c>
      <c r="N889">
        <v>2</v>
      </c>
      <c r="O889">
        <v>1</v>
      </c>
      <c r="P889">
        <v>0.26105897099999997</v>
      </c>
      <c r="Q889" t="s">
        <v>23</v>
      </c>
      <c r="R889">
        <f>VLOOKUP($A889,Location!$A:$E,2,FALSE)</f>
        <v>51.610296499999997</v>
      </c>
      <c r="S889">
        <f>VLOOKUP($A889,Location!$A:$E,3,FALSE)</f>
        <v>-0.24696419999999999</v>
      </c>
      <c r="T889">
        <f>VLOOKUP($A889,Location!$A:$E,4,FALSE)</f>
        <v>51.6182965</v>
      </c>
      <c r="U889">
        <f>VLOOKUP($A889,Location!$A:$E,5,FALSE)</f>
        <v>-0.24696419999999999</v>
      </c>
      <c r="V889" t="s">
        <v>24</v>
      </c>
      <c r="W889" t="s">
        <v>25</v>
      </c>
      <c r="X889" t="s">
        <v>333</v>
      </c>
    </row>
    <row r="890" spans="1:24" x14ac:dyDescent="0.25">
      <c r="A890" t="s">
        <v>78</v>
      </c>
      <c r="B890">
        <v>1154</v>
      </c>
      <c r="C890">
        <v>695</v>
      </c>
      <c r="D890">
        <v>60.225303289999999</v>
      </c>
      <c r="E890">
        <v>1142</v>
      </c>
      <c r="F890">
        <v>583</v>
      </c>
      <c r="G890">
        <v>51.050788089999998</v>
      </c>
      <c r="H890">
        <v>9.1745152020000003</v>
      </c>
      <c r="I890">
        <v>2296</v>
      </c>
      <c r="J890">
        <v>1278</v>
      </c>
      <c r="K890">
        <v>55.662020910000003</v>
      </c>
      <c r="L890">
        <v>49.8016431</v>
      </c>
      <c r="M890">
        <v>5.8603778020000004</v>
      </c>
      <c r="N890">
        <v>2</v>
      </c>
      <c r="O890">
        <v>0</v>
      </c>
      <c r="P890">
        <v>0.17477132100000001</v>
      </c>
      <c r="Q890" t="s">
        <v>23</v>
      </c>
      <c r="R890">
        <f>VLOOKUP($A890,Location!$A:$E,2,FALSE)</f>
        <v>51.515856399999997</v>
      </c>
      <c r="S890">
        <f>VLOOKUP($A890,Location!$A:$E,3,FALSE)</f>
        <v>-2.6850771</v>
      </c>
      <c r="T890">
        <f>VLOOKUP($A890,Location!$A:$E,4,FALSE)</f>
        <v>51.515856399999997</v>
      </c>
      <c r="U890">
        <f>VLOOKUP($A890,Location!$A:$E,5,FALSE)</f>
        <v>-2.7150770999999998</v>
      </c>
      <c r="V890" t="s">
        <v>24</v>
      </c>
      <c r="W890" t="s">
        <v>25</v>
      </c>
      <c r="X890" t="s">
        <v>333</v>
      </c>
    </row>
    <row r="891" spans="1:24" x14ac:dyDescent="0.25">
      <c r="A891" t="s">
        <v>311</v>
      </c>
      <c r="B891">
        <v>1205</v>
      </c>
      <c r="C891">
        <v>678</v>
      </c>
      <c r="D891">
        <v>56.265560170000001</v>
      </c>
      <c r="E891">
        <v>1175</v>
      </c>
      <c r="F891">
        <v>604</v>
      </c>
      <c r="G891">
        <v>51.404255319999997</v>
      </c>
      <c r="H891">
        <v>4.8613048470000004</v>
      </c>
      <c r="I891">
        <v>2380</v>
      </c>
      <c r="J891">
        <v>1282</v>
      </c>
      <c r="K891">
        <v>53.865546219999999</v>
      </c>
      <c r="L891">
        <v>49.8016431</v>
      </c>
      <c r="M891">
        <v>4.0639031149999996</v>
      </c>
      <c r="N891">
        <v>2</v>
      </c>
      <c r="O891">
        <v>0</v>
      </c>
      <c r="P891">
        <v>0.121195892</v>
      </c>
      <c r="Q891" t="s">
        <v>23</v>
      </c>
      <c r="R891">
        <f>VLOOKUP($A891,Location!$A:$E,2,FALSE)</f>
        <v>52.2951123</v>
      </c>
      <c r="S891">
        <f>VLOOKUP($A891,Location!$A:$E,3,FALSE)</f>
        <v>-1.6005073999999999</v>
      </c>
      <c r="T891">
        <f>VLOOKUP($A891,Location!$A:$E,4,FALSE)</f>
        <v>52.2951123</v>
      </c>
      <c r="U891">
        <f>VLOOKUP($A891,Location!$A:$E,5,FALSE)</f>
        <v>-1.6005073999999999</v>
      </c>
      <c r="V891" t="s">
        <v>24</v>
      </c>
      <c r="W891" t="s">
        <v>25</v>
      </c>
      <c r="X891" t="s">
        <v>333</v>
      </c>
    </row>
    <row r="892" spans="1:24" x14ac:dyDescent="0.25">
      <c r="A892" t="s">
        <v>301</v>
      </c>
      <c r="B892">
        <v>1207</v>
      </c>
      <c r="C892">
        <v>684</v>
      </c>
      <c r="D892">
        <v>56.669428330000002</v>
      </c>
      <c r="E892">
        <v>1205</v>
      </c>
      <c r="F892">
        <v>601</v>
      </c>
      <c r="G892">
        <v>49.875518669999998</v>
      </c>
      <c r="H892">
        <v>6.793909663</v>
      </c>
      <c r="I892">
        <v>2412</v>
      </c>
      <c r="J892">
        <v>1285</v>
      </c>
      <c r="K892">
        <v>53.275290220000002</v>
      </c>
      <c r="L892">
        <v>49.8016431</v>
      </c>
      <c r="M892">
        <v>3.4736471120000001</v>
      </c>
      <c r="N892">
        <v>2</v>
      </c>
      <c r="O892">
        <v>0</v>
      </c>
      <c r="P892">
        <v>0.103592962</v>
      </c>
      <c r="Q892" t="s">
        <v>23</v>
      </c>
      <c r="R892">
        <f>VLOOKUP($A892,Location!$A:$E,2,FALSE)</f>
        <v>51.382973200000002</v>
      </c>
      <c r="S892">
        <f>VLOOKUP($A892,Location!$A:$E,3,FALSE)</f>
        <v>-0.29358849999999997</v>
      </c>
      <c r="T892">
        <f>VLOOKUP($A892,Location!$A:$E,4,FALSE)</f>
        <v>51.382973200000002</v>
      </c>
      <c r="U892">
        <f>VLOOKUP($A892,Location!$A:$E,5,FALSE)</f>
        <v>-0.30358849999999998</v>
      </c>
      <c r="V892" t="s">
        <v>24</v>
      </c>
      <c r="W892" t="s">
        <v>25</v>
      </c>
      <c r="X892" t="s">
        <v>333</v>
      </c>
    </row>
    <row r="893" spans="1:24" x14ac:dyDescent="0.25">
      <c r="A893" t="s">
        <v>237</v>
      </c>
      <c r="B893">
        <v>1332</v>
      </c>
      <c r="C893">
        <v>725</v>
      </c>
      <c r="D893">
        <v>54.429429429999999</v>
      </c>
      <c r="E893">
        <v>1318</v>
      </c>
      <c r="F893">
        <v>570</v>
      </c>
      <c r="G893">
        <v>43.247344460000001</v>
      </c>
      <c r="H893">
        <v>11.18208497</v>
      </c>
      <c r="I893">
        <v>2650</v>
      </c>
      <c r="J893">
        <v>1295</v>
      </c>
      <c r="K893">
        <v>48.867924530000003</v>
      </c>
      <c r="L893">
        <v>49.8016431</v>
      </c>
      <c r="M893">
        <v>-0.93371857599999997</v>
      </c>
      <c r="N893">
        <v>2</v>
      </c>
      <c r="O893">
        <v>1</v>
      </c>
      <c r="P893">
        <v>2.7845854999999999E-2</v>
      </c>
      <c r="Q893" t="s">
        <v>23</v>
      </c>
      <c r="R893">
        <f>VLOOKUP($A893,Location!$A:$E,2,FALSE)</f>
        <v>52.25291</v>
      </c>
      <c r="S893">
        <f>VLOOKUP($A893,Location!$A:$E,3,FALSE)</f>
        <v>-0.91354000000000002</v>
      </c>
      <c r="T893">
        <f>VLOOKUP($A893,Location!$A:$E,4,FALSE)</f>
        <v>52.25291</v>
      </c>
      <c r="U893">
        <f>VLOOKUP($A893,Location!$A:$E,5,FALSE)</f>
        <v>-0.91354000000000002</v>
      </c>
      <c r="V893" t="s">
        <v>24</v>
      </c>
      <c r="W893" t="s">
        <v>25</v>
      </c>
      <c r="X893" t="s">
        <v>333</v>
      </c>
    </row>
    <row r="894" spans="1:24" x14ac:dyDescent="0.25">
      <c r="A894" t="s">
        <v>225</v>
      </c>
      <c r="B894">
        <v>1476</v>
      </c>
      <c r="C894">
        <v>697</v>
      </c>
      <c r="D894">
        <v>47.222222219999999</v>
      </c>
      <c r="E894">
        <v>1500</v>
      </c>
      <c r="F894">
        <v>598</v>
      </c>
      <c r="G894">
        <v>39.866666670000001</v>
      </c>
      <c r="H894">
        <v>7.3555555559999997</v>
      </c>
      <c r="I894">
        <v>2978</v>
      </c>
      <c r="J894">
        <v>1296</v>
      </c>
      <c r="K894">
        <v>43.519140360000002</v>
      </c>
      <c r="L894">
        <v>49.8016431</v>
      </c>
      <c r="M894">
        <v>-6.2825027410000001</v>
      </c>
      <c r="N894">
        <v>2</v>
      </c>
      <c r="O894">
        <v>1</v>
      </c>
      <c r="P894">
        <v>0.187360157</v>
      </c>
      <c r="Q894" t="s">
        <v>23</v>
      </c>
      <c r="R894">
        <f>VLOOKUP($A894,Location!$A:$E,2,FALSE)</f>
        <v>51.390500000000003</v>
      </c>
      <c r="S894">
        <f>VLOOKUP($A894,Location!$A:$E,3,FALSE)</f>
        <v>-0.13585</v>
      </c>
      <c r="T894">
        <f>VLOOKUP($A894,Location!$A:$E,4,FALSE)</f>
        <v>51.405500000000004</v>
      </c>
      <c r="U894">
        <f>VLOOKUP($A894,Location!$A:$E,5,FALSE)</f>
        <v>-0.12584999999999999</v>
      </c>
      <c r="V894" t="s">
        <v>24</v>
      </c>
      <c r="W894" t="s">
        <v>25</v>
      </c>
      <c r="X894" t="s">
        <v>333</v>
      </c>
    </row>
    <row r="895" spans="1:24" x14ac:dyDescent="0.25">
      <c r="A895" t="s">
        <v>191</v>
      </c>
      <c r="B895">
        <v>1267</v>
      </c>
      <c r="C895">
        <v>673</v>
      </c>
      <c r="D895">
        <v>53.117600629999998</v>
      </c>
      <c r="E895">
        <v>1277</v>
      </c>
      <c r="F895">
        <v>625</v>
      </c>
      <c r="G895">
        <v>48.942834769999997</v>
      </c>
      <c r="H895">
        <v>4.1747658620000001</v>
      </c>
      <c r="I895">
        <v>2545</v>
      </c>
      <c r="J895">
        <v>1298</v>
      </c>
      <c r="K895">
        <v>51.001964639999997</v>
      </c>
      <c r="L895">
        <v>49.8016431</v>
      </c>
      <c r="M895">
        <v>1.2003215330000001</v>
      </c>
      <c r="N895">
        <v>2</v>
      </c>
      <c r="O895">
        <v>0</v>
      </c>
      <c r="P895">
        <v>3.5796631000000002E-2</v>
      </c>
      <c r="Q895" t="s">
        <v>23</v>
      </c>
      <c r="R895">
        <f>VLOOKUP($A895,Location!$A:$E,2,FALSE)</f>
        <v>52.378777800000002</v>
      </c>
      <c r="S895">
        <f>VLOOKUP($A895,Location!$A:$E,3,FALSE)</f>
        <v>-0.72284760000000003</v>
      </c>
      <c r="T895">
        <f>VLOOKUP($A895,Location!$A:$E,4,FALSE)</f>
        <v>52.428777799999999</v>
      </c>
      <c r="U895">
        <f>VLOOKUP($A895,Location!$A:$E,5,FALSE)</f>
        <v>-0.72284760000000003</v>
      </c>
      <c r="V895" t="s">
        <v>24</v>
      </c>
      <c r="W895" t="s">
        <v>25</v>
      </c>
      <c r="X895" t="s">
        <v>333</v>
      </c>
    </row>
    <row r="896" spans="1:24" x14ac:dyDescent="0.25">
      <c r="A896" t="s">
        <v>120</v>
      </c>
      <c r="B896">
        <v>1600</v>
      </c>
      <c r="C896">
        <v>739</v>
      </c>
      <c r="D896">
        <v>46.1875</v>
      </c>
      <c r="E896">
        <v>1708</v>
      </c>
      <c r="F896">
        <v>622</v>
      </c>
      <c r="G896">
        <v>36.416861830000002</v>
      </c>
      <c r="H896">
        <v>9.770638173</v>
      </c>
      <c r="I896">
        <v>3308</v>
      </c>
      <c r="J896">
        <v>1361</v>
      </c>
      <c r="K896">
        <v>41.1426844</v>
      </c>
      <c r="L896">
        <v>49.8016431</v>
      </c>
      <c r="M896">
        <v>-8.6589587019999996</v>
      </c>
      <c r="N896">
        <v>2</v>
      </c>
      <c r="O896">
        <v>1</v>
      </c>
      <c r="P896">
        <v>0.25823209800000002</v>
      </c>
      <c r="Q896" t="s">
        <v>23</v>
      </c>
      <c r="R896">
        <f>VLOOKUP($A896,Location!$A:$E,2,FALSE)</f>
        <v>52.50311</v>
      </c>
      <c r="S896">
        <f>VLOOKUP($A896,Location!$A:$E,3,FALSE)</f>
        <v>-2.1487500000000002</v>
      </c>
      <c r="T896">
        <f>VLOOKUP($A896,Location!$A:$E,4,FALSE)</f>
        <v>52.50311</v>
      </c>
      <c r="U896">
        <f>VLOOKUP($A896,Location!$A:$E,5,FALSE)</f>
        <v>-2.1487500000000002</v>
      </c>
      <c r="V896" t="s">
        <v>24</v>
      </c>
      <c r="W896" t="s">
        <v>25</v>
      </c>
      <c r="X896" t="s">
        <v>333</v>
      </c>
    </row>
    <row r="897" spans="1:24" x14ac:dyDescent="0.25">
      <c r="A897" t="s">
        <v>175</v>
      </c>
      <c r="B897">
        <v>1517</v>
      </c>
      <c r="C897">
        <v>784</v>
      </c>
      <c r="D897">
        <v>51.680949239999997</v>
      </c>
      <c r="E897">
        <v>1524</v>
      </c>
      <c r="F897">
        <v>598</v>
      </c>
      <c r="G897">
        <v>39.238845140000002</v>
      </c>
      <c r="H897">
        <v>12.4421041</v>
      </c>
      <c r="I897">
        <v>3041</v>
      </c>
      <c r="J897">
        <v>1382</v>
      </c>
      <c r="K897">
        <v>45.445577110000002</v>
      </c>
      <c r="L897">
        <v>49.8016431</v>
      </c>
      <c r="M897">
        <v>-4.3560659910000004</v>
      </c>
      <c r="N897">
        <v>2</v>
      </c>
      <c r="O897">
        <v>1</v>
      </c>
      <c r="P897">
        <v>0.12990893000000001</v>
      </c>
      <c r="Q897" t="s">
        <v>23</v>
      </c>
      <c r="R897">
        <f>VLOOKUP($A897,Location!$A:$E,2,FALSE)</f>
        <v>51.453344700000002</v>
      </c>
      <c r="S897">
        <f>VLOOKUP($A897,Location!$A:$E,3,FALSE)</f>
        <v>-5.1181000000000004E-3</v>
      </c>
      <c r="T897">
        <f>VLOOKUP($A897,Location!$A:$E,4,FALSE)</f>
        <v>51.4633447</v>
      </c>
      <c r="U897">
        <f>VLOOKUP($A897,Location!$A:$E,5,FALSE)</f>
        <v>-5.1181000000000004E-3</v>
      </c>
      <c r="V897" t="s">
        <v>24</v>
      </c>
      <c r="W897" t="s">
        <v>25</v>
      </c>
      <c r="X897" t="s">
        <v>333</v>
      </c>
    </row>
    <row r="898" spans="1:24" x14ac:dyDescent="0.25">
      <c r="A898" t="s">
        <v>255</v>
      </c>
      <c r="B898">
        <v>1068</v>
      </c>
      <c r="C898">
        <v>699</v>
      </c>
      <c r="D898">
        <v>65.449438200000003</v>
      </c>
      <c r="E898">
        <v>1218</v>
      </c>
      <c r="F898">
        <v>697</v>
      </c>
      <c r="G898">
        <v>57.224958950000001</v>
      </c>
      <c r="H898">
        <v>8.2244792530000002</v>
      </c>
      <c r="I898">
        <v>2286</v>
      </c>
      <c r="J898">
        <v>1396</v>
      </c>
      <c r="K898">
        <v>61.067366579999998</v>
      </c>
      <c r="L898">
        <v>49.8016431</v>
      </c>
      <c r="M898">
        <v>11.26572348</v>
      </c>
      <c r="N898">
        <v>2</v>
      </c>
      <c r="O898">
        <v>0</v>
      </c>
      <c r="P898">
        <v>0.33597243100000002</v>
      </c>
      <c r="Q898" t="s">
        <v>23</v>
      </c>
      <c r="R898">
        <f>VLOOKUP($A898,Location!$A:$E,2,FALSE)</f>
        <v>50.741016299999998</v>
      </c>
      <c r="S898">
        <f>VLOOKUP($A898,Location!$A:$E,3,FALSE)</f>
        <v>-1.9756712000000001</v>
      </c>
      <c r="T898">
        <f>VLOOKUP($A898,Location!$A:$E,4,FALSE)</f>
        <v>50.741016299999998</v>
      </c>
      <c r="U898">
        <f>VLOOKUP($A898,Location!$A:$E,5,FALSE)</f>
        <v>-1.9756712000000001</v>
      </c>
      <c r="V898" t="s">
        <v>24</v>
      </c>
      <c r="W898" t="s">
        <v>25</v>
      </c>
      <c r="X898" t="s">
        <v>333</v>
      </c>
    </row>
    <row r="899" spans="1:24" x14ac:dyDescent="0.25">
      <c r="A899" t="s">
        <v>250</v>
      </c>
      <c r="B899">
        <v>1429</v>
      </c>
      <c r="C899">
        <v>739</v>
      </c>
      <c r="D899">
        <v>51.71448565</v>
      </c>
      <c r="E899">
        <v>1444</v>
      </c>
      <c r="F899">
        <v>686</v>
      </c>
      <c r="G899">
        <v>47.506925209999999</v>
      </c>
      <c r="H899">
        <v>4.2075604469999996</v>
      </c>
      <c r="I899">
        <v>2873</v>
      </c>
      <c r="J899">
        <v>1425</v>
      </c>
      <c r="K899">
        <v>49.599721549999998</v>
      </c>
      <c r="L899">
        <v>49.8016431</v>
      </c>
      <c r="M899">
        <v>-0.201921559</v>
      </c>
      <c r="N899">
        <v>2</v>
      </c>
      <c r="O899">
        <v>1</v>
      </c>
      <c r="P899">
        <v>6.021813E-3</v>
      </c>
      <c r="Q899" t="s">
        <v>23</v>
      </c>
      <c r="R899">
        <f>VLOOKUP($A899,Location!$A:$E,2,FALSE)</f>
        <v>52.569091399999998</v>
      </c>
      <c r="S899">
        <f>VLOOKUP($A899,Location!$A:$E,3,FALSE)</f>
        <v>-0.2195415</v>
      </c>
      <c r="T899">
        <f>VLOOKUP($A899,Location!$A:$E,4,FALSE)</f>
        <v>52.569091399999998</v>
      </c>
      <c r="U899">
        <f>VLOOKUP($A899,Location!$A:$E,5,FALSE)</f>
        <v>-0.2195415</v>
      </c>
      <c r="V899" t="s">
        <v>24</v>
      </c>
      <c r="W899" t="s">
        <v>25</v>
      </c>
      <c r="X899" t="s">
        <v>333</v>
      </c>
    </row>
    <row r="900" spans="1:24" x14ac:dyDescent="0.25">
      <c r="A900" t="s">
        <v>106</v>
      </c>
      <c r="B900">
        <v>2140</v>
      </c>
      <c r="C900">
        <v>902</v>
      </c>
      <c r="D900">
        <v>42.149532710000003</v>
      </c>
      <c r="E900">
        <v>1520</v>
      </c>
      <c r="F900">
        <v>529</v>
      </c>
      <c r="G900">
        <v>34.802631580000003</v>
      </c>
      <c r="H900">
        <v>7.3469011310000001</v>
      </c>
      <c r="I900">
        <v>3660</v>
      </c>
      <c r="J900">
        <v>1431</v>
      </c>
      <c r="K900">
        <v>39.098360659999997</v>
      </c>
      <c r="L900">
        <v>49.8016431</v>
      </c>
      <c r="M900">
        <v>-10.70328245</v>
      </c>
      <c r="N900">
        <v>2</v>
      </c>
      <c r="O900">
        <v>1</v>
      </c>
      <c r="P900">
        <v>0.319199014</v>
      </c>
      <c r="Q900" t="s">
        <v>23</v>
      </c>
      <c r="R900">
        <f>VLOOKUP($A900,Location!$A:$E,2,FALSE)</f>
        <v>51.633513100000002</v>
      </c>
      <c r="S900">
        <f>VLOOKUP($A900,Location!$A:$E,3,FALSE)</f>
        <v>9.0489999999999998E-3</v>
      </c>
      <c r="T900">
        <f>VLOOKUP($A900,Location!$A:$E,4,FALSE)</f>
        <v>51.633513100000002</v>
      </c>
      <c r="U900">
        <f>VLOOKUP($A900,Location!$A:$E,5,FALSE)</f>
        <v>1.7049000000000002E-2</v>
      </c>
      <c r="V900" t="s">
        <v>24</v>
      </c>
      <c r="W900" t="s">
        <v>25</v>
      </c>
      <c r="X900" t="s">
        <v>333</v>
      </c>
    </row>
    <row r="901" spans="1:24" x14ac:dyDescent="0.25">
      <c r="A901" t="s">
        <v>257</v>
      </c>
      <c r="B901">
        <v>1156</v>
      </c>
      <c r="C901">
        <v>728</v>
      </c>
      <c r="D901">
        <v>62.975778550000001</v>
      </c>
      <c r="E901">
        <v>1263</v>
      </c>
      <c r="F901">
        <v>720</v>
      </c>
      <c r="G901">
        <v>57.007125889999998</v>
      </c>
      <c r="H901">
        <v>5.9686526559999997</v>
      </c>
      <c r="I901">
        <v>2421</v>
      </c>
      <c r="J901">
        <v>1449</v>
      </c>
      <c r="K901">
        <v>59.851301120000002</v>
      </c>
      <c r="L901">
        <v>49.8016431</v>
      </c>
      <c r="M901">
        <v>10.04965801</v>
      </c>
      <c r="N901">
        <v>2</v>
      </c>
      <c r="O901">
        <v>0</v>
      </c>
      <c r="P901">
        <v>0.29970627599999999</v>
      </c>
      <c r="Q901" t="s">
        <v>23</v>
      </c>
      <c r="R901">
        <f>VLOOKUP($A901,Location!$A:$E,2,FALSE)</f>
        <v>53.760907199999998</v>
      </c>
      <c r="S901">
        <f>VLOOKUP($A901,Location!$A:$E,3,FALSE)</f>
        <v>-2.7501831000000001</v>
      </c>
      <c r="T901">
        <f>VLOOKUP($A901,Location!$A:$E,4,FALSE)</f>
        <v>53.760907199999998</v>
      </c>
      <c r="U901">
        <f>VLOOKUP($A901,Location!$A:$E,5,FALSE)</f>
        <v>-2.7501831000000001</v>
      </c>
      <c r="V901" t="s">
        <v>24</v>
      </c>
      <c r="W901" t="s">
        <v>25</v>
      </c>
      <c r="X901" t="s">
        <v>333</v>
      </c>
    </row>
    <row r="902" spans="1:24" x14ac:dyDescent="0.25">
      <c r="A902" t="s">
        <v>54</v>
      </c>
      <c r="B902">
        <v>1621</v>
      </c>
      <c r="C902">
        <v>770</v>
      </c>
      <c r="D902">
        <v>47.501542260000001</v>
      </c>
      <c r="E902">
        <v>1772</v>
      </c>
      <c r="F902">
        <v>686</v>
      </c>
      <c r="G902">
        <v>38.713318280000003</v>
      </c>
      <c r="H902">
        <v>8.7882239729999991</v>
      </c>
      <c r="I902">
        <v>3393</v>
      </c>
      <c r="J902">
        <v>1456</v>
      </c>
      <c r="K902">
        <v>42.911877390000001</v>
      </c>
      <c r="L902">
        <v>49.8016431</v>
      </c>
      <c r="M902">
        <v>-6.8897657089999997</v>
      </c>
      <c r="N902">
        <v>2</v>
      </c>
      <c r="O902">
        <v>1</v>
      </c>
      <c r="P902">
        <v>0.20547027800000001</v>
      </c>
      <c r="Q902" t="s">
        <v>23</v>
      </c>
      <c r="R902">
        <f>VLOOKUP($A902,Location!$A:$E,2,FALSE)</f>
        <v>52.473162799999997</v>
      </c>
      <c r="S902">
        <f>VLOOKUP($A902,Location!$A:$E,3,FALSE)</f>
        <v>-1.7721947</v>
      </c>
      <c r="T902">
        <f>VLOOKUP($A902,Location!$A:$E,4,FALSE)</f>
        <v>52.483162799999995</v>
      </c>
      <c r="U902">
        <f>VLOOKUP($A902,Location!$A:$E,5,FALSE)</f>
        <v>-1.7721947</v>
      </c>
      <c r="V902" t="s">
        <v>24</v>
      </c>
      <c r="W902" t="s">
        <v>25</v>
      </c>
      <c r="X902" t="s">
        <v>333</v>
      </c>
    </row>
    <row r="903" spans="1:24" x14ac:dyDescent="0.25">
      <c r="A903" t="s">
        <v>223</v>
      </c>
      <c r="B903">
        <v>1401</v>
      </c>
      <c r="C903">
        <v>759</v>
      </c>
      <c r="D903">
        <v>54.175588869999999</v>
      </c>
      <c r="E903">
        <v>1402</v>
      </c>
      <c r="F903">
        <v>704</v>
      </c>
      <c r="G903">
        <v>50.213980030000002</v>
      </c>
      <c r="H903">
        <v>3.961608837</v>
      </c>
      <c r="I903">
        <v>2803</v>
      </c>
      <c r="J903">
        <v>1463</v>
      </c>
      <c r="K903">
        <v>52.19407777</v>
      </c>
      <c r="L903">
        <v>49.8016431</v>
      </c>
      <c r="M903">
        <v>2.3924346700000001</v>
      </c>
      <c r="N903">
        <v>2</v>
      </c>
      <c r="O903">
        <v>0</v>
      </c>
      <c r="P903">
        <v>7.1348465999999999E-2</v>
      </c>
      <c r="Q903" t="s">
        <v>23</v>
      </c>
      <c r="R903">
        <f>VLOOKUP($A903,Location!$A:$E,2,FALSE)</f>
        <v>54.571915300000001</v>
      </c>
      <c r="S903">
        <f>VLOOKUP($A903,Location!$A:$E,3,FALSE)</f>
        <v>-1.1905810999999999</v>
      </c>
      <c r="T903">
        <f>VLOOKUP($A903,Location!$A:$E,4,FALSE)</f>
        <v>54.546915300000002</v>
      </c>
      <c r="U903">
        <f>VLOOKUP($A903,Location!$A:$E,5,FALSE)</f>
        <v>-1.1905810999999999</v>
      </c>
      <c r="V903" t="s">
        <v>24</v>
      </c>
      <c r="W903" t="s">
        <v>25</v>
      </c>
      <c r="X903" t="s">
        <v>333</v>
      </c>
    </row>
    <row r="904" spans="1:24" x14ac:dyDescent="0.25">
      <c r="A904" t="s">
        <v>297</v>
      </c>
      <c r="B904">
        <v>1468</v>
      </c>
      <c r="C904">
        <v>812</v>
      </c>
      <c r="D904">
        <v>55.313351500000003</v>
      </c>
      <c r="E904">
        <v>1283</v>
      </c>
      <c r="F904">
        <v>652</v>
      </c>
      <c r="G904">
        <v>50.818394390000002</v>
      </c>
      <c r="H904">
        <v>4.4949571099999996</v>
      </c>
      <c r="I904">
        <v>2751</v>
      </c>
      <c r="J904">
        <v>1464</v>
      </c>
      <c r="K904">
        <v>53.217011999999997</v>
      </c>
      <c r="L904">
        <v>49.8016431</v>
      </c>
      <c r="M904">
        <v>3.415368892</v>
      </c>
      <c r="N904">
        <v>2</v>
      </c>
      <c r="O904">
        <v>0</v>
      </c>
      <c r="P904">
        <v>0.101854958</v>
      </c>
      <c r="Q904" t="s">
        <v>23</v>
      </c>
      <c r="R904">
        <f>VLOOKUP($A904,Location!$A:$E,2,FALSE)</f>
        <v>51.574489399999997</v>
      </c>
      <c r="S904">
        <f>VLOOKUP($A904,Location!$A:$E,3,FALSE)</f>
        <v>-1.8328446</v>
      </c>
      <c r="T904">
        <f>VLOOKUP($A904,Location!$A:$E,4,FALSE)</f>
        <v>51.574489399999997</v>
      </c>
      <c r="U904">
        <f>VLOOKUP($A904,Location!$A:$E,5,FALSE)</f>
        <v>-1.8328446</v>
      </c>
      <c r="V904" t="s">
        <v>24</v>
      </c>
      <c r="W904" t="s">
        <v>25</v>
      </c>
      <c r="X904" t="s">
        <v>333</v>
      </c>
    </row>
    <row r="905" spans="1:24" x14ac:dyDescent="0.25">
      <c r="A905" t="s">
        <v>117</v>
      </c>
      <c r="B905">
        <v>1590</v>
      </c>
      <c r="C905">
        <v>870</v>
      </c>
      <c r="D905">
        <v>54.716981130000001</v>
      </c>
      <c r="E905">
        <v>1380</v>
      </c>
      <c r="F905">
        <v>676</v>
      </c>
      <c r="G905">
        <v>48.985507249999998</v>
      </c>
      <c r="H905">
        <v>5.7314738859999999</v>
      </c>
      <c r="I905">
        <v>2971</v>
      </c>
      <c r="J905">
        <v>1546</v>
      </c>
      <c r="K905">
        <v>52.036351400000001</v>
      </c>
      <c r="L905">
        <v>49.8016431</v>
      </c>
      <c r="M905">
        <v>2.2347082930000002</v>
      </c>
      <c r="N905">
        <v>2</v>
      </c>
      <c r="O905">
        <v>0</v>
      </c>
      <c r="P905">
        <v>6.6644666000000005E-2</v>
      </c>
      <c r="Q905" t="s">
        <v>23</v>
      </c>
      <c r="R905">
        <f>VLOOKUP($A905,Location!$A:$E,2,FALSE)</f>
        <v>52.901769999999999</v>
      </c>
      <c r="S905">
        <f>VLOOKUP($A905,Location!$A:$E,3,FALSE)</f>
        <v>-1.4310529999999999</v>
      </c>
      <c r="T905">
        <f>VLOOKUP($A905,Location!$A:$E,4,FALSE)</f>
        <v>52.901769999999999</v>
      </c>
      <c r="U905">
        <f>VLOOKUP($A905,Location!$A:$E,5,FALSE)</f>
        <v>-1.4710529999999999</v>
      </c>
      <c r="V905" t="s">
        <v>24</v>
      </c>
      <c r="W905" t="s">
        <v>25</v>
      </c>
      <c r="X905" t="s">
        <v>333</v>
      </c>
    </row>
    <row r="906" spans="1:24" x14ac:dyDescent="0.25">
      <c r="A906" t="s">
        <v>256</v>
      </c>
      <c r="B906">
        <v>1548</v>
      </c>
      <c r="C906">
        <v>865</v>
      </c>
      <c r="D906">
        <v>55.878552970000001</v>
      </c>
      <c r="E906">
        <v>1359</v>
      </c>
      <c r="F906">
        <v>684</v>
      </c>
      <c r="G906">
        <v>50.331125829999998</v>
      </c>
      <c r="H906">
        <v>5.5474271440000003</v>
      </c>
      <c r="I906">
        <v>2907</v>
      </c>
      <c r="J906">
        <v>1549</v>
      </c>
      <c r="K906">
        <v>53.285173720000003</v>
      </c>
      <c r="L906">
        <v>49.8016431</v>
      </c>
      <c r="M906">
        <v>3.4835306149999998</v>
      </c>
      <c r="N906">
        <v>2</v>
      </c>
      <c r="O906">
        <v>0</v>
      </c>
      <c r="P906">
        <v>0.10388771300000001</v>
      </c>
      <c r="Q906" t="s">
        <v>23</v>
      </c>
      <c r="R906">
        <f>VLOOKUP($A906,Location!$A:$E,2,FALSE)</f>
        <v>50.857755699999998</v>
      </c>
      <c r="S906">
        <f>VLOOKUP($A906,Location!$A:$E,3,FALSE)</f>
        <v>-1.1095793</v>
      </c>
      <c r="T906">
        <f>VLOOKUP($A906,Location!$A:$E,4,FALSE)</f>
        <v>50.857755699999998</v>
      </c>
      <c r="U906">
        <f>VLOOKUP($A906,Location!$A:$E,5,FALSE)</f>
        <v>-1.0295793</v>
      </c>
      <c r="V906" t="s">
        <v>24</v>
      </c>
      <c r="W906" t="s">
        <v>25</v>
      </c>
      <c r="X906" t="s">
        <v>333</v>
      </c>
    </row>
    <row r="907" spans="1:24" x14ac:dyDescent="0.25">
      <c r="A907" t="s">
        <v>316</v>
      </c>
      <c r="B907">
        <v>1727</v>
      </c>
      <c r="C907">
        <v>798</v>
      </c>
      <c r="D907">
        <v>46.207295889999997</v>
      </c>
      <c r="E907">
        <v>1781</v>
      </c>
      <c r="F907">
        <v>750</v>
      </c>
      <c r="G907">
        <v>42.1111735</v>
      </c>
      <c r="H907">
        <v>4.0961223909999998</v>
      </c>
      <c r="I907">
        <v>3515</v>
      </c>
      <c r="J907">
        <v>1550</v>
      </c>
      <c r="K907">
        <v>44.096728310000003</v>
      </c>
      <c r="L907">
        <v>49.8016431</v>
      </c>
      <c r="M907">
        <v>-5.7049147969999998</v>
      </c>
      <c r="N907">
        <v>2</v>
      </c>
      <c r="O907">
        <v>1</v>
      </c>
      <c r="P907">
        <v>0.17013502</v>
      </c>
      <c r="Q907" t="s">
        <v>23</v>
      </c>
      <c r="R907">
        <f>VLOOKUP($A907,Location!$A:$E,2,FALSE)</f>
        <v>53.424766599999998</v>
      </c>
      <c r="S907">
        <f>VLOOKUP($A907,Location!$A:$E,3,FALSE)</f>
        <v>-2.2579375000000002</v>
      </c>
      <c r="T907">
        <f>VLOOKUP($A907,Location!$A:$E,4,FALSE)</f>
        <v>53.424766599999998</v>
      </c>
      <c r="U907">
        <f>VLOOKUP($A907,Location!$A:$E,5,FALSE)</f>
        <v>-2.2579375000000002</v>
      </c>
      <c r="V907" t="s">
        <v>24</v>
      </c>
      <c r="W907" t="s">
        <v>25</v>
      </c>
      <c r="X907" t="s">
        <v>333</v>
      </c>
    </row>
    <row r="908" spans="1:24" x14ac:dyDescent="0.25">
      <c r="A908" t="s">
        <v>277</v>
      </c>
      <c r="B908">
        <v>1558</v>
      </c>
      <c r="C908">
        <v>863</v>
      </c>
      <c r="D908">
        <v>55.391527600000003</v>
      </c>
      <c r="E908">
        <v>1539</v>
      </c>
      <c r="F908">
        <v>702</v>
      </c>
      <c r="G908">
        <v>45.614035090000002</v>
      </c>
      <c r="H908">
        <v>9.7774925120000002</v>
      </c>
      <c r="I908">
        <v>3097</v>
      </c>
      <c r="J908">
        <v>1565</v>
      </c>
      <c r="K908">
        <v>50.532773650000003</v>
      </c>
      <c r="L908">
        <v>49.8016431</v>
      </c>
      <c r="M908">
        <v>0.73113054799999999</v>
      </c>
      <c r="N908">
        <v>2</v>
      </c>
      <c r="O908">
        <v>0</v>
      </c>
      <c r="P908">
        <v>2.1804166E-2</v>
      </c>
      <c r="Q908" t="s">
        <v>23</v>
      </c>
      <c r="R908">
        <f>VLOOKUP($A908,Location!$A:$E,2,FALSE)</f>
        <v>51.503593000000002</v>
      </c>
      <c r="S908">
        <f>VLOOKUP($A908,Location!$A:$E,3,FALSE)</f>
        <v>-0.54617800000000005</v>
      </c>
      <c r="T908">
        <f>VLOOKUP($A908,Location!$A:$E,4,FALSE)</f>
        <v>51.498593</v>
      </c>
      <c r="U908">
        <f>VLOOKUP($A908,Location!$A:$E,5,FALSE)</f>
        <v>-0.54617800000000005</v>
      </c>
      <c r="V908" t="s">
        <v>24</v>
      </c>
      <c r="W908" t="s">
        <v>25</v>
      </c>
      <c r="X908" t="s">
        <v>333</v>
      </c>
    </row>
    <row r="909" spans="1:24" x14ac:dyDescent="0.25">
      <c r="A909" t="s">
        <v>246</v>
      </c>
      <c r="B909">
        <v>1512</v>
      </c>
      <c r="C909">
        <v>808</v>
      </c>
      <c r="D909">
        <v>53.439153439999998</v>
      </c>
      <c r="E909">
        <v>1661</v>
      </c>
      <c r="F909">
        <v>782</v>
      </c>
      <c r="G909">
        <v>47.080072250000001</v>
      </c>
      <c r="H909">
        <v>6.3590811939999998</v>
      </c>
      <c r="I909">
        <v>3174</v>
      </c>
      <c r="J909">
        <v>1591</v>
      </c>
      <c r="K909">
        <v>50.126023940000003</v>
      </c>
      <c r="L909">
        <v>49.8016431</v>
      </c>
      <c r="M909">
        <v>0.32438084099999998</v>
      </c>
      <c r="N909">
        <v>2</v>
      </c>
      <c r="O909">
        <v>0</v>
      </c>
      <c r="P909">
        <v>9.6738589999999999E-3</v>
      </c>
      <c r="Q909" t="s">
        <v>23</v>
      </c>
      <c r="R909">
        <f>VLOOKUP($A909,Location!$A:$E,2,FALSE)</f>
        <v>51.727189799999998</v>
      </c>
      <c r="S909">
        <f>VLOOKUP($A909,Location!$A:$E,3,FALSE)</f>
        <v>-1.2249182000000001</v>
      </c>
      <c r="T909">
        <f>VLOOKUP($A909,Location!$A:$E,4,FALSE)</f>
        <v>51.727189799999998</v>
      </c>
      <c r="U909">
        <f>VLOOKUP($A909,Location!$A:$E,5,FALSE)</f>
        <v>-1.2249182000000001</v>
      </c>
      <c r="V909" t="s">
        <v>24</v>
      </c>
      <c r="W909" t="s">
        <v>25</v>
      </c>
      <c r="X909" t="s">
        <v>333</v>
      </c>
    </row>
    <row r="910" spans="1:24" x14ac:dyDescent="0.25">
      <c r="A910" t="s">
        <v>92</v>
      </c>
      <c r="B910">
        <v>1405</v>
      </c>
      <c r="C910">
        <v>842</v>
      </c>
      <c r="D910">
        <v>59.928825619999998</v>
      </c>
      <c r="E910">
        <v>1489</v>
      </c>
      <c r="F910">
        <v>814</v>
      </c>
      <c r="G910">
        <v>54.667562119999999</v>
      </c>
      <c r="H910">
        <v>5.2612635010000002</v>
      </c>
      <c r="I910">
        <v>2897</v>
      </c>
      <c r="J910">
        <v>1657</v>
      </c>
      <c r="K910">
        <v>57.197100450000001</v>
      </c>
      <c r="L910">
        <v>49.8016431</v>
      </c>
      <c r="M910">
        <v>7.3954573449999996</v>
      </c>
      <c r="N910">
        <v>2</v>
      </c>
      <c r="O910">
        <v>0</v>
      </c>
      <c r="P910">
        <v>0.22055128399999999</v>
      </c>
      <c r="Q910" t="s">
        <v>23</v>
      </c>
      <c r="R910">
        <f>VLOOKUP($A910,Location!$A:$E,2,FALSE)</f>
        <v>51.522466999999999</v>
      </c>
      <c r="S910">
        <f>VLOOKUP($A910,Location!$A:$E,3,FALSE)</f>
        <v>-3.1902680000000001</v>
      </c>
      <c r="T910">
        <f>VLOOKUP($A910,Location!$A:$E,4,FALSE)</f>
        <v>51.522466999999999</v>
      </c>
      <c r="U910">
        <f>VLOOKUP($A910,Location!$A:$E,5,FALSE)</f>
        <v>-3.2202679999999999</v>
      </c>
      <c r="V910" t="s">
        <v>24</v>
      </c>
      <c r="W910" t="s">
        <v>25</v>
      </c>
      <c r="X910" t="s">
        <v>333</v>
      </c>
    </row>
    <row r="911" spans="1:24" x14ac:dyDescent="0.25">
      <c r="A911" t="s">
        <v>186</v>
      </c>
      <c r="B911">
        <v>1389</v>
      </c>
      <c r="C911">
        <v>868</v>
      </c>
      <c r="D911">
        <v>62.491000720000002</v>
      </c>
      <c r="E911">
        <v>1296</v>
      </c>
      <c r="F911">
        <v>789</v>
      </c>
      <c r="G911">
        <v>60.879629629999997</v>
      </c>
      <c r="H911">
        <v>1.61137109</v>
      </c>
      <c r="I911">
        <v>2685</v>
      </c>
      <c r="J911">
        <v>1657</v>
      </c>
      <c r="K911">
        <v>61.713221599999997</v>
      </c>
      <c r="L911">
        <v>49.8016431</v>
      </c>
      <c r="M911">
        <v>11.911578499999999</v>
      </c>
      <c r="N911">
        <v>2</v>
      </c>
      <c r="O911">
        <v>0</v>
      </c>
      <c r="P911">
        <v>0.35523346500000003</v>
      </c>
      <c r="Q911" t="s">
        <v>23</v>
      </c>
      <c r="R911">
        <f>VLOOKUP($A911,Location!$A:$E,2,FALSE)</f>
        <v>52.029283499999998</v>
      </c>
      <c r="S911">
        <f>VLOOKUP($A911,Location!$A:$E,3,FALSE)</f>
        <v>1.2110814000000001</v>
      </c>
      <c r="T911">
        <f>VLOOKUP($A911,Location!$A:$E,4,FALSE)</f>
        <v>52.029283499999998</v>
      </c>
      <c r="U911">
        <f>VLOOKUP($A911,Location!$A:$E,5,FALSE)</f>
        <v>1.2110814000000001</v>
      </c>
      <c r="V911" t="s">
        <v>24</v>
      </c>
      <c r="W911" t="s">
        <v>25</v>
      </c>
      <c r="X911" t="s">
        <v>333</v>
      </c>
    </row>
    <row r="912" spans="1:24" x14ac:dyDescent="0.25">
      <c r="A912" t="s">
        <v>259</v>
      </c>
      <c r="B912">
        <v>1557</v>
      </c>
      <c r="C912">
        <v>899</v>
      </c>
      <c r="D912">
        <v>57.739242130000001</v>
      </c>
      <c r="E912">
        <v>1482</v>
      </c>
      <c r="F912">
        <v>764</v>
      </c>
      <c r="G912">
        <v>51.551956820000001</v>
      </c>
      <c r="H912">
        <v>6.1872853169999997</v>
      </c>
      <c r="I912">
        <v>3039</v>
      </c>
      <c r="J912">
        <v>1663</v>
      </c>
      <c r="K912">
        <v>54.721948009999998</v>
      </c>
      <c r="L912">
        <v>49.8016431</v>
      </c>
      <c r="M912">
        <v>4.9203049050000001</v>
      </c>
      <c r="N912">
        <v>2</v>
      </c>
      <c r="O912">
        <v>0</v>
      </c>
      <c r="P912">
        <v>0.146735964</v>
      </c>
      <c r="Q912" t="s">
        <v>23</v>
      </c>
      <c r="R912">
        <f>VLOOKUP($A912,Location!$A:$E,2,FALSE)</f>
        <v>51.442765000000001</v>
      </c>
      <c r="S912">
        <f>VLOOKUP($A912,Location!$A:$E,3,FALSE)</f>
        <v>-0.97229500000000002</v>
      </c>
      <c r="T912">
        <f>VLOOKUP($A912,Location!$A:$E,4,FALSE)</f>
        <v>51.442765000000001</v>
      </c>
      <c r="U912">
        <f>VLOOKUP($A912,Location!$A:$E,5,FALSE)</f>
        <v>-0.97229500000000002</v>
      </c>
      <c r="V912" t="s">
        <v>24</v>
      </c>
      <c r="W912" t="s">
        <v>25</v>
      </c>
      <c r="X912" t="s">
        <v>333</v>
      </c>
    </row>
    <row r="913" spans="1:24" x14ac:dyDescent="0.25">
      <c r="A913" t="s">
        <v>235</v>
      </c>
      <c r="B913">
        <v>1808</v>
      </c>
      <c r="C913">
        <v>835</v>
      </c>
      <c r="D913">
        <v>46.183628319999997</v>
      </c>
      <c r="E913">
        <v>1984</v>
      </c>
      <c r="F913">
        <v>886</v>
      </c>
      <c r="G913">
        <v>44.657258059999997</v>
      </c>
      <c r="H913">
        <v>1.5263702539999999</v>
      </c>
      <c r="I913">
        <v>3795</v>
      </c>
      <c r="J913">
        <v>1722</v>
      </c>
      <c r="K913">
        <v>45.375494070000002</v>
      </c>
      <c r="L913">
        <v>49.8016431</v>
      </c>
      <c r="M913">
        <v>-4.4261490329999997</v>
      </c>
      <c r="N913">
        <v>2</v>
      </c>
      <c r="O913">
        <v>1</v>
      </c>
      <c r="P913">
        <v>0.13199898400000001</v>
      </c>
      <c r="Q913" t="s">
        <v>23</v>
      </c>
      <c r="R913">
        <f>VLOOKUP($A913,Location!$A:$E,2,FALSE)</f>
        <v>53.4440624</v>
      </c>
      <c r="S913">
        <f>VLOOKUP($A913,Location!$A:$E,3,FALSE)</f>
        <v>-2.9304511999999998</v>
      </c>
      <c r="T913">
        <f>VLOOKUP($A913,Location!$A:$E,4,FALSE)</f>
        <v>53.4440624</v>
      </c>
      <c r="U913">
        <f>VLOOKUP($A913,Location!$A:$E,5,FALSE)</f>
        <v>-2.9284512</v>
      </c>
      <c r="V913" t="s">
        <v>24</v>
      </c>
      <c r="W913" t="s">
        <v>25</v>
      </c>
      <c r="X913" t="s">
        <v>333</v>
      </c>
    </row>
    <row r="914" spans="1:24" x14ac:dyDescent="0.25">
      <c r="A914" t="s">
        <v>137</v>
      </c>
      <c r="B914">
        <v>1343</v>
      </c>
      <c r="C914">
        <v>847</v>
      </c>
      <c r="D914">
        <v>63.067758750000003</v>
      </c>
      <c r="E914">
        <v>1645</v>
      </c>
      <c r="F914">
        <v>905</v>
      </c>
      <c r="G914">
        <v>55.015197569999998</v>
      </c>
      <c r="H914">
        <v>8.0525611809999997</v>
      </c>
      <c r="I914">
        <v>2988</v>
      </c>
      <c r="J914">
        <v>1752</v>
      </c>
      <c r="K914">
        <v>58.634538149999997</v>
      </c>
      <c r="L914">
        <v>49.8016431</v>
      </c>
      <c r="M914">
        <v>8.8328950489999993</v>
      </c>
      <c r="N914">
        <v>2</v>
      </c>
      <c r="O914">
        <v>0</v>
      </c>
      <c r="P914">
        <v>0.26341932000000001</v>
      </c>
      <c r="Q914" t="s">
        <v>23</v>
      </c>
      <c r="R914">
        <f>VLOOKUP($A914,Location!$A:$E,2,FALSE)</f>
        <v>51.274348400000001</v>
      </c>
      <c r="S914">
        <f>VLOOKUP($A914,Location!$A:$E,3,FALSE)</f>
        <v>-0.77196759999999998</v>
      </c>
      <c r="T914">
        <f>VLOOKUP($A914,Location!$A:$E,4,FALSE)</f>
        <v>51.274348400000001</v>
      </c>
      <c r="U914">
        <f>VLOOKUP($A914,Location!$A:$E,5,FALSE)</f>
        <v>-0.77196759999999998</v>
      </c>
      <c r="V914" t="s">
        <v>24</v>
      </c>
      <c r="W914" t="s">
        <v>25</v>
      </c>
      <c r="X914" t="s">
        <v>333</v>
      </c>
    </row>
    <row r="915" spans="1:24" x14ac:dyDescent="0.25">
      <c r="A915" t="s">
        <v>227</v>
      </c>
      <c r="B915">
        <v>1783</v>
      </c>
      <c r="C915">
        <v>990</v>
      </c>
      <c r="D915">
        <v>55.52439708</v>
      </c>
      <c r="E915">
        <v>1740</v>
      </c>
      <c r="F915">
        <v>824</v>
      </c>
      <c r="G915">
        <v>47.35632184</v>
      </c>
      <c r="H915">
        <v>8.1680752440000006</v>
      </c>
      <c r="I915">
        <v>3524</v>
      </c>
      <c r="J915">
        <v>1814</v>
      </c>
      <c r="K915">
        <v>51.475595910000003</v>
      </c>
      <c r="L915">
        <v>49.8016431</v>
      </c>
      <c r="M915">
        <v>1.6739528100000001</v>
      </c>
      <c r="N915">
        <v>2</v>
      </c>
      <c r="O915">
        <v>0</v>
      </c>
      <c r="P915">
        <v>4.9921515999999999E-2</v>
      </c>
      <c r="Q915" t="s">
        <v>23</v>
      </c>
      <c r="R915">
        <f>VLOOKUP($A915,Location!$A:$E,2,FALSE)</f>
        <v>51.3866388</v>
      </c>
      <c r="S915">
        <f>VLOOKUP($A915,Location!$A:$E,3,FALSE)</f>
        <v>-0.2125378</v>
      </c>
      <c r="T915">
        <f>VLOOKUP($A915,Location!$A:$E,4,FALSE)</f>
        <v>51.3866388</v>
      </c>
      <c r="U915">
        <f>VLOOKUP($A915,Location!$A:$E,5,FALSE)</f>
        <v>-0.2125378</v>
      </c>
      <c r="V915" t="s">
        <v>24</v>
      </c>
      <c r="W915" t="s">
        <v>25</v>
      </c>
      <c r="X915" t="s">
        <v>333</v>
      </c>
    </row>
    <row r="916" spans="1:24" x14ac:dyDescent="0.25">
      <c r="A916" t="s">
        <v>252</v>
      </c>
      <c r="B916">
        <v>2150</v>
      </c>
      <c r="C916">
        <v>1091</v>
      </c>
      <c r="D916">
        <v>50.744186050000003</v>
      </c>
      <c r="E916">
        <v>1952</v>
      </c>
      <c r="F916">
        <v>867</v>
      </c>
      <c r="G916">
        <v>44.415983609999998</v>
      </c>
      <c r="H916">
        <v>6.3282024400000001</v>
      </c>
      <c r="I916">
        <v>4102</v>
      </c>
      <c r="J916">
        <v>1958</v>
      </c>
      <c r="K916">
        <v>47.73281326</v>
      </c>
      <c r="L916">
        <v>49.8016431</v>
      </c>
      <c r="M916">
        <v>-2.068829842</v>
      </c>
      <c r="N916">
        <v>2</v>
      </c>
      <c r="O916">
        <v>1</v>
      </c>
      <c r="P916">
        <v>6.1697750000000003E-2</v>
      </c>
      <c r="Q916" t="s">
        <v>23</v>
      </c>
      <c r="R916">
        <f>VLOOKUP($A916,Location!$A:$E,2,FALSE)</f>
        <v>51.596831999999999</v>
      </c>
      <c r="S916">
        <f>VLOOKUP($A916,Location!$A:$E,3,FALSE)</f>
        <v>-0.39971879999999999</v>
      </c>
      <c r="T916">
        <f>VLOOKUP($A916,Location!$A:$E,4,FALSE)</f>
        <v>51.596831999999999</v>
      </c>
      <c r="U916">
        <f>VLOOKUP($A916,Location!$A:$E,5,FALSE)</f>
        <v>-0.4197188</v>
      </c>
      <c r="V916" t="s">
        <v>24</v>
      </c>
      <c r="W916" t="s">
        <v>25</v>
      </c>
      <c r="X916" t="s">
        <v>333</v>
      </c>
    </row>
    <row r="917" spans="1:24" x14ac:dyDescent="0.25">
      <c r="A917" t="s">
        <v>188</v>
      </c>
      <c r="B917">
        <v>2231</v>
      </c>
      <c r="C917">
        <v>1181</v>
      </c>
      <c r="D917">
        <v>52.935903179999997</v>
      </c>
      <c r="E917">
        <v>1791</v>
      </c>
      <c r="F917">
        <v>870</v>
      </c>
      <c r="G917">
        <v>48.576214409999999</v>
      </c>
      <c r="H917">
        <v>4.3596887769999997</v>
      </c>
      <c r="I917">
        <v>4022</v>
      </c>
      <c r="J917">
        <v>2051</v>
      </c>
      <c r="K917">
        <v>50.994530079999997</v>
      </c>
      <c r="L917">
        <v>49.8016431</v>
      </c>
      <c r="M917">
        <v>1.192886981</v>
      </c>
      <c r="N917">
        <v>2</v>
      </c>
      <c r="O917">
        <v>0</v>
      </c>
      <c r="P917">
        <v>3.5574913999999999E-2</v>
      </c>
      <c r="Q917" t="s">
        <v>23</v>
      </c>
      <c r="R917">
        <f>VLOOKUP($A917,Location!$A:$E,2,FALSE)</f>
        <v>51.466348000000004</v>
      </c>
      <c r="S917">
        <f>VLOOKUP($A917,Location!$A:$E,3,FALSE)</f>
        <v>-0.337169</v>
      </c>
      <c r="T917">
        <f>VLOOKUP($A917,Location!$A:$E,4,FALSE)</f>
        <v>51.466348000000004</v>
      </c>
      <c r="U917">
        <f>VLOOKUP($A917,Location!$A:$E,5,FALSE)</f>
        <v>-0.337169</v>
      </c>
      <c r="V917" t="s">
        <v>24</v>
      </c>
      <c r="W917" t="s">
        <v>25</v>
      </c>
      <c r="X917" t="s">
        <v>333</v>
      </c>
    </row>
    <row r="918" spans="1:24" x14ac:dyDescent="0.25">
      <c r="A918" t="s">
        <v>152</v>
      </c>
      <c r="B918">
        <v>3416</v>
      </c>
      <c r="C918">
        <v>1458</v>
      </c>
      <c r="D918">
        <v>42.681498830000002</v>
      </c>
      <c r="E918">
        <v>3252</v>
      </c>
      <c r="F918">
        <v>1075</v>
      </c>
      <c r="G918">
        <v>33.056580570000001</v>
      </c>
      <c r="H918">
        <v>9.6249182629999996</v>
      </c>
      <c r="I918">
        <v>6668</v>
      </c>
      <c r="J918">
        <v>2533</v>
      </c>
      <c r="K918">
        <v>37.987402520000003</v>
      </c>
      <c r="L918">
        <v>49.8016431</v>
      </c>
      <c r="M918">
        <v>-11.81424058</v>
      </c>
      <c r="N918">
        <v>2</v>
      </c>
      <c r="O918">
        <v>1</v>
      </c>
      <c r="P918">
        <v>0.35233060100000002</v>
      </c>
      <c r="Q918" t="s">
        <v>23</v>
      </c>
      <c r="R918">
        <f>VLOOKUP($A918,Location!$A:$E,2,FALSE)</f>
        <v>51.563819899999999</v>
      </c>
      <c r="S918">
        <f>VLOOKUP($A918,Location!$A:$E,3,FALSE)</f>
        <v>0.1100187</v>
      </c>
      <c r="T918">
        <f>VLOOKUP($A918,Location!$A:$E,4,FALSE)</f>
        <v>51.563819899999999</v>
      </c>
      <c r="U918">
        <f>VLOOKUP($A918,Location!$A:$E,5,FALSE)</f>
        <v>0.12501869999999998</v>
      </c>
      <c r="V918" t="s">
        <v>24</v>
      </c>
      <c r="W918" t="s">
        <v>25</v>
      </c>
      <c r="X918" t="s">
        <v>333</v>
      </c>
    </row>
    <row r="919" spans="1:24" x14ac:dyDescent="0.25">
      <c r="A919" s="1" t="s">
        <v>353</v>
      </c>
      <c r="B919" s="2">
        <v>3615</v>
      </c>
      <c r="C919" s="2">
        <v>1917</v>
      </c>
      <c r="D919" s="2">
        <v>53.02904564315353</v>
      </c>
      <c r="E919" s="2">
        <v>3874</v>
      </c>
      <c r="F919" s="2">
        <v>1864</v>
      </c>
      <c r="G919" s="2">
        <v>48.115642746515228</v>
      </c>
      <c r="H919">
        <v>4.9134028966383028</v>
      </c>
      <c r="I919" s="2">
        <v>7493</v>
      </c>
      <c r="J919" s="2">
        <v>3784</v>
      </c>
      <c r="K919" s="2">
        <v>50.500467102629123</v>
      </c>
      <c r="L919" s="2">
        <v>49.8016431</v>
      </c>
      <c r="M919">
        <v>0.6988240026291237</v>
      </c>
      <c r="N919">
        <v>2</v>
      </c>
      <c r="O919" s="4">
        <v>0</v>
      </c>
      <c r="P919" s="4">
        <v>2.0840703162762209E-2</v>
      </c>
      <c r="Q919" t="s">
        <v>23</v>
      </c>
      <c r="R919">
        <f>VLOOKUP($A919,Location!$A:$E,2,FALSE)</f>
        <v>54.996864233333334</v>
      </c>
      <c r="S919">
        <f>VLOOKUP($A919,Location!$A:$E,3,FALSE)</f>
        <v>-1.5504336500000002</v>
      </c>
      <c r="T919">
        <f>VLOOKUP($A919,Location!$A:$E,4,FALSE)</f>
        <v>54.996864233333334</v>
      </c>
      <c r="U919">
        <f>VLOOKUP($A919,Location!$A:$E,5,FALSE)</f>
        <v>-1.5504336500000002</v>
      </c>
      <c r="V919" t="s">
        <v>24</v>
      </c>
      <c r="W919" t="s">
        <v>25</v>
      </c>
      <c r="X919" t="s">
        <v>333</v>
      </c>
    </row>
    <row r="920" spans="1:24" x14ac:dyDescent="0.25">
      <c r="A920" s="1" t="s">
        <v>349</v>
      </c>
      <c r="B920" s="2">
        <v>5022</v>
      </c>
      <c r="C920" s="2">
        <v>2386</v>
      </c>
      <c r="D920" s="2">
        <v>47.510951812027081</v>
      </c>
      <c r="E920" s="2">
        <v>5049</v>
      </c>
      <c r="F920" s="2">
        <v>2245</v>
      </c>
      <c r="G920" s="2">
        <v>44.464250346603293</v>
      </c>
      <c r="H920">
        <v>3.0467014654237872</v>
      </c>
      <c r="I920" s="2">
        <v>10078</v>
      </c>
      <c r="J920" s="2">
        <v>4635</v>
      </c>
      <c r="K920" s="2">
        <v>45.99126810875174</v>
      </c>
      <c r="L920" s="2">
        <v>49.8016431</v>
      </c>
      <c r="M920">
        <v>-3.8103749912482598</v>
      </c>
      <c r="N920">
        <v>2</v>
      </c>
      <c r="O920" s="4">
        <v>1</v>
      </c>
      <c r="P920" s="4">
        <v>0.11363504091539078</v>
      </c>
      <c r="Q920" t="s">
        <v>23</v>
      </c>
      <c r="R920">
        <f>VLOOKUP($A920,Location!$A:$E,2,FALSE)</f>
        <v>55.86189206666667</v>
      </c>
      <c r="S920">
        <f>VLOOKUP($A920,Location!$A:$E,3,FALSE)</f>
        <v>-4.2506686222222223</v>
      </c>
      <c r="T920">
        <f>VLOOKUP($A920,Location!$A:$E,4,FALSE)</f>
        <v>55.86189206666667</v>
      </c>
      <c r="U920">
        <f>VLOOKUP($A920,Location!$A:$E,5,FALSE)</f>
        <v>-4.2506686222222223</v>
      </c>
      <c r="V920" t="s">
        <v>24</v>
      </c>
      <c r="W920" t="s">
        <v>25</v>
      </c>
      <c r="X920" t="s">
        <v>333</v>
      </c>
    </row>
    <row r="921" spans="1:24" x14ac:dyDescent="0.25">
      <c r="A921" s="1" t="s">
        <v>350</v>
      </c>
      <c r="B921" s="2">
        <v>7414</v>
      </c>
      <c r="C921" s="2">
        <v>3881</v>
      </c>
      <c r="D921" s="2">
        <v>52.346911248988405</v>
      </c>
      <c r="E921" s="2">
        <v>7832</v>
      </c>
      <c r="F921" s="2">
        <v>3718</v>
      </c>
      <c r="G921" s="2">
        <v>47.471910112359552</v>
      </c>
      <c r="H921">
        <v>4.8750011366288533</v>
      </c>
      <c r="I921" s="2">
        <v>15252</v>
      </c>
      <c r="J921" s="2">
        <v>7601</v>
      </c>
      <c r="K921" s="2">
        <v>49.836087070548125</v>
      </c>
      <c r="L921" s="2">
        <v>49.8016431</v>
      </c>
      <c r="M921">
        <v>3.444397054812498E-2</v>
      </c>
      <c r="N921">
        <v>2</v>
      </c>
      <c r="O921" s="4">
        <v>0</v>
      </c>
      <c r="P921" s="4">
        <v>1.0272065115676389E-3</v>
      </c>
      <c r="Q921" t="s">
        <v>23</v>
      </c>
      <c r="R921">
        <f>VLOOKUP($A921,Location!$A:$E,2,FALSE)</f>
        <v>53.433106125000002</v>
      </c>
      <c r="S921">
        <f>VLOOKUP($A921,Location!$A:$E,3,FALSE)</f>
        <v>-2.8773681625000003</v>
      </c>
      <c r="T921">
        <f>VLOOKUP($A921,Location!$A:$E,4,FALSE)</f>
        <v>53.433106125000002</v>
      </c>
      <c r="U921">
        <f>VLOOKUP($A921,Location!$A:$E,5,FALSE)</f>
        <v>-2.8773681625000003</v>
      </c>
      <c r="V921" t="s">
        <v>24</v>
      </c>
      <c r="W921" t="s">
        <v>25</v>
      </c>
      <c r="X921" t="s">
        <v>333</v>
      </c>
    </row>
    <row r="922" spans="1:24" x14ac:dyDescent="0.25">
      <c r="A922" s="1" t="s">
        <v>347</v>
      </c>
      <c r="B922" s="2">
        <v>9895</v>
      </c>
      <c r="C922" s="2">
        <v>5053</v>
      </c>
      <c r="D922" s="2">
        <v>51.06619504800404</v>
      </c>
      <c r="E922" s="2">
        <v>10662</v>
      </c>
      <c r="F922" s="2">
        <v>4591</v>
      </c>
      <c r="G922" s="2">
        <v>43.059463515287938</v>
      </c>
      <c r="H922">
        <v>8.0067315327161026</v>
      </c>
      <c r="I922" s="2">
        <v>20559</v>
      </c>
      <c r="J922" s="2">
        <v>9646</v>
      </c>
      <c r="K922" s="2">
        <v>46.918624446714333</v>
      </c>
      <c r="L922" s="2">
        <v>49.8016431</v>
      </c>
      <c r="M922">
        <v>-2.8830186532856672</v>
      </c>
      <c r="N922">
        <v>2</v>
      </c>
      <c r="O922" s="4">
        <v>1</v>
      </c>
      <c r="P922" s="4">
        <v>8.5978924220953809E-2</v>
      </c>
      <c r="Q922" t="s">
        <v>23</v>
      </c>
      <c r="R922">
        <f>VLOOKUP($A922,Location!$A:$E,2,FALSE)</f>
        <v>53.742659618181825</v>
      </c>
      <c r="S922">
        <f>VLOOKUP($A922,Location!$A:$E,3,FALSE)</f>
        <v>-1.6611277999999998</v>
      </c>
      <c r="T922">
        <f>VLOOKUP($A922,Location!$A:$E,4,FALSE)</f>
        <v>53.742659618181825</v>
      </c>
      <c r="U922">
        <f>VLOOKUP($A922,Location!$A:$E,5,FALSE)</f>
        <v>-1.6611277999999998</v>
      </c>
      <c r="V922" t="s">
        <v>24</v>
      </c>
      <c r="W922" t="s">
        <v>25</v>
      </c>
      <c r="X922" t="s">
        <v>333</v>
      </c>
    </row>
    <row r="923" spans="1:24" x14ac:dyDescent="0.25">
      <c r="A923" s="1" t="s">
        <v>352</v>
      </c>
      <c r="B923" s="2">
        <v>10151</v>
      </c>
      <c r="C923" s="2">
        <v>5304</v>
      </c>
      <c r="D923" s="2">
        <v>52.251009752733722</v>
      </c>
      <c r="E923" s="2">
        <v>10662</v>
      </c>
      <c r="F923" s="2">
        <v>4861</v>
      </c>
      <c r="G923" s="2">
        <v>45.591821421872069</v>
      </c>
      <c r="H923">
        <v>6.6591883308616531</v>
      </c>
      <c r="I923" s="2">
        <v>20828</v>
      </c>
      <c r="J923" s="2">
        <v>10168</v>
      </c>
      <c r="K923" s="2">
        <v>48.818897637795274</v>
      </c>
      <c r="L923" s="2">
        <v>49.8016431</v>
      </c>
      <c r="M923">
        <v>-0.98274546220472558</v>
      </c>
      <c r="N923">
        <v>2</v>
      </c>
      <c r="O923" s="4">
        <v>1</v>
      </c>
      <c r="P923" s="4">
        <v>2.9307960781693215E-2</v>
      </c>
      <c r="Q923" t="s">
        <v>23</v>
      </c>
      <c r="R923">
        <f>VLOOKUP($A923,Location!$A:$E,2,FALSE)</f>
        <v>53.506440920000003</v>
      </c>
      <c r="S923">
        <f>VLOOKUP($A923,Location!$A:$E,3,FALSE)</f>
        <v>-2.2536799600000004</v>
      </c>
      <c r="T923">
        <f>VLOOKUP($A923,Location!$A:$E,4,FALSE)</f>
        <v>53.506440920000003</v>
      </c>
      <c r="U923">
        <f>VLOOKUP($A923,Location!$A:$E,5,FALSE)</f>
        <v>-2.2536799600000004</v>
      </c>
      <c r="V923" t="s">
        <v>24</v>
      </c>
      <c r="W923" t="s">
        <v>25</v>
      </c>
      <c r="X923" t="s">
        <v>333</v>
      </c>
    </row>
    <row r="924" spans="1:24" x14ac:dyDescent="0.25">
      <c r="A924" s="1" t="s">
        <v>348</v>
      </c>
      <c r="B924" s="2">
        <v>14071</v>
      </c>
      <c r="C924" s="2">
        <v>6342</v>
      </c>
      <c r="D924" s="2">
        <v>45.071423495131832</v>
      </c>
      <c r="E924" s="2">
        <v>14130</v>
      </c>
      <c r="F924" s="2">
        <v>5293</v>
      </c>
      <c r="G924" s="2">
        <v>37.459306440198162</v>
      </c>
      <c r="H924">
        <v>7.6121170549336696</v>
      </c>
      <c r="I924" s="2">
        <v>28207</v>
      </c>
      <c r="J924" s="2">
        <v>11637</v>
      </c>
      <c r="K924" s="2">
        <v>41.255716666075799</v>
      </c>
      <c r="L924" s="2">
        <v>49.8016431</v>
      </c>
      <c r="M924">
        <v>-8.5459264339242011</v>
      </c>
      <c r="N924">
        <v>2</v>
      </c>
      <c r="O924" s="4">
        <v>1</v>
      </c>
      <c r="P924" s="4">
        <v>0.25486118878309227</v>
      </c>
      <c r="Q924" t="s">
        <v>23</v>
      </c>
      <c r="R924">
        <f>VLOOKUP($A924,Location!$A:$E,2,FALSE)</f>
        <v>52.527958091666669</v>
      </c>
      <c r="S924">
        <f>VLOOKUP($A924,Location!$A:$E,3,FALSE)</f>
        <v>-1.9222458</v>
      </c>
      <c r="T924">
        <f>VLOOKUP($A924,Location!$A:$E,4,FALSE)</f>
        <v>52.527958091666669</v>
      </c>
      <c r="U924">
        <f>VLOOKUP($A924,Location!$A:$E,5,FALSE)</f>
        <v>-1.9222458</v>
      </c>
      <c r="V924" t="s">
        <v>24</v>
      </c>
      <c r="W924" t="s">
        <v>25</v>
      </c>
      <c r="X924" t="s">
        <v>333</v>
      </c>
    </row>
    <row r="925" spans="1:24" x14ac:dyDescent="0.25">
      <c r="A925" s="1" t="s">
        <v>351</v>
      </c>
      <c r="B925" s="2">
        <v>42236</v>
      </c>
      <c r="C925" s="2">
        <v>20362</v>
      </c>
      <c r="D925" s="2">
        <v>48.210057770622214</v>
      </c>
      <c r="E925" s="2">
        <v>37333</v>
      </c>
      <c r="F925" s="2">
        <v>15567</v>
      </c>
      <c r="G925" s="2">
        <v>41.6976937294083</v>
      </c>
      <c r="H925">
        <v>6.5123640412139139</v>
      </c>
      <c r="I925" s="2">
        <v>79575</v>
      </c>
      <c r="J925" s="2">
        <v>35930</v>
      </c>
      <c r="K925" s="2">
        <v>45.152371976123156</v>
      </c>
      <c r="L925" s="2">
        <v>49.8016431</v>
      </c>
      <c r="M925">
        <v>-4.6492711238768436</v>
      </c>
      <c r="N925">
        <v>2</v>
      </c>
      <c r="O925" s="4">
        <v>1</v>
      </c>
      <c r="P925" s="4">
        <v>0.1386530500546391</v>
      </c>
      <c r="Q925" t="s">
        <v>23</v>
      </c>
      <c r="R925">
        <f>VLOOKUP($A925,Location!$A:$E,2,FALSE)</f>
        <v>51.53327937142857</v>
      </c>
      <c r="S925">
        <f>VLOOKUP($A925,Location!$A:$E,3,FALSE)</f>
        <v>-0.14849228285714286</v>
      </c>
      <c r="T925">
        <f>VLOOKUP($A925,Location!$A:$E,4,FALSE)</f>
        <v>51.53327937142857</v>
      </c>
      <c r="U925">
        <f>VLOOKUP($A925,Location!$A:$E,5,FALSE)</f>
        <v>-0.14849228285714286</v>
      </c>
      <c r="V925" t="s">
        <v>24</v>
      </c>
      <c r="W925" t="s">
        <v>25</v>
      </c>
      <c r="X925" t="s">
        <v>333</v>
      </c>
    </row>
    <row r="926" spans="1:24" x14ac:dyDescent="0.25">
      <c r="A926" t="s">
        <v>228</v>
      </c>
      <c r="B926">
        <v>218082</v>
      </c>
      <c r="C926">
        <v>114541</v>
      </c>
      <c r="D926">
        <v>52.52198714</v>
      </c>
      <c r="E926">
        <v>219167</v>
      </c>
      <c r="F926">
        <v>103229</v>
      </c>
      <c r="G926">
        <v>47.100612769999998</v>
      </c>
      <c r="H926">
        <v>5.4213743680000004</v>
      </c>
      <c r="I926">
        <v>437343</v>
      </c>
      <c r="J926">
        <v>217804</v>
      </c>
      <c r="K926">
        <v>49.8016431</v>
      </c>
      <c r="L926">
        <v>49.8016431</v>
      </c>
      <c r="M926">
        <v>0</v>
      </c>
      <c r="N926">
        <v>2</v>
      </c>
      <c r="O926">
        <v>1</v>
      </c>
      <c r="P926">
        <v>0</v>
      </c>
      <c r="Q926" t="s">
        <v>23</v>
      </c>
      <c r="R926" t="e">
        <f>VLOOKUP($A926,Location!$A:$E,2,FALSE)</f>
        <v>#N/A</v>
      </c>
      <c r="S926" t="e">
        <f>VLOOKUP($A926,Location!$A:$E,3,FALSE)</f>
        <v>#N/A</v>
      </c>
      <c r="T926" t="e">
        <f>VLOOKUP($A926,Location!$A:$E,4,FALSE)</f>
        <v>#N/A</v>
      </c>
      <c r="U926" t="e">
        <f>VLOOKUP($A926,Location!$A:$E,5,FALSE)</f>
        <v>#N/A</v>
      </c>
      <c r="V926" t="s">
        <v>24</v>
      </c>
      <c r="W926" t="s">
        <v>25</v>
      </c>
      <c r="X926" t="s">
        <v>333</v>
      </c>
    </row>
    <row r="927" spans="1:24" x14ac:dyDescent="0.25">
      <c r="A927" s="1" t="s">
        <v>348</v>
      </c>
      <c r="N927">
        <v>0</v>
      </c>
      <c r="O927">
        <v>0</v>
      </c>
      <c r="P927">
        <v>0</v>
      </c>
      <c r="Q927" t="s">
        <v>23</v>
      </c>
      <c r="R927">
        <f>VLOOKUP($A927,Location!$A:$E,2,FALSE)</f>
        <v>52.527958091666669</v>
      </c>
      <c r="S927">
        <f>VLOOKUP($A927,Location!$A:$E,3,FALSE)</f>
        <v>-1.9222458</v>
      </c>
      <c r="T927">
        <f>VLOOKUP($A927,Location!$A:$E,4,FALSE)</f>
        <v>52.527958091666669</v>
      </c>
      <c r="U927">
        <f>VLOOKUP($A927,Location!$A:$E,5,FALSE)</f>
        <v>-1.9222458</v>
      </c>
      <c r="V927" t="s">
        <v>24</v>
      </c>
      <c r="W927" t="s">
        <v>25</v>
      </c>
      <c r="X927" t="s">
        <v>26</v>
      </c>
    </row>
    <row r="928" spans="1:24" x14ac:dyDescent="0.25">
      <c r="A928" s="1" t="s">
        <v>348</v>
      </c>
      <c r="N928">
        <v>1</v>
      </c>
      <c r="O928">
        <v>1</v>
      </c>
      <c r="P928">
        <v>0</v>
      </c>
      <c r="Q928" t="s">
        <v>23</v>
      </c>
      <c r="R928">
        <f>VLOOKUP($A928,Location!$A:$E,2,FALSE)</f>
        <v>52.527958091666669</v>
      </c>
      <c r="S928">
        <f>VLOOKUP($A928,Location!$A:$E,3,FALSE)</f>
        <v>-1.9222458</v>
      </c>
      <c r="T928">
        <f>VLOOKUP($A928,Location!$A:$E,4,FALSE)</f>
        <v>52.527958091666669</v>
      </c>
      <c r="U928">
        <f>VLOOKUP($A928,Location!$A:$E,5,FALSE)</f>
        <v>-1.9222458</v>
      </c>
      <c r="V928" t="s">
        <v>24</v>
      </c>
      <c r="W928" t="s">
        <v>25</v>
      </c>
      <c r="X928" t="s">
        <v>26</v>
      </c>
    </row>
    <row r="929" spans="1:24" x14ac:dyDescent="0.25">
      <c r="A929" s="1" t="s">
        <v>348</v>
      </c>
      <c r="N929">
        <v>3</v>
      </c>
      <c r="O929">
        <v>0</v>
      </c>
      <c r="P929">
        <v>0</v>
      </c>
      <c r="Q929" t="s">
        <v>23</v>
      </c>
      <c r="R929">
        <f>VLOOKUP($A929,Location!$A:$E,2,FALSE)</f>
        <v>52.527958091666669</v>
      </c>
      <c r="S929">
        <f>VLOOKUP($A929,Location!$A:$E,3,FALSE)</f>
        <v>-1.9222458</v>
      </c>
      <c r="T929">
        <f>VLOOKUP($A929,Location!$A:$E,4,FALSE)</f>
        <v>52.527958091666669</v>
      </c>
      <c r="U929">
        <f>VLOOKUP($A929,Location!$A:$E,5,FALSE)</f>
        <v>-1.9222458</v>
      </c>
      <c r="V929" t="s">
        <v>24</v>
      </c>
      <c r="W929" t="s">
        <v>25</v>
      </c>
      <c r="X929" t="s">
        <v>26</v>
      </c>
    </row>
    <row r="930" spans="1:24" x14ac:dyDescent="0.25">
      <c r="A930" s="1" t="s">
        <v>348</v>
      </c>
      <c r="N930">
        <v>0</v>
      </c>
      <c r="O930">
        <v>0</v>
      </c>
      <c r="P930">
        <v>0</v>
      </c>
      <c r="Q930" t="s">
        <v>23</v>
      </c>
      <c r="R930">
        <f>VLOOKUP($A930,Location!$A:$E,2,FALSE)</f>
        <v>52.527958091666669</v>
      </c>
      <c r="S930">
        <f>VLOOKUP($A930,Location!$A:$E,3,FALSE)</f>
        <v>-1.9222458</v>
      </c>
      <c r="T930">
        <f>VLOOKUP($A930,Location!$A:$E,4,FALSE)</f>
        <v>52.527958091666669</v>
      </c>
      <c r="U930">
        <f>VLOOKUP($A930,Location!$A:$E,5,FALSE)</f>
        <v>-1.9222458</v>
      </c>
      <c r="V930" t="s">
        <v>24</v>
      </c>
      <c r="W930" t="s">
        <v>335</v>
      </c>
      <c r="X930" t="s">
        <v>26</v>
      </c>
    </row>
    <row r="931" spans="1:24" x14ac:dyDescent="0.25">
      <c r="A931" s="1" t="s">
        <v>348</v>
      </c>
      <c r="N931">
        <v>1</v>
      </c>
      <c r="O931">
        <v>1</v>
      </c>
      <c r="P931">
        <v>0</v>
      </c>
      <c r="Q931" t="s">
        <v>23</v>
      </c>
      <c r="R931">
        <f>VLOOKUP($A931,Location!$A:$E,2,FALSE)</f>
        <v>52.527958091666669</v>
      </c>
      <c r="S931">
        <f>VLOOKUP($A931,Location!$A:$E,3,FALSE)</f>
        <v>-1.9222458</v>
      </c>
      <c r="T931">
        <f>VLOOKUP($A931,Location!$A:$E,4,FALSE)</f>
        <v>52.527958091666669</v>
      </c>
      <c r="U931">
        <f>VLOOKUP($A931,Location!$A:$E,5,FALSE)</f>
        <v>-1.9222458</v>
      </c>
      <c r="V931" t="s">
        <v>24</v>
      </c>
      <c r="W931" t="s">
        <v>335</v>
      </c>
      <c r="X931" t="s">
        <v>26</v>
      </c>
    </row>
    <row r="932" spans="1:24" x14ac:dyDescent="0.25">
      <c r="A932" s="1" t="s">
        <v>348</v>
      </c>
      <c r="N932">
        <v>2</v>
      </c>
      <c r="O932">
        <v>1</v>
      </c>
      <c r="P932">
        <v>1</v>
      </c>
      <c r="Q932" t="s">
        <v>23</v>
      </c>
      <c r="R932">
        <f>VLOOKUP($A932,Location!$A:$E,2,FALSE)</f>
        <v>52.527958091666669</v>
      </c>
      <c r="S932">
        <f>VLOOKUP($A932,Location!$A:$E,3,FALSE)</f>
        <v>-1.9222458</v>
      </c>
      <c r="T932">
        <f>VLOOKUP($A932,Location!$A:$E,4,FALSE)</f>
        <v>52.527958091666669</v>
      </c>
      <c r="U932">
        <f>VLOOKUP($A932,Location!$A:$E,5,FALSE)</f>
        <v>-1.9222458</v>
      </c>
      <c r="V932" t="s">
        <v>24</v>
      </c>
      <c r="W932" t="s">
        <v>335</v>
      </c>
      <c r="X932" t="s">
        <v>26</v>
      </c>
    </row>
    <row r="933" spans="1:24" x14ac:dyDescent="0.25">
      <c r="A933" s="1" t="s">
        <v>348</v>
      </c>
      <c r="N933">
        <v>3</v>
      </c>
      <c r="O933">
        <v>0</v>
      </c>
      <c r="P933">
        <v>1</v>
      </c>
      <c r="Q933" t="s">
        <v>23</v>
      </c>
      <c r="R933">
        <f>VLOOKUP($A933,Location!$A:$E,2,FALSE)</f>
        <v>52.527958091666669</v>
      </c>
      <c r="S933">
        <f>VLOOKUP($A933,Location!$A:$E,3,FALSE)</f>
        <v>-1.9222458</v>
      </c>
      <c r="T933">
        <f>VLOOKUP($A933,Location!$A:$E,4,FALSE)</f>
        <v>52.527958091666669</v>
      </c>
      <c r="U933">
        <f>VLOOKUP($A933,Location!$A:$E,5,FALSE)</f>
        <v>-1.9222458</v>
      </c>
      <c r="V933" t="s">
        <v>24</v>
      </c>
      <c r="W933" t="s">
        <v>335</v>
      </c>
      <c r="X933" t="s">
        <v>26</v>
      </c>
    </row>
    <row r="934" spans="1:24" x14ac:dyDescent="0.25">
      <c r="A934" s="1" t="s">
        <v>348</v>
      </c>
      <c r="N934">
        <v>4</v>
      </c>
      <c r="O934">
        <v>0</v>
      </c>
      <c r="P934">
        <v>0</v>
      </c>
      <c r="Q934" t="s">
        <v>23</v>
      </c>
      <c r="R934">
        <f>VLOOKUP($A934,Location!$A:$E,2,FALSE)</f>
        <v>52.527958091666669</v>
      </c>
      <c r="S934">
        <f>VLOOKUP($A934,Location!$A:$E,3,FALSE)</f>
        <v>-1.9222458</v>
      </c>
      <c r="T934">
        <f>VLOOKUP($A934,Location!$A:$E,4,FALSE)</f>
        <v>52.527958091666669</v>
      </c>
      <c r="U934">
        <f>VLOOKUP($A934,Location!$A:$E,5,FALSE)</f>
        <v>-1.9222458</v>
      </c>
      <c r="V934" t="s">
        <v>24</v>
      </c>
      <c r="W934" t="s">
        <v>335</v>
      </c>
      <c r="X934" t="s">
        <v>26</v>
      </c>
    </row>
    <row r="935" spans="1:24" x14ac:dyDescent="0.25">
      <c r="A935" s="1" t="s">
        <v>347</v>
      </c>
      <c r="N935">
        <v>0</v>
      </c>
      <c r="O935">
        <v>0</v>
      </c>
      <c r="P935">
        <v>0</v>
      </c>
      <c r="Q935" t="s">
        <v>23</v>
      </c>
      <c r="R935">
        <f>VLOOKUP($A935,Location!$A:$E,2,FALSE)</f>
        <v>53.742659618181825</v>
      </c>
      <c r="S935">
        <f>VLOOKUP($A935,Location!$A:$E,3,FALSE)</f>
        <v>-1.6611277999999998</v>
      </c>
      <c r="T935">
        <f>VLOOKUP($A935,Location!$A:$E,4,FALSE)</f>
        <v>53.742659618181825</v>
      </c>
      <c r="U935">
        <f>VLOOKUP($A935,Location!$A:$E,5,FALSE)</f>
        <v>-1.6611277999999998</v>
      </c>
      <c r="V935" t="s">
        <v>24</v>
      </c>
      <c r="W935" t="s">
        <v>25</v>
      </c>
      <c r="X935" t="s">
        <v>26</v>
      </c>
    </row>
    <row r="936" spans="1:24" x14ac:dyDescent="0.25">
      <c r="A936" s="1" t="s">
        <v>347</v>
      </c>
      <c r="N936">
        <v>1</v>
      </c>
      <c r="O936">
        <v>1</v>
      </c>
      <c r="P936">
        <v>0</v>
      </c>
      <c r="Q936" t="s">
        <v>23</v>
      </c>
      <c r="R936">
        <f>VLOOKUP($A936,Location!$A:$E,2,FALSE)</f>
        <v>53.742659618181825</v>
      </c>
      <c r="S936">
        <f>VLOOKUP($A936,Location!$A:$E,3,FALSE)</f>
        <v>-1.6611277999999998</v>
      </c>
      <c r="T936">
        <f>VLOOKUP($A936,Location!$A:$E,4,FALSE)</f>
        <v>53.742659618181825</v>
      </c>
      <c r="U936">
        <f>VLOOKUP($A936,Location!$A:$E,5,FALSE)</f>
        <v>-1.6611277999999998</v>
      </c>
      <c r="V936" t="s">
        <v>24</v>
      </c>
      <c r="W936" t="s">
        <v>25</v>
      </c>
      <c r="X936" t="s">
        <v>26</v>
      </c>
    </row>
    <row r="937" spans="1:24" x14ac:dyDescent="0.25">
      <c r="A937" s="1" t="s">
        <v>347</v>
      </c>
      <c r="N937">
        <v>3</v>
      </c>
      <c r="O937">
        <v>0</v>
      </c>
      <c r="P937">
        <v>0</v>
      </c>
      <c r="Q937" t="s">
        <v>23</v>
      </c>
      <c r="R937">
        <f>VLOOKUP($A937,Location!$A:$E,2,FALSE)</f>
        <v>53.742659618181825</v>
      </c>
      <c r="S937">
        <f>VLOOKUP($A937,Location!$A:$E,3,FALSE)</f>
        <v>-1.6611277999999998</v>
      </c>
      <c r="T937">
        <f>VLOOKUP($A937,Location!$A:$E,4,FALSE)</f>
        <v>53.742659618181825</v>
      </c>
      <c r="U937">
        <f>VLOOKUP($A937,Location!$A:$E,5,FALSE)</f>
        <v>-1.6611277999999998</v>
      </c>
      <c r="V937" t="s">
        <v>24</v>
      </c>
      <c r="W937" t="s">
        <v>25</v>
      </c>
      <c r="X937" t="s">
        <v>26</v>
      </c>
    </row>
    <row r="938" spans="1:24" x14ac:dyDescent="0.25">
      <c r="A938" s="1" t="s">
        <v>347</v>
      </c>
      <c r="N938">
        <v>0</v>
      </c>
      <c r="O938">
        <v>0</v>
      </c>
      <c r="P938">
        <v>0</v>
      </c>
      <c r="Q938" t="s">
        <v>23</v>
      </c>
      <c r="R938">
        <f>VLOOKUP($A938,Location!$A:$E,2,FALSE)</f>
        <v>53.742659618181825</v>
      </c>
      <c r="S938">
        <f>VLOOKUP($A938,Location!$A:$E,3,FALSE)</f>
        <v>-1.6611277999999998</v>
      </c>
      <c r="T938">
        <f>VLOOKUP($A938,Location!$A:$E,4,FALSE)</f>
        <v>53.742659618181825</v>
      </c>
      <c r="U938">
        <f>VLOOKUP($A938,Location!$A:$E,5,FALSE)</f>
        <v>-1.6611277999999998</v>
      </c>
      <c r="V938" t="s">
        <v>24</v>
      </c>
      <c r="W938" t="s">
        <v>335</v>
      </c>
      <c r="X938" t="s">
        <v>26</v>
      </c>
    </row>
    <row r="939" spans="1:24" x14ac:dyDescent="0.25">
      <c r="A939" s="1" t="s">
        <v>347</v>
      </c>
      <c r="N939">
        <v>1</v>
      </c>
      <c r="O939">
        <v>1</v>
      </c>
      <c r="P939">
        <v>0</v>
      </c>
      <c r="Q939" t="s">
        <v>23</v>
      </c>
      <c r="R939">
        <f>VLOOKUP($A939,Location!$A:$E,2,FALSE)</f>
        <v>53.742659618181825</v>
      </c>
      <c r="S939">
        <f>VLOOKUP($A939,Location!$A:$E,3,FALSE)</f>
        <v>-1.6611277999999998</v>
      </c>
      <c r="T939">
        <f>VLOOKUP($A939,Location!$A:$E,4,FALSE)</f>
        <v>53.742659618181825</v>
      </c>
      <c r="U939">
        <f>VLOOKUP($A939,Location!$A:$E,5,FALSE)</f>
        <v>-1.6611277999999998</v>
      </c>
      <c r="V939" t="s">
        <v>24</v>
      </c>
      <c r="W939" t="s">
        <v>335</v>
      </c>
      <c r="X939" t="s">
        <v>26</v>
      </c>
    </row>
    <row r="940" spans="1:24" x14ac:dyDescent="0.25">
      <c r="A940" s="1" t="s">
        <v>347</v>
      </c>
      <c r="N940">
        <v>2</v>
      </c>
      <c r="O940">
        <v>1</v>
      </c>
      <c r="P940">
        <v>1</v>
      </c>
      <c r="Q940" t="s">
        <v>23</v>
      </c>
      <c r="R940">
        <f>VLOOKUP($A940,Location!$A:$E,2,FALSE)</f>
        <v>53.742659618181825</v>
      </c>
      <c r="S940">
        <f>VLOOKUP($A940,Location!$A:$E,3,FALSE)</f>
        <v>-1.6611277999999998</v>
      </c>
      <c r="T940">
        <f>VLOOKUP($A940,Location!$A:$E,4,FALSE)</f>
        <v>53.742659618181825</v>
      </c>
      <c r="U940">
        <f>VLOOKUP($A940,Location!$A:$E,5,FALSE)</f>
        <v>-1.6611277999999998</v>
      </c>
      <c r="V940" t="s">
        <v>24</v>
      </c>
      <c r="W940" t="s">
        <v>335</v>
      </c>
      <c r="X940" t="s">
        <v>26</v>
      </c>
    </row>
    <row r="941" spans="1:24" x14ac:dyDescent="0.25">
      <c r="A941" s="1" t="s">
        <v>347</v>
      </c>
      <c r="N941">
        <v>3</v>
      </c>
      <c r="O941">
        <v>0</v>
      </c>
      <c r="P941">
        <v>1</v>
      </c>
      <c r="Q941" t="s">
        <v>23</v>
      </c>
      <c r="R941">
        <f>VLOOKUP($A941,Location!$A:$E,2,FALSE)</f>
        <v>53.742659618181825</v>
      </c>
      <c r="S941">
        <f>VLOOKUP($A941,Location!$A:$E,3,FALSE)</f>
        <v>-1.6611277999999998</v>
      </c>
      <c r="T941">
        <f>VLOOKUP($A941,Location!$A:$E,4,FALSE)</f>
        <v>53.742659618181825</v>
      </c>
      <c r="U941">
        <f>VLOOKUP($A941,Location!$A:$E,5,FALSE)</f>
        <v>-1.6611277999999998</v>
      </c>
      <c r="V941" t="s">
        <v>24</v>
      </c>
      <c r="W941" t="s">
        <v>335</v>
      </c>
      <c r="X941" t="s">
        <v>26</v>
      </c>
    </row>
    <row r="942" spans="1:24" x14ac:dyDescent="0.25">
      <c r="A942" s="1" t="s">
        <v>347</v>
      </c>
      <c r="N942">
        <v>4</v>
      </c>
      <c r="O942">
        <v>0</v>
      </c>
      <c r="P942">
        <v>0</v>
      </c>
      <c r="Q942" t="s">
        <v>23</v>
      </c>
      <c r="R942">
        <f>VLOOKUP($A942,Location!$A:$E,2,FALSE)</f>
        <v>53.742659618181825</v>
      </c>
      <c r="S942">
        <f>VLOOKUP($A942,Location!$A:$E,3,FALSE)</f>
        <v>-1.6611277999999998</v>
      </c>
      <c r="T942">
        <f>VLOOKUP($A942,Location!$A:$E,4,FALSE)</f>
        <v>53.742659618181825</v>
      </c>
      <c r="U942">
        <f>VLOOKUP($A942,Location!$A:$E,5,FALSE)</f>
        <v>-1.6611277999999998</v>
      </c>
      <c r="V942" t="s">
        <v>24</v>
      </c>
      <c r="W942" t="s">
        <v>335</v>
      </c>
      <c r="X942" t="s">
        <v>26</v>
      </c>
    </row>
    <row r="943" spans="1:24" x14ac:dyDescent="0.25">
      <c r="A943" s="1" t="s">
        <v>349</v>
      </c>
      <c r="N943">
        <v>0</v>
      </c>
      <c r="O943">
        <v>0</v>
      </c>
      <c r="P943">
        <v>0</v>
      </c>
      <c r="Q943" t="s">
        <v>23</v>
      </c>
      <c r="R943">
        <f>VLOOKUP($A943,Location!$A:$E,2,FALSE)</f>
        <v>55.86189206666667</v>
      </c>
      <c r="S943">
        <f>VLOOKUP($A943,Location!$A:$E,3,FALSE)</f>
        <v>-4.2506686222222223</v>
      </c>
      <c r="T943">
        <f>VLOOKUP($A943,Location!$A:$E,4,FALSE)</f>
        <v>55.86189206666667</v>
      </c>
      <c r="U943">
        <f>VLOOKUP($A943,Location!$A:$E,5,FALSE)</f>
        <v>-4.2506686222222223</v>
      </c>
      <c r="V943" t="s">
        <v>24</v>
      </c>
      <c r="W943" t="s">
        <v>25</v>
      </c>
      <c r="X943" t="s">
        <v>26</v>
      </c>
    </row>
    <row r="944" spans="1:24" x14ac:dyDescent="0.25">
      <c r="A944" s="1" t="s">
        <v>349</v>
      </c>
      <c r="N944">
        <v>1</v>
      </c>
      <c r="O944">
        <v>1</v>
      </c>
      <c r="P944">
        <v>0</v>
      </c>
      <c r="Q944" t="s">
        <v>23</v>
      </c>
      <c r="R944">
        <f>VLOOKUP($A944,Location!$A:$E,2,FALSE)</f>
        <v>55.86189206666667</v>
      </c>
      <c r="S944">
        <f>VLOOKUP($A944,Location!$A:$E,3,FALSE)</f>
        <v>-4.2506686222222223</v>
      </c>
      <c r="T944">
        <f>VLOOKUP($A944,Location!$A:$E,4,FALSE)</f>
        <v>55.86189206666667</v>
      </c>
      <c r="U944">
        <f>VLOOKUP($A944,Location!$A:$E,5,FALSE)</f>
        <v>-4.2506686222222223</v>
      </c>
      <c r="V944" t="s">
        <v>24</v>
      </c>
      <c r="W944" t="s">
        <v>25</v>
      </c>
      <c r="X944" t="s">
        <v>26</v>
      </c>
    </row>
    <row r="945" spans="1:24" x14ac:dyDescent="0.25">
      <c r="A945" s="1" t="s">
        <v>349</v>
      </c>
      <c r="N945">
        <v>3</v>
      </c>
      <c r="O945">
        <v>0</v>
      </c>
      <c r="P945">
        <v>0</v>
      </c>
      <c r="Q945" t="s">
        <v>23</v>
      </c>
      <c r="R945">
        <f>VLOOKUP($A945,Location!$A:$E,2,FALSE)</f>
        <v>55.86189206666667</v>
      </c>
      <c r="S945">
        <f>VLOOKUP($A945,Location!$A:$E,3,FALSE)</f>
        <v>-4.2506686222222223</v>
      </c>
      <c r="T945">
        <f>VLOOKUP($A945,Location!$A:$E,4,FALSE)</f>
        <v>55.86189206666667</v>
      </c>
      <c r="U945">
        <f>VLOOKUP($A945,Location!$A:$E,5,FALSE)</f>
        <v>-4.2506686222222223</v>
      </c>
      <c r="V945" t="s">
        <v>24</v>
      </c>
      <c r="W945" t="s">
        <v>25</v>
      </c>
      <c r="X945" t="s">
        <v>26</v>
      </c>
    </row>
    <row r="946" spans="1:24" x14ac:dyDescent="0.25">
      <c r="A946" s="1" t="s">
        <v>349</v>
      </c>
      <c r="N946">
        <v>0</v>
      </c>
      <c r="O946">
        <v>0</v>
      </c>
      <c r="P946">
        <v>0</v>
      </c>
      <c r="Q946" t="s">
        <v>23</v>
      </c>
      <c r="R946">
        <f>VLOOKUP($A946,Location!$A:$E,2,FALSE)</f>
        <v>55.86189206666667</v>
      </c>
      <c r="S946">
        <f>VLOOKUP($A946,Location!$A:$E,3,FALSE)</f>
        <v>-4.2506686222222223</v>
      </c>
      <c r="T946">
        <f>VLOOKUP($A946,Location!$A:$E,4,FALSE)</f>
        <v>55.86189206666667</v>
      </c>
      <c r="U946">
        <f>VLOOKUP($A946,Location!$A:$E,5,FALSE)</f>
        <v>-4.2506686222222223</v>
      </c>
      <c r="V946" t="s">
        <v>24</v>
      </c>
      <c r="W946" t="s">
        <v>335</v>
      </c>
      <c r="X946" t="s">
        <v>26</v>
      </c>
    </row>
    <row r="947" spans="1:24" x14ac:dyDescent="0.25">
      <c r="A947" s="1" t="s">
        <v>349</v>
      </c>
      <c r="N947">
        <v>1</v>
      </c>
      <c r="O947">
        <v>1</v>
      </c>
      <c r="P947">
        <v>0</v>
      </c>
      <c r="Q947" t="s">
        <v>23</v>
      </c>
      <c r="R947">
        <f>VLOOKUP($A947,Location!$A:$E,2,FALSE)</f>
        <v>55.86189206666667</v>
      </c>
      <c r="S947">
        <f>VLOOKUP($A947,Location!$A:$E,3,FALSE)</f>
        <v>-4.2506686222222223</v>
      </c>
      <c r="T947">
        <f>VLOOKUP($A947,Location!$A:$E,4,FALSE)</f>
        <v>55.86189206666667</v>
      </c>
      <c r="U947">
        <f>VLOOKUP($A947,Location!$A:$E,5,FALSE)</f>
        <v>-4.2506686222222223</v>
      </c>
      <c r="V947" t="s">
        <v>24</v>
      </c>
      <c r="W947" t="s">
        <v>335</v>
      </c>
      <c r="X947" t="s">
        <v>26</v>
      </c>
    </row>
    <row r="948" spans="1:24" x14ac:dyDescent="0.25">
      <c r="A948" s="1" t="s">
        <v>349</v>
      </c>
      <c r="N948">
        <v>2</v>
      </c>
      <c r="O948">
        <v>1</v>
      </c>
      <c r="P948">
        <v>1</v>
      </c>
      <c r="Q948" t="s">
        <v>23</v>
      </c>
      <c r="R948">
        <f>VLOOKUP($A948,Location!$A:$E,2,FALSE)</f>
        <v>55.86189206666667</v>
      </c>
      <c r="S948">
        <f>VLOOKUP($A948,Location!$A:$E,3,FALSE)</f>
        <v>-4.2506686222222223</v>
      </c>
      <c r="T948">
        <f>VLOOKUP($A948,Location!$A:$E,4,FALSE)</f>
        <v>55.86189206666667</v>
      </c>
      <c r="U948">
        <f>VLOOKUP($A948,Location!$A:$E,5,FALSE)</f>
        <v>-4.2506686222222223</v>
      </c>
      <c r="V948" t="s">
        <v>24</v>
      </c>
      <c r="W948" t="s">
        <v>335</v>
      </c>
      <c r="X948" t="s">
        <v>26</v>
      </c>
    </row>
    <row r="949" spans="1:24" x14ac:dyDescent="0.25">
      <c r="A949" s="1" t="s">
        <v>349</v>
      </c>
      <c r="N949">
        <v>3</v>
      </c>
      <c r="O949">
        <v>0</v>
      </c>
      <c r="P949">
        <v>1</v>
      </c>
      <c r="Q949" t="s">
        <v>23</v>
      </c>
      <c r="R949">
        <f>VLOOKUP($A949,Location!$A:$E,2,FALSE)</f>
        <v>55.86189206666667</v>
      </c>
      <c r="S949">
        <f>VLOOKUP($A949,Location!$A:$E,3,FALSE)</f>
        <v>-4.2506686222222223</v>
      </c>
      <c r="T949">
        <f>VLOOKUP($A949,Location!$A:$E,4,FALSE)</f>
        <v>55.86189206666667</v>
      </c>
      <c r="U949">
        <f>VLOOKUP($A949,Location!$A:$E,5,FALSE)</f>
        <v>-4.2506686222222223</v>
      </c>
      <c r="V949" t="s">
        <v>24</v>
      </c>
      <c r="W949" t="s">
        <v>335</v>
      </c>
      <c r="X949" t="s">
        <v>26</v>
      </c>
    </row>
    <row r="950" spans="1:24" x14ac:dyDescent="0.25">
      <c r="A950" s="1" t="s">
        <v>349</v>
      </c>
      <c r="N950">
        <v>4</v>
      </c>
      <c r="O950">
        <v>0</v>
      </c>
      <c r="P950">
        <v>0</v>
      </c>
      <c r="Q950" t="s">
        <v>23</v>
      </c>
      <c r="R950">
        <f>VLOOKUP($A950,Location!$A:$E,2,FALSE)</f>
        <v>55.86189206666667</v>
      </c>
      <c r="S950">
        <f>VLOOKUP($A950,Location!$A:$E,3,FALSE)</f>
        <v>-4.2506686222222223</v>
      </c>
      <c r="T950">
        <f>VLOOKUP($A950,Location!$A:$E,4,FALSE)</f>
        <v>55.86189206666667</v>
      </c>
      <c r="U950">
        <f>VLOOKUP($A950,Location!$A:$E,5,FALSE)</f>
        <v>-4.2506686222222223</v>
      </c>
      <c r="V950" t="s">
        <v>24</v>
      </c>
      <c r="W950" t="s">
        <v>335</v>
      </c>
      <c r="X950" t="s">
        <v>26</v>
      </c>
    </row>
    <row r="951" spans="1:24" x14ac:dyDescent="0.25">
      <c r="A951" s="1" t="s">
        <v>350</v>
      </c>
      <c r="N951">
        <v>0</v>
      </c>
      <c r="O951">
        <v>0</v>
      </c>
      <c r="P951">
        <v>0</v>
      </c>
      <c r="Q951" t="s">
        <v>23</v>
      </c>
      <c r="R951">
        <f>VLOOKUP($A951,Location!$A:$E,2,FALSE)</f>
        <v>53.433106125000002</v>
      </c>
      <c r="S951">
        <f>VLOOKUP($A951,Location!$A:$E,3,FALSE)</f>
        <v>-2.8773681625000003</v>
      </c>
      <c r="T951">
        <f>VLOOKUP($A951,Location!$A:$E,4,FALSE)</f>
        <v>53.433106125000002</v>
      </c>
      <c r="U951">
        <f>VLOOKUP($A951,Location!$A:$E,5,FALSE)</f>
        <v>-2.8773681625000003</v>
      </c>
      <c r="V951" t="s">
        <v>24</v>
      </c>
      <c r="W951" t="s">
        <v>25</v>
      </c>
      <c r="X951" t="s">
        <v>26</v>
      </c>
    </row>
    <row r="952" spans="1:24" x14ac:dyDescent="0.25">
      <c r="A952" s="1" t="s">
        <v>350</v>
      </c>
      <c r="N952">
        <v>1</v>
      </c>
      <c r="O952">
        <v>1</v>
      </c>
      <c r="P952">
        <v>0</v>
      </c>
      <c r="Q952" t="s">
        <v>23</v>
      </c>
      <c r="R952">
        <f>VLOOKUP($A952,Location!$A:$E,2,FALSE)</f>
        <v>53.433106125000002</v>
      </c>
      <c r="S952">
        <f>VLOOKUP($A952,Location!$A:$E,3,FALSE)</f>
        <v>-2.8773681625000003</v>
      </c>
      <c r="T952">
        <f>VLOOKUP($A952,Location!$A:$E,4,FALSE)</f>
        <v>53.433106125000002</v>
      </c>
      <c r="U952">
        <f>VLOOKUP($A952,Location!$A:$E,5,FALSE)</f>
        <v>-2.8773681625000003</v>
      </c>
      <c r="V952" t="s">
        <v>24</v>
      </c>
      <c r="W952" t="s">
        <v>25</v>
      </c>
      <c r="X952" t="s">
        <v>26</v>
      </c>
    </row>
    <row r="953" spans="1:24" x14ac:dyDescent="0.25">
      <c r="A953" s="1" t="s">
        <v>350</v>
      </c>
      <c r="N953">
        <v>3</v>
      </c>
      <c r="O953">
        <v>0</v>
      </c>
      <c r="P953">
        <v>0</v>
      </c>
      <c r="Q953" t="s">
        <v>23</v>
      </c>
      <c r="R953">
        <f>VLOOKUP($A953,Location!$A:$E,2,FALSE)</f>
        <v>53.433106125000002</v>
      </c>
      <c r="S953">
        <f>VLOOKUP($A953,Location!$A:$E,3,FALSE)</f>
        <v>-2.8773681625000003</v>
      </c>
      <c r="T953">
        <f>VLOOKUP($A953,Location!$A:$E,4,FALSE)</f>
        <v>53.433106125000002</v>
      </c>
      <c r="U953">
        <f>VLOOKUP($A953,Location!$A:$E,5,FALSE)</f>
        <v>-2.8773681625000003</v>
      </c>
      <c r="V953" t="s">
        <v>24</v>
      </c>
      <c r="W953" t="s">
        <v>25</v>
      </c>
      <c r="X953" t="s">
        <v>26</v>
      </c>
    </row>
    <row r="954" spans="1:24" x14ac:dyDescent="0.25">
      <c r="A954" s="1" t="s">
        <v>350</v>
      </c>
      <c r="N954">
        <v>0</v>
      </c>
      <c r="O954">
        <v>0</v>
      </c>
      <c r="P954">
        <v>0</v>
      </c>
      <c r="Q954" t="s">
        <v>23</v>
      </c>
      <c r="R954">
        <f>VLOOKUP($A954,Location!$A:$E,2,FALSE)</f>
        <v>53.433106125000002</v>
      </c>
      <c r="S954">
        <f>VLOOKUP($A954,Location!$A:$E,3,FALSE)</f>
        <v>-2.8773681625000003</v>
      </c>
      <c r="T954">
        <f>VLOOKUP($A954,Location!$A:$E,4,FALSE)</f>
        <v>53.433106125000002</v>
      </c>
      <c r="U954">
        <f>VLOOKUP($A954,Location!$A:$E,5,FALSE)</f>
        <v>-2.8773681625000003</v>
      </c>
      <c r="V954" t="s">
        <v>24</v>
      </c>
      <c r="W954" t="s">
        <v>335</v>
      </c>
      <c r="X954" t="s">
        <v>26</v>
      </c>
    </row>
    <row r="955" spans="1:24" x14ac:dyDescent="0.25">
      <c r="A955" s="1" t="s">
        <v>350</v>
      </c>
      <c r="N955">
        <v>1</v>
      </c>
      <c r="O955">
        <v>1</v>
      </c>
      <c r="P955">
        <v>0</v>
      </c>
      <c r="Q955" t="s">
        <v>23</v>
      </c>
      <c r="R955">
        <f>VLOOKUP($A955,Location!$A:$E,2,FALSE)</f>
        <v>53.433106125000002</v>
      </c>
      <c r="S955">
        <f>VLOOKUP($A955,Location!$A:$E,3,FALSE)</f>
        <v>-2.8773681625000003</v>
      </c>
      <c r="T955">
        <f>VLOOKUP($A955,Location!$A:$E,4,FALSE)</f>
        <v>53.433106125000002</v>
      </c>
      <c r="U955">
        <f>VLOOKUP($A955,Location!$A:$E,5,FALSE)</f>
        <v>-2.8773681625000003</v>
      </c>
      <c r="V955" t="s">
        <v>24</v>
      </c>
      <c r="W955" t="s">
        <v>335</v>
      </c>
      <c r="X955" t="s">
        <v>26</v>
      </c>
    </row>
    <row r="956" spans="1:24" x14ac:dyDescent="0.25">
      <c r="A956" s="1" t="s">
        <v>350</v>
      </c>
      <c r="N956">
        <v>2</v>
      </c>
      <c r="O956">
        <v>1</v>
      </c>
      <c r="P956">
        <v>1</v>
      </c>
      <c r="Q956" t="s">
        <v>23</v>
      </c>
      <c r="R956">
        <f>VLOOKUP($A956,Location!$A:$E,2,FALSE)</f>
        <v>53.433106125000002</v>
      </c>
      <c r="S956">
        <f>VLOOKUP($A956,Location!$A:$E,3,FALSE)</f>
        <v>-2.8773681625000003</v>
      </c>
      <c r="T956">
        <f>VLOOKUP($A956,Location!$A:$E,4,FALSE)</f>
        <v>53.433106125000002</v>
      </c>
      <c r="U956">
        <f>VLOOKUP($A956,Location!$A:$E,5,FALSE)</f>
        <v>-2.8773681625000003</v>
      </c>
      <c r="V956" t="s">
        <v>24</v>
      </c>
      <c r="W956" t="s">
        <v>335</v>
      </c>
      <c r="X956" t="s">
        <v>26</v>
      </c>
    </row>
    <row r="957" spans="1:24" x14ac:dyDescent="0.25">
      <c r="A957" s="1" t="s">
        <v>350</v>
      </c>
      <c r="N957">
        <v>3</v>
      </c>
      <c r="O957">
        <v>0</v>
      </c>
      <c r="P957">
        <v>1</v>
      </c>
      <c r="Q957" t="s">
        <v>23</v>
      </c>
      <c r="R957">
        <f>VLOOKUP($A957,Location!$A:$E,2,FALSE)</f>
        <v>53.433106125000002</v>
      </c>
      <c r="S957">
        <f>VLOOKUP($A957,Location!$A:$E,3,FALSE)</f>
        <v>-2.8773681625000003</v>
      </c>
      <c r="T957">
        <f>VLOOKUP($A957,Location!$A:$E,4,FALSE)</f>
        <v>53.433106125000002</v>
      </c>
      <c r="U957">
        <f>VLOOKUP($A957,Location!$A:$E,5,FALSE)</f>
        <v>-2.8773681625000003</v>
      </c>
      <c r="V957" t="s">
        <v>24</v>
      </c>
      <c r="W957" t="s">
        <v>335</v>
      </c>
      <c r="X957" t="s">
        <v>26</v>
      </c>
    </row>
    <row r="958" spans="1:24" x14ac:dyDescent="0.25">
      <c r="A958" s="1" t="s">
        <v>350</v>
      </c>
      <c r="N958">
        <v>4</v>
      </c>
      <c r="O958">
        <v>0</v>
      </c>
      <c r="P958">
        <v>0</v>
      </c>
      <c r="Q958" t="s">
        <v>23</v>
      </c>
      <c r="R958">
        <f>VLOOKUP($A958,Location!$A:$E,2,FALSE)</f>
        <v>53.433106125000002</v>
      </c>
      <c r="S958">
        <f>VLOOKUP($A958,Location!$A:$E,3,FALSE)</f>
        <v>-2.8773681625000003</v>
      </c>
      <c r="T958">
        <f>VLOOKUP($A958,Location!$A:$E,4,FALSE)</f>
        <v>53.433106125000002</v>
      </c>
      <c r="U958">
        <f>VLOOKUP($A958,Location!$A:$E,5,FALSE)</f>
        <v>-2.8773681625000003</v>
      </c>
      <c r="V958" t="s">
        <v>24</v>
      </c>
      <c r="W958" t="s">
        <v>335</v>
      </c>
      <c r="X958" t="s">
        <v>26</v>
      </c>
    </row>
    <row r="959" spans="1:24" x14ac:dyDescent="0.25">
      <c r="A959" s="1" t="s">
        <v>351</v>
      </c>
      <c r="N959">
        <v>0</v>
      </c>
      <c r="O959">
        <v>0</v>
      </c>
      <c r="P959">
        <v>0</v>
      </c>
      <c r="Q959" t="s">
        <v>23</v>
      </c>
      <c r="R959">
        <f>VLOOKUP($A959,Location!$A:$E,2,FALSE)</f>
        <v>51.53327937142857</v>
      </c>
      <c r="S959">
        <f>VLOOKUP($A959,Location!$A:$E,3,FALSE)</f>
        <v>-0.14849228285714286</v>
      </c>
      <c r="T959">
        <f>VLOOKUP($A959,Location!$A:$E,4,FALSE)</f>
        <v>51.53327937142857</v>
      </c>
      <c r="U959">
        <f>VLOOKUP($A959,Location!$A:$E,5,FALSE)</f>
        <v>-0.14849228285714286</v>
      </c>
      <c r="V959" t="s">
        <v>24</v>
      </c>
      <c r="W959" t="s">
        <v>25</v>
      </c>
      <c r="X959" t="s">
        <v>26</v>
      </c>
    </row>
    <row r="960" spans="1:24" x14ac:dyDescent="0.25">
      <c r="A960" s="1" t="s">
        <v>351</v>
      </c>
      <c r="N960">
        <v>1</v>
      </c>
      <c r="O960">
        <v>1</v>
      </c>
      <c r="P960">
        <v>0</v>
      </c>
      <c r="Q960" t="s">
        <v>23</v>
      </c>
      <c r="R960">
        <f>VLOOKUP($A960,Location!$A:$E,2,FALSE)</f>
        <v>51.53327937142857</v>
      </c>
      <c r="S960">
        <f>VLOOKUP($A960,Location!$A:$E,3,FALSE)</f>
        <v>-0.14849228285714286</v>
      </c>
      <c r="T960">
        <f>VLOOKUP($A960,Location!$A:$E,4,FALSE)</f>
        <v>51.53327937142857</v>
      </c>
      <c r="U960">
        <f>VLOOKUP($A960,Location!$A:$E,5,FALSE)</f>
        <v>-0.14849228285714286</v>
      </c>
      <c r="V960" t="s">
        <v>24</v>
      </c>
      <c r="W960" t="s">
        <v>25</v>
      </c>
      <c r="X960" t="s">
        <v>26</v>
      </c>
    </row>
    <row r="961" spans="1:24" x14ac:dyDescent="0.25">
      <c r="A961" s="1" t="s">
        <v>351</v>
      </c>
      <c r="N961">
        <v>3</v>
      </c>
      <c r="O961">
        <v>0</v>
      </c>
      <c r="P961">
        <v>0</v>
      </c>
      <c r="Q961" t="s">
        <v>23</v>
      </c>
      <c r="R961">
        <f>VLOOKUP($A961,Location!$A:$E,2,FALSE)</f>
        <v>51.53327937142857</v>
      </c>
      <c r="S961">
        <f>VLOOKUP($A961,Location!$A:$E,3,FALSE)</f>
        <v>-0.14849228285714286</v>
      </c>
      <c r="T961">
        <f>VLOOKUP($A961,Location!$A:$E,4,FALSE)</f>
        <v>51.53327937142857</v>
      </c>
      <c r="U961">
        <f>VLOOKUP($A961,Location!$A:$E,5,FALSE)</f>
        <v>-0.14849228285714286</v>
      </c>
      <c r="V961" t="s">
        <v>24</v>
      </c>
      <c r="W961" t="s">
        <v>25</v>
      </c>
      <c r="X961" t="s">
        <v>26</v>
      </c>
    </row>
    <row r="962" spans="1:24" x14ac:dyDescent="0.25">
      <c r="A962" s="1" t="s">
        <v>351</v>
      </c>
      <c r="N962">
        <v>0</v>
      </c>
      <c r="O962">
        <v>0</v>
      </c>
      <c r="P962">
        <v>0</v>
      </c>
      <c r="Q962" t="s">
        <v>23</v>
      </c>
      <c r="R962">
        <f>VLOOKUP($A962,Location!$A:$E,2,FALSE)</f>
        <v>51.53327937142857</v>
      </c>
      <c r="S962">
        <f>VLOOKUP($A962,Location!$A:$E,3,FALSE)</f>
        <v>-0.14849228285714286</v>
      </c>
      <c r="T962">
        <f>VLOOKUP($A962,Location!$A:$E,4,FALSE)</f>
        <v>51.53327937142857</v>
      </c>
      <c r="U962">
        <f>VLOOKUP($A962,Location!$A:$E,5,FALSE)</f>
        <v>-0.14849228285714286</v>
      </c>
      <c r="V962" t="s">
        <v>24</v>
      </c>
      <c r="W962" t="s">
        <v>335</v>
      </c>
      <c r="X962" t="s">
        <v>26</v>
      </c>
    </row>
    <row r="963" spans="1:24" x14ac:dyDescent="0.25">
      <c r="A963" s="1" t="s">
        <v>351</v>
      </c>
      <c r="N963">
        <v>1</v>
      </c>
      <c r="O963">
        <v>1</v>
      </c>
      <c r="P963">
        <v>0</v>
      </c>
      <c r="Q963" t="s">
        <v>23</v>
      </c>
      <c r="R963">
        <f>VLOOKUP($A963,Location!$A:$E,2,FALSE)</f>
        <v>51.53327937142857</v>
      </c>
      <c r="S963">
        <f>VLOOKUP($A963,Location!$A:$E,3,FALSE)</f>
        <v>-0.14849228285714286</v>
      </c>
      <c r="T963">
        <f>VLOOKUP($A963,Location!$A:$E,4,FALSE)</f>
        <v>51.53327937142857</v>
      </c>
      <c r="U963">
        <f>VLOOKUP($A963,Location!$A:$E,5,FALSE)</f>
        <v>-0.14849228285714286</v>
      </c>
      <c r="V963" t="s">
        <v>24</v>
      </c>
      <c r="W963" t="s">
        <v>335</v>
      </c>
      <c r="X963" t="s">
        <v>26</v>
      </c>
    </row>
    <row r="964" spans="1:24" x14ac:dyDescent="0.25">
      <c r="A964" s="1" t="s">
        <v>351</v>
      </c>
      <c r="N964">
        <v>2</v>
      </c>
      <c r="O964">
        <v>1</v>
      </c>
      <c r="P964">
        <v>1</v>
      </c>
      <c r="Q964" t="s">
        <v>23</v>
      </c>
      <c r="R964">
        <f>VLOOKUP($A964,Location!$A:$E,2,FALSE)</f>
        <v>51.53327937142857</v>
      </c>
      <c r="S964">
        <f>VLOOKUP($A964,Location!$A:$E,3,FALSE)</f>
        <v>-0.14849228285714286</v>
      </c>
      <c r="T964">
        <f>VLOOKUP($A964,Location!$A:$E,4,FALSE)</f>
        <v>51.53327937142857</v>
      </c>
      <c r="U964">
        <f>VLOOKUP($A964,Location!$A:$E,5,FALSE)</f>
        <v>-0.14849228285714286</v>
      </c>
      <c r="V964" t="s">
        <v>24</v>
      </c>
      <c r="W964" t="s">
        <v>335</v>
      </c>
      <c r="X964" t="s">
        <v>26</v>
      </c>
    </row>
    <row r="965" spans="1:24" x14ac:dyDescent="0.25">
      <c r="A965" s="1" t="s">
        <v>351</v>
      </c>
      <c r="N965">
        <v>3</v>
      </c>
      <c r="O965">
        <v>0</v>
      </c>
      <c r="P965">
        <v>1</v>
      </c>
      <c r="Q965" t="s">
        <v>23</v>
      </c>
      <c r="R965">
        <f>VLOOKUP($A965,Location!$A:$E,2,FALSE)</f>
        <v>51.53327937142857</v>
      </c>
      <c r="S965">
        <f>VLOOKUP($A965,Location!$A:$E,3,FALSE)</f>
        <v>-0.14849228285714286</v>
      </c>
      <c r="T965">
        <f>VLOOKUP($A965,Location!$A:$E,4,FALSE)</f>
        <v>51.53327937142857</v>
      </c>
      <c r="U965">
        <f>VLOOKUP($A965,Location!$A:$E,5,FALSE)</f>
        <v>-0.14849228285714286</v>
      </c>
      <c r="V965" t="s">
        <v>24</v>
      </c>
      <c r="W965" t="s">
        <v>335</v>
      </c>
      <c r="X965" t="s">
        <v>26</v>
      </c>
    </row>
    <row r="966" spans="1:24" x14ac:dyDescent="0.25">
      <c r="A966" s="1" t="s">
        <v>351</v>
      </c>
      <c r="N966">
        <v>4</v>
      </c>
      <c r="O966">
        <v>0</v>
      </c>
      <c r="P966">
        <v>0</v>
      </c>
      <c r="Q966" t="s">
        <v>23</v>
      </c>
      <c r="R966">
        <f>VLOOKUP($A966,Location!$A:$E,2,FALSE)</f>
        <v>51.53327937142857</v>
      </c>
      <c r="S966">
        <f>VLOOKUP($A966,Location!$A:$E,3,FALSE)</f>
        <v>-0.14849228285714286</v>
      </c>
      <c r="T966">
        <f>VLOOKUP($A966,Location!$A:$E,4,FALSE)</f>
        <v>51.53327937142857</v>
      </c>
      <c r="U966">
        <f>VLOOKUP($A966,Location!$A:$E,5,FALSE)</f>
        <v>-0.14849228285714286</v>
      </c>
      <c r="V966" t="s">
        <v>24</v>
      </c>
      <c r="W966" t="s">
        <v>335</v>
      </c>
      <c r="X966" t="s">
        <v>26</v>
      </c>
    </row>
    <row r="967" spans="1:24" x14ac:dyDescent="0.25">
      <c r="A967" s="1" t="s">
        <v>352</v>
      </c>
      <c r="N967">
        <v>0</v>
      </c>
      <c r="O967">
        <v>0</v>
      </c>
      <c r="P967">
        <v>0</v>
      </c>
      <c r="Q967" t="s">
        <v>23</v>
      </c>
      <c r="R967">
        <f>VLOOKUP($A967,Location!$A:$E,2,FALSE)</f>
        <v>53.506440920000003</v>
      </c>
      <c r="S967">
        <f>VLOOKUP($A967,Location!$A:$E,3,FALSE)</f>
        <v>-2.2536799600000004</v>
      </c>
      <c r="T967">
        <f>VLOOKUP($A967,Location!$A:$E,4,FALSE)</f>
        <v>53.506440920000003</v>
      </c>
      <c r="U967">
        <f>VLOOKUP($A967,Location!$A:$E,5,FALSE)</f>
        <v>-2.2536799600000004</v>
      </c>
      <c r="V967" t="s">
        <v>24</v>
      </c>
      <c r="W967" t="s">
        <v>25</v>
      </c>
      <c r="X967" t="s">
        <v>26</v>
      </c>
    </row>
    <row r="968" spans="1:24" x14ac:dyDescent="0.25">
      <c r="A968" s="1" t="s">
        <v>352</v>
      </c>
      <c r="N968">
        <v>1</v>
      </c>
      <c r="O968">
        <v>1</v>
      </c>
      <c r="P968">
        <v>0</v>
      </c>
      <c r="Q968" t="s">
        <v>23</v>
      </c>
      <c r="R968">
        <f>VLOOKUP($A968,Location!$A:$E,2,FALSE)</f>
        <v>53.506440920000003</v>
      </c>
      <c r="S968">
        <f>VLOOKUP($A968,Location!$A:$E,3,FALSE)</f>
        <v>-2.2536799600000004</v>
      </c>
      <c r="T968">
        <f>VLOOKUP($A968,Location!$A:$E,4,FALSE)</f>
        <v>53.506440920000003</v>
      </c>
      <c r="U968">
        <f>VLOOKUP($A968,Location!$A:$E,5,FALSE)</f>
        <v>-2.2536799600000004</v>
      </c>
      <c r="V968" t="s">
        <v>24</v>
      </c>
      <c r="W968" t="s">
        <v>25</v>
      </c>
      <c r="X968" t="s">
        <v>26</v>
      </c>
    </row>
    <row r="969" spans="1:24" x14ac:dyDescent="0.25">
      <c r="A969" s="1" t="s">
        <v>352</v>
      </c>
      <c r="N969">
        <v>3</v>
      </c>
      <c r="O969">
        <v>0</v>
      </c>
      <c r="P969">
        <v>0</v>
      </c>
      <c r="Q969" t="s">
        <v>23</v>
      </c>
      <c r="R969">
        <f>VLOOKUP($A969,Location!$A:$E,2,FALSE)</f>
        <v>53.506440920000003</v>
      </c>
      <c r="S969">
        <f>VLOOKUP($A969,Location!$A:$E,3,FALSE)</f>
        <v>-2.2536799600000004</v>
      </c>
      <c r="T969">
        <f>VLOOKUP($A969,Location!$A:$E,4,FALSE)</f>
        <v>53.506440920000003</v>
      </c>
      <c r="U969">
        <f>VLOOKUP($A969,Location!$A:$E,5,FALSE)</f>
        <v>-2.2536799600000004</v>
      </c>
      <c r="V969" t="s">
        <v>24</v>
      </c>
      <c r="W969" t="s">
        <v>25</v>
      </c>
      <c r="X969" t="s">
        <v>26</v>
      </c>
    </row>
    <row r="970" spans="1:24" x14ac:dyDescent="0.25">
      <c r="A970" s="1" t="s">
        <v>352</v>
      </c>
      <c r="N970">
        <v>0</v>
      </c>
      <c r="O970">
        <v>0</v>
      </c>
      <c r="P970">
        <v>0</v>
      </c>
      <c r="Q970" t="s">
        <v>23</v>
      </c>
      <c r="R970">
        <f>VLOOKUP($A970,Location!$A:$E,2,FALSE)</f>
        <v>53.506440920000003</v>
      </c>
      <c r="S970">
        <f>VLOOKUP($A970,Location!$A:$E,3,FALSE)</f>
        <v>-2.2536799600000004</v>
      </c>
      <c r="T970">
        <f>VLOOKUP($A970,Location!$A:$E,4,FALSE)</f>
        <v>53.506440920000003</v>
      </c>
      <c r="U970">
        <f>VLOOKUP($A970,Location!$A:$E,5,FALSE)</f>
        <v>-2.2536799600000004</v>
      </c>
      <c r="V970" t="s">
        <v>24</v>
      </c>
      <c r="W970" t="s">
        <v>335</v>
      </c>
      <c r="X970" t="s">
        <v>26</v>
      </c>
    </row>
    <row r="971" spans="1:24" x14ac:dyDescent="0.25">
      <c r="A971" s="1" t="s">
        <v>352</v>
      </c>
      <c r="N971">
        <v>1</v>
      </c>
      <c r="O971">
        <v>1</v>
      </c>
      <c r="P971">
        <v>0</v>
      </c>
      <c r="Q971" t="s">
        <v>23</v>
      </c>
      <c r="R971">
        <f>VLOOKUP($A971,Location!$A:$E,2,FALSE)</f>
        <v>53.506440920000003</v>
      </c>
      <c r="S971">
        <f>VLOOKUP($A971,Location!$A:$E,3,FALSE)</f>
        <v>-2.2536799600000004</v>
      </c>
      <c r="T971">
        <f>VLOOKUP($A971,Location!$A:$E,4,FALSE)</f>
        <v>53.506440920000003</v>
      </c>
      <c r="U971">
        <f>VLOOKUP($A971,Location!$A:$E,5,FALSE)</f>
        <v>-2.2536799600000004</v>
      </c>
      <c r="V971" t="s">
        <v>24</v>
      </c>
      <c r="W971" t="s">
        <v>335</v>
      </c>
      <c r="X971" t="s">
        <v>26</v>
      </c>
    </row>
    <row r="972" spans="1:24" x14ac:dyDescent="0.25">
      <c r="A972" s="1" t="s">
        <v>352</v>
      </c>
      <c r="N972">
        <v>2</v>
      </c>
      <c r="O972">
        <v>1</v>
      </c>
      <c r="P972">
        <v>1</v>
      </c>
      <c r="Q972" t="s">
        <v>23</v>
      </c>
      <c r="R972">
        <f>VLOOKUP($A972,Location!$A:$E,2,FALSE)</f>
        <v>53.506440920000003</v>
      </c>
      <c r="S972">
        <f>VLOOKUP($A972,Location!$A:$E,3,FALSE)</f>
        <v>-2.2536799600000004</v>
      </c>
      <c r="T972">
        <f>VLOOKUP($A972,Location!$A:$E,4,FALSE)</f>
        <v>53.506440920000003</v>
      </c>
      <c r="U972">
        <f>VLOOKUP($A972,Location!$A:$E,5,FALSE)</f>
        <v>-2.2536799600000004</v>
      </c>
      <c r="V972" t="s">
        <v>24</v>
      </c>
      <c r="W972" t="s">
        <v>335</v>
      </c>
      <c r="X972" t="s">
        <v>26</v>
      </c>
    </row>
    <row r="973" spans="1:24" x14ac:dyDescent="0.25">
      <c r="A973" s="1" t="s">
        <v>352</v>
      </c>
      <c r="N973">
        <v>3</v>
      </c>
      <c r="O973">
        <v>0</v>
      </c>
      <c r="P973">
        <v>1</v>
      </c>
      <c r="Q973" t="s">
        <v>23</v>
      </c>
      <c r="R973">
        <f>VLOOKUP($A973,Location!$A:$E,2,FALSE)</f>
        <v>53.506440920000003</v>
      </c>
      <c r="S973">
        <f>VLOOKUP($A973,Location!$A:$E,3,FALSE)</f>
        <v>-2.2536799600000004</v>
      </c>
      <c r="T973">
        <f>VLOOKUP($A973,Location!$A:$E,4,FALSE)</f>
        <v>53.506440920000003</v>
      </c>
      <c r="U973">
        <f>VLOOKUP($A973,Location!$A:$E,5,FALSE)</f>
        <v>-2.2536799600000004</v>
      </c>
      <c r="V973" t="s">
        <v>24</v>
      </c>
      <c r="W973" t="s">
        <v>335</v>
      </c>
      <c r="X973" t="s">
        <v>26</v>
      </c>
    </row>
    <row r="974" spans="1:24" x14ac:dyDescent="0.25">
      <c r="A974" s="1" t="s">
        <v>352</v>
      </c>
      <c r="N974">
        <v>4</v>
      </c>
      <c r="O974">
        <v>0</v>
      </c>
      <c r="P974">
        <v>0</v>
      </c>
      <c r="Q974" t="s">
        <v>23</v>
      </c>
      <c r="R974">
        <f>VLOOKUP($A974,Location!$A:$E,2,FALSE)</f>
        <v>53.506440920000003</v>
      </c>
      <c r="S974">
        <f>VLOOKUP($A974,Location!$A:$E,3,FALSE)</f>
        <v>-2.2536799600000004</v>
      </c>
      <c r="T974">
        <f>VLOOKUP($A974,Location!$A:$E,4,FALSE)</f>
        <v>53.506440920000003</v>
      </c>
      <c r="U974">
        <f>VLOOKUP($A974,Location!$A:$E,5,FALSE)</f>
        <v>-2.2536799600000004</v>
      </c>
      <c r="V974" t="s">
        <v>24</v>
      </c>
      <c r="W974" t="s">
        <v>335</v>
      </c>
      <c r="X974" t="s">
        <v>26</v>
      </c>
    </row>
    <row r="975" spans="1:24" x14ac:dyDescent="0.25">
      <c r="A975" s="1" t="s">
        <v>353</v>
      </c>
      <c r="N975">
        <v>0</v>
      </c>
      <c r="O975">
        <v>0</v>
      </c>
      <c r="P975">
        <v>0</v>
      </c>
      <c r="Q975" t="s">
        <v>23</v>
      </c>
      <c r="R975">
        <f>VLOOKUP($A975,Location!$A:$E,2,FALSE)</f>
        <v>54.996864233333334</v>
      </c>
      <c r="S975">
        <f>VLOOKUP($A975,Location!$A:$E,3,FALSE)</f>
        <v>-1.5504336500000002</v>
      </c>
      <c r="T975">
        <f>VLOOKUP($A975,Location!$A:$E,4,FALSE)</f>
        <v>54.996864233333334</v>
      </c>
      <c r="U975">
        <f>VLOOKUP($A975,Location!$A:$E,5,FALSE)</f>
        <v>-1.5504336500000002</v>
      </c>
      <c r="V975" t="s">
        <v>24</v>
      </c>
      <c r="W975" t="s">
        <v>25</v>
      </c>
      <c r="X975" t="s">
        <v>26</v>
      </c>
    </row>
    <row r="976" spans="1:24" x14ac:dyDescent="0.25">
      <c r="A976" s="1" t="s">
        <v>353</v>
      </c>
      <c r="N976">
        <v>1</v>
      </c>
      <c r="O976">
        <v>1</v>
      </c>
      <c r="P976">
        <v>0</v>
      </c>
      <c r="Q976" t="s">
        <v>23</v>
      </c>
      <c r="R976">
        <f>VLOOKUP($A976,Location!$A:$E,2,FALSE)</f>
        <v>54.996864233333334</v>
      </c>
      <c r="S976">
        <f>VLOOKUP($A976,Location!$A:$E,3,FALSE)</f>
        <v>-1.5504336500000002</v>
      </c>
      <c r="T976">
        <f>VLOOKUP($A976,Location!$A:$E,4,FALSE)</f>
        <v>54.996864233333334</v>
      </c>
      <c r="U976">
        <f>VLOOKUP($A976,Location!$A:$E,5,FALSE)</f>
        <v>-1.5504336500000002</v>
      </c>
      <c r="V976" t="s">
        <v>24</v>
      </c>
      <c r="W976" t="s">
        <v>25</v>
      </c>
      <c r="X976" t="s">
        <v>26</v>
      </c>
    </row>
    <row r="977" spans="1:24" x14ac:dyDescent="0.25">
      <c r="A977" s="1" t="s">
        <v>353</v>
      </c>
      <c r="N977">
        <v>3</v>
      </c>
      <c r="O977">
        <v>0</v>
      </c>
      <c r="P977">
        <v>0</v>
      </c>
      <c r="Q977" t="s">
        <v>23</v>
      </c>
      <c r="R977">
        <f>VLOOKUP($A977,Location!$A:$E,2,FALSE)</f>
        <v>54.996864233333334</v>
      </c>
      <c r="S977">
        <f>VLOOKUP($A977,Location!$A:$E,3,FALSE)</f>
        <v>-1.5504336500000002</v>
      </c>
      <c r="T977">
        <f>VLOOKUP($A977,Location!$A:$E,4,FALSE)</f>
        <v>54.996864233333334</v>
      </c>
      <c r="U977">
        <f>VLOOKUP($A977,Location!$A:$E,5,FALSE)</f>
        <v>-1.5504336500000002</v>
      </c>
      <c r="V977" t="s">
        <v>24</v>
      </c>
      <c r="W977" t="s">
        <v>25</v>
      </c>
      <c r="X977" t="s">
        <v>26</v>
      </c>
    </row>
    <row r="978" spans="1:24" x14ac:dyDescent="0.25">
      <c r="A978" s="1" t="s">
        <v>353</v>
      </c>
      <c r="N978">
        <v>0</v>
      </c>
      <c r="O978">
        <v>0</v>
      </c>
      <c r="P978">
        <v>0</v>
      </c>
      <c r="Q978" t="s">
        <v>23</v>
      </c>
      <c r="R978">
        <f>VLOOKUP($A978,Location!$A:$E,2,FALSE)</f>
        <v>54.996864233333334</v>
      </c>
      <c r="S978">
        <f>VLOOKUP($A978,Location!$A:$E,3,FALSE)</f>
        <v>-1.5504336500000002</v>
      </c>
      <c r="T978">
        <f>VLOOKUP($A978,Location!$A:$E,4,FALSE)</f>
        <v>54.996864233333334</v>
      </c>
      <c r="U978">
        <f>VLOOKUP($A978,Location!$A:$E,5,FALSE)</f>
        <v>-1.5504336500000002</v>
      </c>
      <c r="V978" t="s">
        <v>24</v>
      </c>
      <c r="W978" t="s">
        <v>335</v>
      </c>
      <c r="X978" t="s">
        <v>26</v>
      </c>
    </row>
    <row r="979" spans="1:24" x14ac:dyDescent="0.25">
      <c r="A979" s="1" t="s">
        <v>353</v>
      </c>
      <c r="N979">
        <v>1</v>
      </c>
      <c r="O979">
        <v>1</v>
      </c>
      <c r="P979">
        <v>0</v>
      </c>
      <c r="Q979" t="s">
        <v>23</v>
      </c>
      <c r="R979">
        <f>VLOOKUP($A979,Location!$A:$E,2,FALSE)</f>
        <v>54.996864233333334</v>
      </c>
      <c r="S979">
        <f>VLOOKUP($A979,Location!$A:$E,3,FALSE)</f>
        <v>-1.5504336500000002</v>
      </c>
      <c r="T979">
        <f>VLOOKUP($A979,Location!$A:$E,4,FALSE)</f>
        <v>54.996864233333334</v>
      </c>
      <c r="U979">
        <f>VLOOKUP($A979,Location!$A:$E,5,FALSE)</f>
        <v>-1.5504336500000002</v>
      </c>
      <c r="V979" t="s">
        <v>24</v>
      </c>
      <c r="W979" t="s">
        <v>335</v>
      </c>
      <c r="X979" t="s">
        <v>26</v>
      </c>
    </row>
    <row r="980" spans="1:24" x14ac:dyDescent="0.25">
      <c r="A980" s="1" t="s">
        <v>353</v>
      </c>
      <c r="N980">
        <v>2</v>
      </c>
      <c r="O980">
        <v>1</v>
      </c>
      <c r="P980">
        <v>1</v>
      </c>
      <c r="Q980" t="s">
        <v>23</v>
      </c>
      <c r="R980">
        <f>VLOOKUP($A980,Location!$A:$E,2,FALSE)</f>
        <v>54.996864233333334</v>
      </c>
      <c r="S980">
        <f>VLOOKUP($A980,Location!$A:$E,3,FALSE)</f>
        <v>-1.5504336500000002</v>
      </c>
      <c r="T980">
        <f>VLOOKUP($A980,Location!$A:$E,4,FALSE)</f>
        <v>54.996864233333334</v>
      </c>
      <c r="U980">
        <f>VLOOKUP($A980,Location!$A:$E,5,FALSE)</f>
        <v>-1.5504336500000002</v>
      </c>
      <c r="V980" t="s">
        <v>24</v>
      </c>
      <c r="W980" t="s">
        <v>335</v>
      </c>
      <c r="X980" t="s">
        <v>26</v>
      </c>
    </row>
    <row r="981" spans="1:24" x14ac:dyDescent="0.25">
      <c r="A981" s="1" t="s">
        <v>353</v>
      </c>
      <c r="N981">
        <v>3</v>
      </c>
      <c r="O981">
        <v>0</v>
      </c>
      <c r="P981">
        <v>1</v>
      </c>
      <c r="Q981" t="s">
        <v>23</v>
      </c>
      <c r="R981">
        <f>VLOOKUP($A981,Location!$A:$E,2,FALSE)</f>
        <v>54.996864233333334</v>
      </c>
      <c r="S981">
        <f>VLOOKUP($A981,Location!$A:$E,3,FALSE)</f>
        <v>-1.5504336500000002</v>
      </c>
      <c r="T981">
        <f>VLOOKUP($A981,Location!$A:$E,4,FALSE)</f>
        <v>54.996864233333334</v>
      </c>
      <c r="U981">
        <f>VLOOKUP($A981,Location!$A:$E,5,FALSE)</f>
        <v>-1.5504336500000002</v>
      </c>
      <c r="V981" t="s">
        <v>24</v>
      </c>
      <c r="W981" t="s">
        <v>335</v>
      </c>
      <c r="X981" t="s">
        <v>26</v>
      </c>
    </row>
    <row r="982" spans="1:24" x14ac:dyDescent="0.25">
      <c r="A982" s="1" t="s">
        <v>353</v>
      </c>
      <c r="N982">
        <v>4</v>
      </c>
      <c r="O982">
        <v>0</v>
      </c>
      <c r="P982">
        <v>0</v>
      </c>
      <c r="Q982" t="s">
        <v>23</v>
      </c>
      <c r="R982">
        <f>VLOOKUP($A982,Location!$A:$E,2,FALSE)</f>
        <v>54.996864233333334</v>
      </c>
      <c r="S982">
        <f>VLOOKUP($A982,Location!$A:$E,3,FALSE)</f>
        <v>-1.5504336500000002</v>
      </c>
      <c r="T982">
        <f>VLOOKUP($A982,Location!$A:$E,4,FALSE)</f>
        <v>54.996864233333334</v>
      </c>
      <c r="U982">
        <f>VLOOKUP($A982,Location!$A:$E,5,FALSE)</f>
        <v>-1.5504336500000002</v>
      </c>
      <c r="V982" t="s">
        <v>24</v>
      </c>
      <c r="W982" t="s">
        <v>335</v>
      </c>
      <c r="X982" t="s">
        <v>26</v>
      </c>
    </row>
    <row r="983" spans="1:24" x14ac:dyDescent="0.25">
      <c r="A983" t="s">
        <v>22</v>
      </c>
      <c r="N983">
        <v>3</v>
      </c>
      <c r="O983">
        <v>0</v>
      </c>
      <c r="P983">
        <v>0</v>
      </c>
      <c r="Q983" t="s">
        <v>23</v>
      </c>
      <c r="R983">
        <f>VLOOKUP($A983,Location!$A:$E,2,FALSE)</f>
        <v>57.185055499999997</v>
      </c>
      <c r="S983">
        <f>VLOOKUP($A983,Location!$A:$E,3,FALSE)</f>
        <v>-2.0952510000000002</v>
      </c>
      <c r="T983">
        <f>VLOOKUP($A983,Location!$A:$E,4,FALSE)</f>
        <v>57.2050555</v>
      </c>
      <c r="U983">
        <f>VLOOKUP($A983,Location!$A:$E,5,FALSE)</f>
        <v>-2.0952510000000002</v>
      </c>
      <c r="V983" t="s">
        <v>24</v>
      </c>
      <c r="W983" t="s">
        <v>25</v>
      </c>
      <c r="X983" t="s">
        <v>26</v>
      </c>
    </row>
    <row r="984" spans="1:24" x14ac:dyDescent="0.25">
      <c r="A984" t="s">
        <v>27</v>
      </c>
      <c r="N984">
        <v>3</v>
      </c>
      <c r="O984">
        <v>0</v>
      </c>
      <c r="P984">
        <v>0</v>
      </c>
      <c r="Q984" t="s">
        <v>23</v>
      </c>
      <c r="R984">
        <f>VLOOKUP($A984,Location!$A:$E,2,FALSE)</f>
        <v>57.088588000000001</v>
      </c>
      <c r="S984">
        <f>VLOOKUP($A984,Location!$A:$E,3,FALSE)</f>
        <v>-2.1074760000000001</v>
      </c>
      <c r="T984">
        <f>VLOOKUP($A984,Location!$A:$E,4,FALSE)</f>
        <v>57.068587999999998</v>
      </c>
      <c r="U984">
        <f>VLOOKUP($A984,Location!$A:$E,5,FALSE)</f>
        <v>-2.1074760000000001</v>
      </c>
      <c r="V984" t="s">
        <v>24</v>
      </c>
      <c r="W984" t="s">
        <v>25</v>
      </c>
      <c r="X984" t="s">
        <v>26</v>
      </c>
    </row>
    <row r="985" spans="1:24" x14ac:dyDescent="0.25">
      <c r="A985" t="s">
        <v>28</v>
      </c>
      <c r="N985">
        <v>3</v>
      </c>
      <c r="O985">
        <v>0</v>
      </c>
      <c r="P985">
        <v>0</v>
      </c>
      <c r="Q985" t="s">
        <v>23</v>
      </c>
      <c r="R985">
        <f>VLOOKUP($A985,Location!$A:$E,2,FALSE)</f>
        <v>51.815942800000002</v>
      </c>
      <c r="S985">
        <f>VLOOKUP($A985,Location!$A:$E,3,FALSE)</f>
        <v>-3.0105875000000002</v>
      </c>
      <c r="T985">
        <f>VLOOKUP($A985,Location!$A:$E,4,FALSE)</f>
        <v>51.815942800000002</v>
      </c>
      <c r="U985">
        <f>VLOOKUP($A985,Location!$A:$E,5,FALSE)</f>
        <v>-3.0105875000000002</v>
      </c>
      <c r="V985" t="s">
        <v>24</v>
      </c>
      <c r="W985" t="s">
        <v>25</v>
      </c>
      <c r="X985" t="s">
        <v>26</v>
      </c>
    </row>
    <row r="986" spans="1:24" x14ac:dyDescent="0.25">
      <c r="A986" t="s">
        <v>29</v>
      </c>
      <c r="N986">
        <v>3</v>
      </c>
      <c r="O986">
        <v>0</v>
      </c>
      <c r="P986">
        <v>0</v>
      </c>
      <c r="Q986" t="s">
        <v>23</v>
      </c>
      <c r="R986">
        <f>VLOOKUP($A986,Location!$A:$E,2,FALSE)</f>
        <v>52.411171000000003</v>
      </c>
      <c r="S986">
        <f>VLOOKUP($A986,Location!$A:$E,3,FALSE)</f>
        <v>-4.079847</v>
      </c>
      <c r="T986">
        <f>VLOOKUP($A986,Location!$A:$E,4,FALSE)</f>
        <v>52.411171000000003</v>
      </c>
      <c r="U986">
        <f>VLOOKUP($A986,Location!$A:$E,5,FALSE)</f>
        <v>-4.079847</v>
      </c>
      <c r="V986" t="s">
        <v>24</v>
      </c>
      <c r="W986" t="s">
        <v>25</v>
      </c>
      <c r="X986" t="s">
        <v>26</v>
      </c>
    </row>
    <row r="987" spans="1:24" x14ac:dyDescent="0.25">
      <c r="A987" t="s">
        <v>30</v>
      </c>
      <c r="N987">
        <v>3</v>
      </c>
      <c r="O987">
        <v>0</v>
      </c>
      <c r="P987">
        <v>0</v>
      </c>
      <c r="Q987" t="s">
        <v>23</v>
      </c>
      <c r="R987">
        <f>VLOOKUP($A987,Location!$A:$E,2,FALSE)</f>
        <v>55.866604000000002</v>
      </c>
      <c r="S987">
        <f>VLOOKUP($A987,Location!$A:$E,3,FALSE)</f>
        <v>-3.9888789999999998</v>
      </c>
      <c r="T987">
        <f>VLOOKUP($A987,Location!$A:$E,4,FALSE)</f>
        <v>55.866604000000002</v>
      </c>
      <c r="U987">
        <f>VLOOKUP($A987,Location!$A:$E,5,FALSE)</f>
        <v>-3.9888789999999998</v>
      </c>
      <c r="V987" t="s">
        <v>24</v>
      </c>
      <c r="W987" t="s">
        <v>25</v>
      </c>
      <c r="X987" t="s">
        <v>26</v>
      </c>
    </row>
    <row r="988" spans="1:24" x14ac:dyDescent="0.25">
      <c r="A988" t="s">
        <v>31</v>
      </c>
      <c r="N988">
        <v>3</v>
      </c>
      <c r="O988">
        <v>0</v>
      </c>
      <c r="P988">
        <v>0</v>
      </c>
      <c r="Q988" t="s">
        <v>23</v>
      </c>
      <c r="R988">
        <f>VLOOKUP($A988,Location!$A:$E,2,FALSE)</f>
        <v>57.690631000000003</v>
      </c>
      <c r="S988">
        <f>VLOOKUP($A988,Location!$A:$E,3,FALSE)</f>
        <v>-4.2681290000000001</v>
      </c>
      <c r="T988">
        <f>VLOOKUP($A988,Location!$A:$E,4,FALSE)</f>
        <v>57.690631000000003</v>
      </c>
      <c r="U988">
        <f>VLOOKUP($A988,Location!$A:$E,5,FALSE)</f>
        <v>-4.2681290000000001</v>
      </c>
      <c r="V988" t="s">
        <v>24</v>
      </c>
      <c r="W988" t="s">
        <v>25</v>
      </c>
      <c r="X988" t="s">
        <v>26</v>
      </c>
    </row>
    <row r="989" spans="1:24" x14ac:dyDescent="0.25">
      <c r="A989" t="s">
        <v>32</v>
      </c>
      <c r="N989">
        <v>3</v>
      </c>
      <c r="O989">
        <v>0</v>
      </c>
      <c r="P989">
        <v>0</v>
      </c>
      <c r="Q989" t="s">
        <v>23</v>
      </c>
      <c r="R989">
        <f>VLOOKUP($A989,Location!$A:$E,2,FALSE)</f>
        <v>55.411873399999998</v>
      </c>
      <c r="S989">
        <f>VLOOKUP($A989,Location!$A:$E,3,FALSE)</f>
        <v>-1.7074685000000001</v>
      </c>
      <c r="T989">
        <f>VLOOKUP($A989,Location!$A:$E,4,FALSE)</f>
        <v>55.411873399999998</v>
      </c>
      <c r="U989">
        <f>VLOOKUP($A989,Location!$A:$E,5,FALSE)</f>
        <v>-1.7074685000000001</v>
      </c>
      <c r="V989" t="s">
        <v>24</v>
      </c>
      <c r="W989" t="s">
        <v>25</v>
      </c>
      <c r="X989" t="s">
        <v>26</v>
      </c>
    </row>
    <row r="990" spans="1:24" x14ac:dyDescent="0.25">
      <c r="A990" t="s">
        <v>33</v>
      </c>
      <c r="N990">
        <v>3</v>
      </c>
      <c r="O990">
        <v>0</v>
      </c>
      <c r="P990">
        <v>0</v>
      </c>
      <c r="Q990" t="s">
        <v>23</v>
      </c>
      <c r="R990">
        <f>VLOOKUP($A990,Location!$A:$E,2,FALSE)</f>
        <v>56.550038999999998</v>
      </c>
      <c r="S990">
        <f>VLOOKUP($A990,Location!$A:$E,3,FALSE)</f>
        <v>-2.6127229999999999</v>
      </c>
      <c r="T990">
        <f>VLOOKUP($A990,Location!$A:$E,4,FALSE)</f>
        <v>56.550038999999998</v>
      </c>
      <c r="U990">
        <f>VLOOKUP($A990,Location!$A:$E,5,FALSE)</f>
        <v>-2.6127229999999999</v>
      </c>
      <c r="V990" t="s">
        <v>24</v>
      </c>
      <c r="W990" t="s">
        <v>25</v>
      </c>
      <c r="X990" t="s">
        <v>26</v>
      </c>
    </row>
    <row r="991" spans="1:24" x14ac:dyDescent="0.25">
      <c r="A991" t="s">
        <v>34</v>
      </c>
      <c r="N991">
        <v>3</v>
      </c>
      <c r="O991">
        <v>0</v>
      </c>
      <c r="P991">
        <v>0</v>
      </c>
      <c r="Q991" t="s">
        <v>23</v>
      </c>
      <c r="R991">
        <f>VLOOKUP($A991,Location!$A:$E,2,FALSE)</f>
        <v>53.124247099999998</v>
      </c>
      <c r="S991">
        <f>VLOOKUP($A991,Location!$A:$E,3,FALSE)</f>
        <v>-1.2368128</v>
      </c>
      <c r="T991">
        <f>VLOOKUP($A991,Location!$A:$E,4,FALSE)</f>
        <v>53.084247099999999</v>
      </c>
      <c r="U991">
        <f>VLOOKUP($A991,Location!$A:$E,5,FALSE)</f>
        <v>-1.2368128</v>
      </c>
      <c r="V991" t="s">
        <v>24</v>
      </c>
      <c r="W991" t="s">
        <v>25</v>
      </c>
      <c r="X991" t="s">
        <v>26</v>
      </c>
    </row>
    <row r="992" spans="1:24" x14ac:dyDescent="0.25">
      <c r="A992" t="s">
        <v>35</v>
      </c>
      <c r="N992">
        <v>3</v>
      </c>
      <c r="O992">
        <v>0</v>
      </c>
      <c r="P992">
        <v>0</v>
      </c>
      <c r="Q992" t="s">
        <v>23</v>
      </c>
      <c r="R992">
        <f>VLOOKUP($A992,Location!$A:$E,2,FALSE)</f>
        <v>51.146543000000001</v>
      </c>
      <c r="S992">
        <f>VLOOKUP($A992,Location!$A:$E,3,FALSE)</f>
        <v>0.87834299999999998</v>
      </c>
      <c r="T992">
        <f>VLOOKUP($A992,Location!$A:$E,4,FALSE)</f>
        <v>51.146543000000001</v>
      </c>
      <c r="U992">
        <f>VLOOKUP($A992,Location!$A:$E,5,FALSE)</f>
        <v>0.87834299999999998</v>
      </c>
      <c r="V992" t="s">
        <v>24</v>
      </c>
      <c r="W992" t="s">
        <v>25</v>
      </c>
      <c r="X992" t="s">
        <v>26</v>
      </c>
    </row>
    <row r="993" spans="1:24" x14ac:dyDescent="0.25">
      <c r="A993" t="s">
        <v>36</v>
      </c>
      <c r="N993">
        <v>3</v>
      </c>
      <c r="O993">
        <v>0</v>
      </c>
      <c r="P993">
        <v>0</v>
      </c>
      <c r="Q993" t="s">
        <v>23</v>
      </c>
      <c r="R993">
        <f>VLOOKUP($A993,Location!$A:$E,2,FALSE)</f>
        <v>51.432547999999997</v>
      </c>
      <c r="S993">
        <f>VLOOKUP($A993,Location!$A:$E,3,FALSE)</f>
        <v>-0.46192899999999998</v>
      </c>
      <c r="T993">
        <f>VLOOKUP($A993,Location!$A:$E,4,FALSE)</f>
        <v>51.432547999999997</v>
      </c>
      <c r="U993">
        <f>VLOOKUP($A993,Location!$A:$E,5,FALSE)</f>
        <v>-0.46192899999999998</v>
      </c>
      <c r="V993" t="s">
        <v>24</v>
      </c>
      <c r="W993" t="s">
        <v>25</v>
      </c>
      <c r="X993" t="s">
        <v>26</v>
      </c>
    </row>
    <row r="994" spans="1:24" x14ac:dyDescent="0.25">
      <c r="A994" t="s">
        <v>37</v>
      </c>
      <c r="N994">
        <v>3</v>
      </c>
      <c r="O994">
        <v>0</v>
      </c>
      <c r="P994">
        <v>0</v>
      </c>
      <c r="Q994" t="s">
        <v>23</v>
      </c>
      <c r="R994">
        <f>VLOOKUP($A994,Location!$A:$E,2,FALSE)</f>
        <v>53.530124200000003</v>
      </c>
      <c r="S994">
        <f>VLOOKUP($A994,Location!$A:$E,3,FALSE)</f>
        <v>-2.5046593000000001</v>
      </c>
      <c r="T994">
        <f>VLOOKUP($A994,Location!$A:$E,4,FALSE)</f>
        <v>53.530124200000003</v>
      </c>
      <c r="U994">
        <f>VLOOKUP($A994,Location!$A:$E,5,FALSE)</f>
        <v>-2.5046593000000001</v>
      </c>
      <c r="V994" t="s">
        <v>24</v>
      </c>
      <c r="W994" t="s">
        <v>25</v>
      </c>
      <c r="X994" t="s">
        <v>26</v>
      </c>
    </row>
    <row r="995" spans="1:24" x14ac:dyDescent="0.25">
      <c r="A995" t="s">
        <v>38</v>
      </c>
      <c r="N995">
        <v>3</v>
      </c>
      <c r="O995">
        <v>0</v>
      </c>
      <c r="P995">
        <v>0</v>
      </c>
      <c r="Q995" t="s">
        <v>23</v>
      </c>
      <c r="R995">
        <f>VLOOKUP($A995,Location!$A:$E,2,FALSE)</f>
        <v>51.821838100000001</v>
      </c>
      <c r="S995">
        <f>VLOOKUP($A995,Location!$A:$E,3,FALSE)</f>
        <v>-0.84219849999999996</v>
      </c>
      <c r="T995">
        <f>VLOOKUP($A995,Location!$A:$E,4,FALSE)</f>
        <v>51.781838100000002</v>
      </c>
      <c r="U995">
        <f>VLOOKUP($A995,Location!$A:$E,5,FALSE)</f>
        <v>-0.81219849999999993</v>
      </c>
      <c r="V995" t="s">
        <v>24</v>
      </c>
      <c r="W995" t="s">
        <v>25</v>
      </c>
      <c r="X995" t="s">
        <v>26</v>
      </c>
    </row>
    <row r="996" spans="1:24" x14ac:dyDescent="0.25">
      <c r="A996" t="s">
        <v>39</v>
      </c>
      <c r="N996">
        <v>3</v>
      </c>
      <c r="O996">
        <v>0</v>
      </c>
      <c r="P996">
        <v>0</v>
      </c>
      <c r="Q996" t="s">
        <v>23</v>
      </c>
      <c r="R996">
        <f>VLOOKUP($A996,Location!$A:$E,2,FALSE)</f>
        <v>55.480890000000002</v>
      </c>
      <c r="S996">
        <f>VLOOKUP($A996,Location!$A:$E,3,FALSE)</f>
        <v>-4.6030300000000004</v>
      </c>
      <c r="T996">
        <f>VLOOKUP($A996,Location!$A:$E,4,FALSE)</f>
        <v>55.470890000000004</v>
      </c>
      <c r="U996">
        <f>VLOOKUP($A996,Location!$A:$E,5,FALSE)</f>
        <v>-4.6030300000000004</v>
      </c>
      <c r="V996" t="s">
        <v>24</v>
      </c>
      <c r="W996" t="s">
        <v>25</v>
      </c>
      <c r="X996" t="s">
        <v>26</v>
      </c>
    </row>
    <row r="997" spans="1:24" x14ac:dyDescent="0.25">
      <c r="A997" t="s">
        <v>40</v>
      </c>
      <c r="N997">
        <v>3</v>
      </c>
      <c r="O997">
        <v>0</v>
      </c>
      <c r="P997">
        <v>0</v>
      </c>
      <c r="Q997" t="s">
        <v>23</v>
      </c>
      <c r="R997">
        <f>VLOOKUP($A997,Location!$A:$E,2,FALSE)</f>
        <v>52.9088542</v>
      </c>
      <c r="S997">
        <f>VLOOKUP($A997,Location!$A:$E,3,FALSE)</f>
        <v>-3.6002711999999999</v>
      </c>
      <c r="T997">
        <f>VLOOKUP($A997,Location!$A:$E,4,FALSE)</f>
        <v>52.9088542</v>
      </c>
      <c r="U997">
        <f>VLOOKUP($A997,Location!$A:$E,5,FALSE)</f>
        <v>-3.6002711999999999</v>
      </c>
      <c r="V997" t="s">
        <v>24</v>
      </c>
      <c r="W997" t="s">
        <v>25</v>
      </c>
      <c r="X997" t="s">
        <v>26</v>
      </c>
    </row>
    <row r="998" spans="1:24" x14ac:dyDescent="0.25">
      <c r="A998" t="s">
        <v>41</v>
      </c>
      <c r="N998">
        <v>3</v>
      </c>
      <c r="O998">
        <v>0</v>
      </c>
      <c r="P998">
        <v>0</v>
      </c>
      <c r="Q998" t="s">
        <v>23</v>
      </c>
      <c r="R998">
        <f>VLOOKUP($A998,Location!$A:$E,2,FALSE)</f>
        <v>52.059309300000002</v>
      </c>
      <c r="S998">
        <f>VLOOKUP($A998,Location!$A:$E,3,FALSE)</f>
        <v>-1.3426165999999999</v>
      </c>
      <c r="T998">
        <f>VLOOKUP($A998,Location!$A:$E,4,FALSE)</f>
        <v>52.059309300000002</v>
      </c>
      <c r="U998">
        <f>VLOOKUP($A998,Location!$A:$E,5,FALSE)</f>
        <v>-1.3426165999999999</v>
      </c>
      <c r="V998" t="s">
        <v>24</v>
      </c>
      <c r="W998" t="s">
        <v>25</v>
      </c>
      <c r="X998" t="s">
        <v>26</v>
      </c>
    </row>
    <row r="999" spans="1:24" x14ac:dyDescent="0.25">
      <c r="A999" t="s">
        <v>42</v>
      </c>
      <c r="N999">
        <v>3</v>
      </c>
      <c r="O999">
        <v>0</v>
      </c>
      <c r="P999">
        <v>0</v>
      </c>
      <c r="Q999" t="s">
        <v>23</v>
      </c>
      <c r="R999">
        <f>VLOOKUP($A999,Location!$A:$E,2,FALSE)</f>
        <v>57.666245000000004</v>
      </c>
      <c r="S999">
        <f>VLOOKUP($A999,Location!$A:$E,3,FALSE)</f>
        <v>-2.5239419999999999</v>
      </c>
      <c r="T999">
        <f>VLOOKUP($A999,Location!$A:$E,4,FALSE)</f>
        <v>57.666245000000004</v>
      </c>
      <c r="U999">
        <f>VLOOKUP($A999,Location!$A:$E,5,FALSE)</f>
        <v>-2.5239419999999999</v>
      </c>
      <c r="V999" t="s">
        <v>24</v>
      </c>
      <c r="W999" t="s">
        <v>25</v>
      </c>
      <c r="X999" t="s">
        <v>26</v>
      </c>
    </row>
    <row r="1000" spans="1:24" x14ac:dyDescent="0.25">
      <c r="A1000" t="s">
        <v>43</v>
      </c>
      <c r="N1000">
        <v>3</v>
      </c>
      <c r="O1000">
        <v>0</v>
      </c>
      <c r="P1000">
        <v>0</v>
      </c>
      <c r="Q1000" t="s">
        <v>23</v>
      </c>
      <c r="R1000">
        <f>VLOOKUP($A1000,Location!$A:$E,2,FALSE)</f>
        <v>53.217319000000003</v>
      </c>
      <c r="S1000">
        <f>VLOOKUP($A1000,Location!$A:$E,3,FALSE)</f>
        <v>-4.1124000000000001</v>
      </c>
      <c r="T1000">
        <f>VLOOKUP($A1000,Location!$A:$E,4,FALSE)</f>
        <v>53.217319000000003</v>
      </c>
      <c r="U1000">
        <f>VLOOKUP($A1000,Location!$A:$E,5,FALSE)</f>
        <v>-4.1124000000000001</v>
      </c>
      <c r="V1000" t="s">
        <v>24</v>
      </c>
      <c r="W1000" t="s">
        <v>25</v>
      </c>
      <c r="X1000" t="s">
        <v>26</v>
      </c>
    </row>
    <row r="1001" spans="1:24" x14ac:dyDescent="0.25">
      <c r="A1001" t="s">
        <v>44</v>
      </c>
      <c r="N1001">
        <v>3</v>
      </c>
      <c r="O1001">
        <v>0</v>
      </c>
      <c r="P1001">
        <v>0</v>
      </c>
      <c r="Q1001" t="s">
        <v>23</v>
      </c>
      <c r="R1001">
        <f>VLOOKUP($A1001,Location!$A:$E,2,FALSE)</f>
        <v>51.543131099999997</v>
      </c>
      <c r="S1001">
        <f>VLOOKUP($A1001,Location!$A:$E,3,FALSE)</f>
        <v>7.8083100000000003E-2</v>
      </c>
      <c r="T1001">
        <f>VLOOKUP($A1001,Location!$A:$E,4,FALSE)</f>
        <v>51.535131099999994</v>
      </c>
      <c r="U1001">
        <f>VLOOKUP($A1001,Location!$A:$E,5,FALSE)</f>
        <v>3.8083100000000002E-2</v>
      </c>
      <c r="V1001" t="s">
        <v>24</v>
      </c>
      <c r="W1001" t="s">
        <v>25</v>
      </c>
      <c r="X1001" t="s">
        <v>26</v>
      </c>
    </row>
    <row r="1002" spans="1:24" x14ac:dyDescent="0.25">
      <c r="A1002" t="s">
        <v>45</v>
      </c>
      <c r="N1002">
        <v>3</v>
      </c>
      <c r="O1002">
        <v>0</v>
      </c>
      <c r="P1002">
        <v>0</v>
      </c>
      <c r="Q1002" t="s">
        <v>23</v>
      </c>
      <c r="R1002">
        <f>VLOOKUP($A1002,Location!$A:$E,2,FALSE)</f>
        <v>51.646038599999997</v>
      </c>
      <c r="S1002">
        <f>VLOOKUP($A1002,Location!$A:$E,3,FALSE)</f>
        <v>-0.1870182</v>
      </c>
      <c r="T1002">
        <f>VLOOKUP($A1002,Location!$A:$E,4,FALSE)</f>
        <v>51.649038599999997</v>
      </c>
      <c r="U1002">
        <f>VLOOKUP($A1002,Location!$A:$E,5,FALSE)</f>
        <v>-0.1640182</v>
      </c>
      <c r="V1002" t="s">
        <v>24</v>
      </c>
      <c r="W1002" t="s">
        <v>25</v>
      </c>
      <c r="X1002" t="s">
        <v>26</v>
      </c>
    </row>
    <row r="1003" spans="1:24" x14ac:dyDescent="0.25">
      <c r="A1003" t="s">
        <v>46</v>
      </c>
      <c r="N1003">
        <v>3</v>
      </c>
      <c r="O1003">
        <v>0</v>
      </c>
      <c r="P1003">
        <v>0</v>
      </c>
      <c r="Q1003" t="s">
        <v>23</v>
      </c>
      <c r="R1003">
        <f>VLOOKUP($A1003,Location!$A:$E,2,FALSE)</f>
        <v>53.5544327</v>
      </c>
      <c r="S1003">
        <f>VLOOKUP($A1003,Location!$A:$E,3,FALSE)</f>
        <v>-1.5021597</v>
      </c>
      <c r="T1003">
        <f>VLOOKUP($A1003,Location!$A:$E,4,FALSE)</f>
        <v>53.5544327</v>
      </c>
      <c r="U1003">
        <f>VLOOKUP($A1003,Location!$A:$E,5,FALSE)</f>
        <v>-1.5021597</v>
      </c>
      <c r="V1003" t="s">
        <v>24</v>
      </c>
      <c r="W1003" t="s">
        <v>25</v>
      </c>
      <c r="X1003" t="s">
        <v>26</v>
      </c>
    </row>
    <row r="1004" spans="1:24" x14ac:dyDescent="0.25">
      <c r="A1004" t="s">
        <v>47</v>
      </c>
      <c r="N1004">
        <v>3</v>
      </c>
      <c r="O1004">
        <v>0</v>
      </c>
      <c r="P1004">
        <v>0</v>
      </c>
      <c r="Q1004" t="s">
        <v>23</v>
      </c>
      <c r="R1004">
        <f>VLOOKUP($A1004,Location!$A:$E,2,FALSE)</f>
        <v>51.084954000000003</v>
      </c>
      <c r="S1004">
        <f>VLOOKUP($A1004,Location!$A:$E,3,FALSE)</f>
        <v>-4.0825680000000002</v>
      </c>
      <c r="T1004">
        <f>VLOOKUP($A1004,Location!$A:$E,4,FALSE)</f>
        <v>51.084954000000003</v>
      </c>
      <c r="U1004">
        <f>VLOOKUP($A1004,Location!$A:$E,5,FALSE)</f>
        <v>-4.0825680000000002</v>
      </c>
      <c r="V1004" t="s">
        <v>24</v>
      </c>
      <c r="W1004" t="s">
        <v>25</v>
      </c>
      <c r="X1004" t="s">
        <v>26</v>
      </c>
    </row>
    <row r="1005" spans="1:24" x14ac:dyDescent="0.25">
      <c r="A1005" t="s">
        <v>48</v>
      </c>
      <c r="N1005">
        <v>3</v>
      </c>
      <c r="O1005">
        <v>0</v>
      </c>
      <c r="P1005">
        <v>0</v>
      </c>
      <c r="Q1005" t="s">
        <v>23</v>
      </c>
      <c r="R1005">
        <f>VLOOKUP($A1005,Location!$A:$E,2,FALSE)</f>
        <v>54.118174000000003</v>
      </c>
      <c r="S1005">
        <f>VLOOKUP($A1005,Location!$A:$E,3,FALSE)</f>
        <v>-3.2416708999999999</v>
      </c>
      <c r="T1005">
        <f>VLOOKUP($A1005,Location!$A:$E,4,FALSE)</f>
        <v>54.118174000000003</v>
      </c>
      <c r="U1005">
        <f>VLOOKUP($A1005,Location!$A:$E,5,FALSE)</f>
        <v>-3.2416708999999999</v>
      </c>
      <c r="V1005" t="s">
        <v>24</v>
      </c>
      <c r="W1005" t="s">
        <v>25</v>
      </c>
      <c r="X1005" t="s">
        <v>26</v>
      </c>
    </row>
    <row r="1006" spans="1:24" x14ac:dyDescent="0.25">
      <c r="A1006" t="s">
        <v>49</v>
      </c>
      <c r="N1006">
        <v>3</v>
      </c>
      <c r="O1006">
        <v>0</v>
      </c>
      <c r="P1006">
        <v>0</v>
      </c>
      <c r="Q1006" t="s">
        <v>23</v>
      </c>
      <c r="R1006">
        <f>VLOOKUP($A1006,Location!$A:$E,2,FALSE)</f>
        <v>51.399693999999997</v>
      </c>
      <c r="S1006">
        <f>VLOOKUP($A1006,Location!$A:$E,3,FALSE)</f>
        <v>-3.2792439999999998</v>
      </c>
      <c r="T1006">
        <f>VLOOKUP($A1006,Location!$A:$E,4,FALSE)</f>
        <v>51.399693999999997</v>
      </c>
      <c r="U1006">
        <f>VLOOKUP($A1006,Location!$A:$E,5,FALSE)</f>
        <v>-3.2792439999999998</v>
      </c>
      <c r="V1006" t="s">
        <v>24</v>
      </c>
      <c r="W1006" t="s">
        <v>25</v>
      </c>
      <c r="X1006" t="s">
        <v>26</v>
      </c>
    </row>
    <row r="1007" spans="1:24" x14ac:dyDescent="0.25">
      <c r="A1007" t="s">
        <v>50</v>
      </c>
      <c r="N1007">
        <v>3</v>
      </c>
      <c r="O1007">
        <v>0</v>
      </c>
      <c r="P1007">
        <v>0</v>
      </c>
      <c r="Q1007" t="s">
        <v>23</v>
      </c>
      <c r="R1007">
        <f>VLOOKUP($A1007,Location!$A:$E,2,FALSE)</f>
        <v>51.578545300000002</v>
      </c>
      <c r="S1007">
        <f>VLOOKUP($A1007,Location!$A:$E,3,FALSE)</f>
        <v>0.47025359999999999</v>
      </c>
      <c r="T1007">
        <f>VLOOKUP($A1007,Location!$A:$E,4,FALSE)</f>
        <v>51.598545300000005</v>
      </c>
      <c r="U1007">
        <f>VLOOKUP($A1007,Location!$A:$E,5,FALSE)</f>
        <v>0.47025359999999999</v>
      </c>
      <c r="V1007" t="s">
        <v>24</v>
      </c>
      <c r="W1007" t="s">
        <v>25</v>
      </c>
      <c r="X1007" t="s">
        <v>26</v>
      </c>
    </row>
    <row r="1008" spans="1:24" x14ac:dyDescent="0.25">
      <c r="A1008" t="s">
        <v>51</v>
      </c>
      <c r="N1008">
        <v>3</v>
      </c>
      <c r="O1008">
        <v>0</v>
      </c>
      <c r="P1008">
        <v>0</v>
      </c>
      <c r="Q1008" t="s">
        <v>23</v>
      </c>
      <c r="R1008">
        <f>VLOOKUP($A1008,Location!$A:$E,2,FALSE)</f>
        <v>51.2452507</v>
      </c>
      <c r="S1008">
        <f>VLOOKUP($A1008,Location!$A:$E,3,FALSE)</f>
        <v>-1.112492</v>
      </c>
      <c r="T1008">
        <f>VLOOKUP($A1008,Location!$A:$E,4,FALSE)</f>
        <v>51.2452507</v>
      </c>
      <c r="U1008">
        <f>VLOOKUP($A1008,Location!$A:$E,5,FALSE)</f>
        <v>-1.112492</v>
      </c>
      <c r="V1008" t="s">
        <v>24</v>
      </c>
      <c r="W1008" t="s">
        <v>25</v>
      </c>
      <c r="X1008" t="s">
        <v>26</v>
      </c>
    </row>
    <row r="1009" spans="1:24" x14ac:dyDescent="0.25">
      <c r="A1009" t="s">
        <v>52</v>
      </c>
      <c r="N1009">
        <v>3</v>
      </c>
      <c r="O1009">
        <v>0</v>
      </c>
      <c r="P1009">
        <v>0</v>
      </c>
      <c r="Q1009" t="s">
        <v>23</v>
      </c>
      <c r="R1009">
        <f>VLOOKUP($A1009,Location!$A:$E,2,FALSE)</f>
        <v>51.483606299999998</v>
      </c>
      <c r="S1009">
        <f>VLOOKUP($A1009,Location!$A:$E,3,FALSE)</f>
        <v>0.14213439999999999</v>
      </c>
      <c r="T1009">
        <f>VLOOKUP($A1009,Location!$A:$E,4,FALSE)</f>
        <v>51.463606299999995</v>
      </c>
      <c r="U1009">
        <f>VLOOKUP($A1009,Location!$A:$E,5,FALSE)</f>
        <v>0.14213439999999999</v>
      </c>
      <c r="V1009" t="s">
        <v>24</v>
      </c>
      <c r="W1009" t="s">
        <v>25</v>
      </c>
      <c r="X1009" t="s">
        <v>26</v>
      </c>
    </row>
    <row r="1010" spans="1:24" x14ac:dyDescent="0.25">
      <c r="A1010" t="s">
        <v>53</v>
      </c>
      <c r="N1010">
        <v>3</v>
      </c>
      <c r="O1010">
        <v>0</v>
      </c>
      <c r="P1010">
        <v>0</v>
      </c>
      <c r="Q1010" t="s">
        <v>23</v>
      </c>
      <c r="R1010">
        <f>VLOOKUP($A1010,Location!$A:$E,2,FALSE)</f>
        <v>55.763158300000001</v>
      </c>
      <c r="S1010">
        <f>VLOOKUP($A1010,Location!$A:$E,3,FALSE)</f>
        <v>-2.0161174000000002</v>
      </c>
      <c r="T1010">
        <f>VLOOKUP($A1010,Location!$A:$E,4,FALSE)</f>
        <v>55.763158300000001</v>
      </c>
      <c r="U1010">
        <f>VLOOKUP($A1010,Location!$A:$E,5,FALSE)</f>
        <v>-2.0161174000000002</v>
      </c>
      <c r="V1010" t="s">
        <v>24</v>
      </c>
      <c r="W1010" t="s">
        <v>25</v>
      </c>
      <c r="X1010" t="s">
        <v>26</v>
      </c>
    </row>
    <row r="1011" spans="1:24" x14ac:dyDescent="0.25">
      <c r="A1011" t="s">
        <v>54</v>
      </c>
      <c r="N1011">
        <v>3</v>
      </c>
      <c r="O1011">
        <v>0</v>
      </c>
      <c r="P1011">
        <v>0</v>
      </c>
      <c r="Q1011" t="s">
        <v>23</v>
      </c>
      <c r="R1011">
        <f>VLOOKUP($A1011,Location!$A:$E,2,FALSE)</f>
        <v>52.473162799999997</v>
      </c>
      <c r="S1011">
        <f>VLOOKUP($A1011,Location!$A:$E,3,FALSE)</f>
        <v>-1.7721947</v>
      </c>
      <c r="T1011">
        <f>VLOOKUP($A1011,Location!$A:$E,4,FALSE)</f>
        <v>52.483162799999995</v>
      </c>
      <c r="U1011">
        <f>VLOOKUP($A1011,Location!$A:$E,5,FALSE)</f>
        <v>-1.7721947</v>
      </c>
      <c r="V1011" t="s">
        <v>24</v>
      </c>
      <c r="W1011" t="s">
        <v>25</v>
      </c>
      <c r="X1011" t="s">
        <v>26</v>
      </c>
    </row>
    <row r="1012" spans="1:24" x14ac:dyDescent="0.25">
      <c r="A1012" t="s">
        <v>55</v>
      </c>
      <c r="N1012">
        <v>3</v>
      </c>
      <c r="O1012">
        <v>0</v>
      </c>
      <c r="P1012">
        <v>0</v>
      </c>
      <c r="Q1012" t="s">
        <v>23</v>
      </c>
      <c r="R1012">
        <f>VLOOKUP($A1012,Location!$A:$E,2,FALSE)</f>
        <v>52.406568100000001</v>
      </c>
      <c r="S1012">
        <f>VLOOKUP($A1012,Location!$A:$E,3,FALSE)</f>
        <v>-1.8871214000000001</v>
      </c>
      <c r="T1012">
        <f>VLOOKUP($A1012,Location!$A:$E,4,FALSE)</f>
        <v>52.406568100000001</v>
      </c>
      <c r="U1012">
        <f>VLOOKUP($A1012,Location!$A:$E,5,FALSE)</f>
        <v>-1.8946214000000001</v>
      </c>
      <c r="V1012" t="s">
        <v>24</v>
      </c>
      <c r="W1012" t="s">
        <v>25</v>
      </c>
      <c r="X1012" t="s">
        <v>26</v>
      </c>
    </row>
    <row r="1013" spans="1:24" x14ac:dyDescent="0.25">
      <c r="A1013" t="s">
        <v>56</v>
      </c>
      <c r="N1013">
        <v>3</v>
      </c>
      <c r="O1013">
        <v>0</v>
      </c>
      <c r="P1013">
        <v>0</v>
      </c>
      <c r="Q1013" t="s">
        <v>23</v>
      </c>
      <c r="R1013">
        <f>VLOOKUP($A1013,Location!$A:$E,2,FALSE)</f>
        <v>52.543866000000001</v>
      </c>
      <c r="S1013">
        <f>VLOOKUP($A1013,Location!$A:$E,3,FALSE)</f>
        <v>-1.8904862</v>
      </c>
      <c r="T1013">
        <f>VLOOKUP($A1013,Location!$A:$E,4,FALSE)</f>
        <v>52.543866000000001</v>
      </c>
      <c r="U1013">
        <f>VLOOKUP($A1013,Location!$A:$E,5,FALSE)</f>
        <v>-1.9004862</v>
      </c>
      <c r="V1013" t="s">
        <v>24</v>
      </c>
      <c r="W1013" t="s">
        <v>25</v>
      </c>
      <c r="X1013" t="s">
        <v>26</v>
      </c>
    </row>
    <row r="1014" spans="1:24" x14ac:dyDescent="0.25">
      <c r="A1014" t="s">
        <v>57</v>
      </c>
      <c r="N1014">
        <v>3</v>
      </c>
      <c r="O1014">
        <v>0</v>
      </c>
      <c r="P1014">
        <v>0</v>
      </c>
      <c r="Q1014" t="s">
        <v>23</v>
      </c>
      <c r="R1014">
        <f>VLOOKUP($A1014,Location!$A:$E,2,FALSE)</f>
        <v>52.404753499999998</v>
      </c>
      <c r="S1014">
        <f>VLOOKUP($A1014,Location!$A:$E,3,FALSE)</f>
        <v>-1.8222885</v>
      </c>
      <c r="T1014">
        <f>VLOOKUP($A1014,Location!$A:$E,4,FALSE)</f>
        <v>52.395753499999998</v>
      </c>
      <c r="U1014">
        <f>VLOOKUP($A1014,Location!$A:$E,5,FALSE)</f>
        <v>-1.8122885</v>
      </c>
      <c r="V1014" t="s">
        <v>24</v>
      </c>
      <c r="W1014" t="s">
        <v>25</v>
      </c>
      <c r="X1014" t="s">
        <v>26</v>
      </c>
    </row>
    <row r="1015" spans="1:24" x14ac:dyDescent="0.25">
      <c r="A1015" t="s">
        <v>58</v>
      </c>
      <c r="N1015">
        <v>3</v>
      </c>
      <c r="O1015">
        <v>0</v>
      </c>
      <c r="P1015">
        <v>0</v>
      </c>
      <c r="Q1015" t="s">
        <v>23</v>
      </c>
      <c r="R1015">
        <f>VLOOKUP($A1015,Location!$A:$E,2,FALSE)</f>
        <v>52.453963999999999</v>
      </c>
      <c r="S1015">
        <f>VLOOKUP($A1015,Location!$A:$E,3,FALSE)</f>
        <v>-1.8100977</v>
      </c>
      <c r="T1015">
        <f>VLOOKUP($A1015,Location!$A:$E,4,FALSE)</f>
        <v>52.438963999999999</v>
      </c>
      <c r="U1015">
        <f>VLOOKUP($A1015,Location!$A:$E,5,FALSE)</f>
        <v>-1.8100977</v>
      </c>
      <c r="V1015" t="s">
        <v>24</v>
      </c>
      <c r="W1015" t="s">
        <v>25</v>
      </c>
      <c r="X1015" t="s">
        <v>26</v>
      </c>
    </row>
    <row r="1016" spans="1:24" x14ac:dyDescent="0.25">
      <c r="A1016" t="s">
        <v>59</v>
      </c>
      <c r="N1016">
        <v>3</v>
      </c>
      <c r="O1016">
        <v>0</v>
      </c>
      <c r="P1016">
        <v>0</v>
      </c>
      <c r="Q1016" t="s">
        <v>23</v>
      </c>
      <c r="R1016">
        <f>VLOOKUP($A1016,Location!$A:$E,2,FALSE)</f>
        <v>52.547550100000002</v>
      </c>
      <c r="S1016">
        <f>VLOOKUP($A1016,Location!$A:$E,3,FALSE)</f>
        <v>-1.8412378</v>
      </c>
      <c r="T1016">
        <f>VLOOKUP($A1016,Location!$A:$E,4,FALSE)</f>
        <v>52.532550100000002</v>
      </c>
      <c r="U1016">
        <f>VLOOKUP($A1016,Location!$A:$E,5,FALSE)</f>
        <v>-1.8162378000000001</v>
      </c>
      <c r="V1016" t="s">
        <v>24</v>
      </c>
      <c r="W1016" t="s">
        <v>25</v>
      </c>
      <c r="X1016" t="s">
        <v>26</v>
      </c>
    </row>
    <row r="1017" spans="1:24" x14ac:dyDescent="0.25">
      <c r="A1017" t="s">
        <v>60</v>
      </c>
      <c r="N1017">
        <v>3</v>
      </c>
      <c r="O1017">
        <v>0</v>
      </c>
      <c r="P1017">
        <v>0</v>
      </c>
      <c r="Q1017" t="s">
        <v>23</v>
      </c>
      <c r="R1017">
        <f>VLOOKUP($A1017,Location!$A:$E,2,FALSE)</f>
        <v>52.561497600000003</v>
      </c>
      <c r="S1017">
        <f>VLOOKUP($A1017,Location!$A:$E,3,FALSE)</f>
        <v>-1.8329146999999999</v>
      </c>
      <c r="T1017">
        <f>VLOOKUP($A1017,Location!$A:$E,4,FALSE)</f>
        <v>52.576497600000003</v>
      </c>
      <c r="U1017">
        <f>VLOOKUP($A1017,Location!$A:$E,5,FALSE)</f>
        <v>-1.8179147</v>
      </c>
      <c r="V1017" t="s">
        <v>24</v>
      </c>
      <c r="W1017" t="s">
        <v>25</v>
      </c>
      <c r="X1017" t="s">
        <v>26</v>
      </c>
    </row>
    <row r="1018" spans="1:24" x14ac:dyDescent="0.25">
      <c r="A1018" t="s">
        <v>61</v>
      </c>
      <c r="N1018">
        <v>3</v>
      </c>
      <c r="O1018">
        <v>0</v>
      </c>
      <c r="P1018">
        <v>0</v>
      </c>
      <c r="Q1018" t="s">
        <v>23</v>
      </c>
      <c r="R1018">
        <f>VLOOKUP($A1018,Location!$A:$E,2,FALSE)</f>
        <v>55.923259999999999</v>
      </c>
      <c r="S1018">
        <f>VLOOKUP($A1018,Location!$A:$E,3,FALSE)</f>
        <v>-4.1990069999999999</v>
      </c>
      <c r="T1018">
        <f>VLOOKUP($A1018,Location!$A:$E,4,FALSE)</f>
        <v>55.923259999999999</v>
      </c>
      <c r="U1018">
        <f>VLOOKUP($A1018,Location!$A:$E,5,FALSE)</f>
        <v>-4.1990069999999999</v>
      </c>
      <c r="V1018" t="s">
        <v>24</v>
      </c>
      <c r="W1018" t="s">
        <v>25</v>
      </c>
      <c r="X1018" t="s">
        <v>26</v>
      </c>
    </row>
    <row r="1019" spans="1:24" x14ac:dyDescent="0.25">
      <c r="A1019" t="s">
        <v>62</v>
      </c>
      <c r="N1019">
        <v>3</v>
      </c>
      <c r="O1019">
        <v>0</v>
      </c>
      <c r="P1019">
        <v>0</v>
      </c>
      <c r="Q1019" t="s">
        <v>23</v>
      </c>
      <c r="R1019">
        <f>VLOOKUP($A1019,Location!$A:$E,2,FALSE)</f>
        <v>51.861484599999997</v>
      </c>
      <c r="S1019">
        <f>VLOOKUP($A1019,Location!$A:$E,3,FALSE)</f>
        <v>0.16432469999999999</v>
      </c>
      <c r="T1019">
        <f>VLOOKUP($A1019,Location!$A:$E,4,FALSE)</f>
        <v>51.861484599999997</v>
      </c>
      <c r="U1019">
        <f>VLOOKUP($A1019,Location!$A:$E,5,FALSE)</f>
        <v>0.16432469999999999</v>
      </c>
      <c r="V1019" t="s">
        <v>24</v>
      </c>
      <c r="W1019" t="s">
        <v>25</v>
      </c>
      <c r="X1019" t="s">
        <v>26</v>
      </c>
    </row>
    <row r="1020" spans="1:24" x14ac:dyDescent="0.25">
      <c r="A1020" t="s">
        <v>63</v>
      </c>
      <c r="N1020">
        <v>3</v>
      </c>
      <c r="O1020">
        <v>0</v>
      </c>
      <c r="P1020">
        <v>0</v>
      </c>
      <c r="Q1020" t="s">
        <v>23</v>
      </c>
      <c r="R1020">
        <f>VLOOKUP($A1020,Location!$A:$E,2,FALSE)</f>
        <v>53.7140506</v>
      </c>
      <c r="S1020">
        <f>VLOOKUP($A1020,Location!$A:$E,3,FALSE)</f>
        <v>-2.4765407000000002</v>
      </c>
      <c r="T1020">
        <f>VLOOKUP($A1020,Location!$A:$E,4,FALSE)</f>
        <v>53.7140506</v>
      </c>
      <c r="U1020">
        <f>VLOOKUP($A1020,Location!$A:$E,5,FALSE)</f>
        <v>-2.4765407000000002</v>
      </c>
      <c r="V1020" t="s">
        <v>24</v>
      </c>
      <c r="W1020" t="s">
        <v>25</v>
      </c>
      <c r="X1020" t="s">
        <v>26</v>
      </c>
    </row>
    <row r="1021" spans="1:24" x14ac:dyDescent="0.25">
      <c r="A1021" t="s">
        <v>64</v>
      </c>
      <c r="N1021">
        <v>3</v>
      </c>
      <c r="O1021">
        <v>0</v>
      </c>
      <c r="P1021">
        <v>0</v>
      </c>
      <c r="Q1021" t="s">
        <v>23</v>
      </c>
      <c r="R1021">
        <f>VLOOKUP($A1021,Location!$A:$E,2,FALSE)</f>
        <v>53.839982999999997</v>
      </c>
      <c r="S1021">
        <f>VLOOKUP($A1021,Location!$A:$E,3,FALSE)</f>
        <v>-3.0344223000000001</v>
      </c>
      <c r="T1021">
        <f>VLOOKUP($A1021,Location!$A:$E,4,FALSE)</f>
        <v>53.839982999999997</v>
      </c>
      <c r="U1021">
        <f>VLOOKUP($A1021,Location!$A:$E,5,FALSE)</f>
        <v>-3.0344223000000001</v>
      </c>
      <c r="V1021" t="s">
        <v>24</v>
      </c>
      <c r="W1021" t="s">
        <v>25</v>
      </c>
      <c r="X1021" t="s">
        <v>26</v>
      </c>
    </row>
    <row r="1022" spans="1:24" x14ac:dyDescent="0.25">
      <c r="A1022" t="s">
        <v>65</v>
      </c>
      <c r="N1022">
        <v>3</v>
      </c>
      <c r="O1022">
        <v>0</v>
      </c>
      <c r="P1022">
        <v>0</v>
      </c>
      <c r="Q1022" t="s">
        <v>23</v>
      </c>
      <c r="R1022">
        <f>VLOOKUP($A1022,Location!$A:$E,2,FALSE)</f>
        <v>51.993923500000001</v>
      </c>
      <c r="S1022">
        <f>VLOOKUP($A1022,Location!$A:$E,3,FALSE)</f>
        <v>-0.7424191</v>
      </c>
      <c r="T1022">
        <f>VLOOKUP($A1022,Location!$A:$E,4,FALSE)</f>
        <v>52.043923499999998</v>
      </c>
      <c r="U1022">
        <f>VLOOKUP($A1022,Location!$A:$E,5,FALSE)</f>
        <v>-0.7424191</v>
      </c>
      <c r="V1022" t="s">
        <v>24</v>
      </c>
      <c r="W1022" t="s">
        <v>25</v>
      </c>
      <c r="X1022" t="s">
        <v>26</v>
      </c>
    </row>
    <row r="1023" spans="1:24" x14ac:dyDescent="0.25">
      <c r="A1023" t="s">
        <v>66</v>
      </c>
      <c r="N1023">
        <v>3</v>
      </c>
      <c r="O1023">
        <v>0</v>
      </c>
      <c r="P1023">
        <v>0</v>
      </c>
      <c r="Q1023" t="s">
        <v>23</v>
      </c>
      <c r="R1023">
        <f>VLOOKUP($A1023,Location!$A:$E,2,FALSE)</f>
        <v>55.124605099999997</v>
      </c>
      <c r="S1023">
        <f>VLOOKUP($A1023,Location!$A:$E,3,FALSE)</f>
        <v>-1.5023363000000001</v>
      </c>
      <c r="T1023">
        <f>VLOOKUP($A1023,Location!$A:$E,4,FALSE)</f>
        <v>55.124605099999997</v>
      </c>
      <c r="U1023">
        <f>VLOOKUP($A1023,Location!$A:$E,5,FALSE)</f>
        <v>-1.5023363000000001</v>
      </c>
      <c r="V1023" t="s">
        <v>24</v>
      </c>
      <c r="W1023" t="s">
        <v>25</v>
      </c>
      <c r="X1023" t="s">
        <v>26</v>
      </c>
    </row>
    <row r="1024" spans="1:24" x14ac:dyDescent="0.25">
      <c r="A1024" t="s">
        <v>67</v>
      </c>
      <c r="N1024">
        <v>3</v>
      </c>
      <c r="O1024">
        <v>0</v>
      </c>
      <c r="P1024">
        <v>0</v>
      </c>
      <c r="Q1024" t="s">
        <v>23</v>
      </c>
      <c r="R1024">
        <f>VLOOKUP($A1024,Location!$A:$E,2,FALSE)</f>
        <v>50.459685100000002</v>
      </c>
      <c r="S1024">
        <f>VLOOKUP($A1024,Location!$A:$E,3,FALSE)</f>
        <v>-4.7085118000000001</v>
      </c>
      <c r="T1024">
        <f>VLOOKUP($A1024,Location!$A:$E,4,FALSE)</f>
        <v>50.459685100000002</v>
      </c>
      <c r="U1024">
        <f>VLOOKUP($A1024,Location!$A:$E,5,FALSE)</f>
        <v>-4.7085118000000001</v>
      </c>
      <c r="V1024" t="s">
        <v>24</v>
      </c>
      <c r="W1024" t="s">
        <v>25</v>
      </c>
      <c r="X1024" t="s">
        <v>26</v>
      </c>
    </row>
    <row r="1025" spans="1:24" x14ac:dyDescent="0.25">
      <c r="A1025" t="s">
        <v>68</v>
      </c>
      <c r="N1025">
        <v>3</v>
      </c>
      <c r="O1025">
        <v>0</v>
      </c>
      <c r="P1025">
        <v>0</v>
      </c>
      <c r="Q1025" t="s">
        <v>23</v>
      </c>
      <c r="R1025">
        <f>VLOOKUP($A1025,Location!$A:$E,2,FALSE)</f>
        <v>53.565206600000003</v>
      </c>
      <c r="S1025">
        <f>VLOOKUP($A1025,Location!$A:$E,3,FALSE)</f>
        <v>-2.42347</v>
      </c>
      <c r="T1025">
        <f>VLOOKUP($A1025,Location!$A:$E,4,FALSE)</f>
        <v>53.565206600000003</v>
      </c>
      <c r="U1025">
        <f>VLOOKUP($A1025,Location!$A:$E,5,FALSE)</f>
        <v>-2.42347</v>
      </c>
      <c r="V1025" t="s">
        <v>24</v>
      </c>
      <c r="W1025" t="s">
        <v>25</v>
      </c>
      <c r="X1025" t="s">
        <v>26</v>
      </c>
    </row>
    <row r="1026" spans="1:24" x14ac:dyDescent="0.25">
      <c r="A1026" t="s">
        <v>69</v>
      </c>
      <c r="N1026">
        <v>3</v>
      </c>
      <c r="O1026">
        <v>0</v>
      </c>
      <c r="P1026">
        <v>0</v>
      </c>
      <c r="Q1026" t="s">
        <v>23</v>
      </c>
      <c r="R1026">
        <f>VLOOKUP($A1026,Location!$A:$E,2,FALSE)</f>
        <v>51.644114100000003</v>
      </c>
      <c r="S1026">
        <f>VLOOKUP($A1026,Location!$A:$E,3,FALSE)</f>
        <v>-0.2567217</v>
      </c>
      <c r="T1026">
        <f>VLOOKUP($A1026,Location!$A:$E,4,FALSE)</f>
        <v>51.660114100000001</v>
      </c>
      <c r="U1026">
        <f>VLOOKUP($A1026,Location!$A:$E,5,FALSE)</f>
        <v>-0.2567217</v>
      </c>
      <c r="V1026" t="s">
        <v>24</v>
      </c>
      <c r="W1026" t="s">
        <v>25</v>
      </c>
      <c r="X1026" t="s">
        <v>26</v>
      </c>
    </row>
    <row r="1027" spans="1:24" x14ac:dyDescent="0.25">
      <c r="A1027" t="s">
        <v>70</v>
      </c>
      <c r="N1027">
        <v>3</v>
      </c>
      <c r="O1027">
        <v>0</v>
      </c>
      <c r="P1027">
        <v>0</v>
      </c>
      <c r="Q1027" t="s">
        <v>23</v>
      </c>
      <c r="R1027">
        <f>VLOOKUP($A1027,Location!$A:$E,2,FALSE)</f>
        <v>52.9697107</v>
      </c>
      <c r="S1027">
        <f>VLOOKUP($A1027,Location!$A:$E,3,FALSE)</f>
        <v>-3.0564899999999999E-2</v>
      </c>
      <c r="T1027">
        <f>VLOOKUP($A1027,Location!$A:$E,4,FALSE)</f>
        <v>52.9697107</v>
      </c>
      <c r="U1027">
        <f>VLOOKUP($A1027,Location!$A:$E,5,FALSE)</f>
        <v>-3.0564899999999999E-2</v>
      </c>
      <c r="V1027" t="s">
        <v>24</v>
      </c>
      <c r="W1027" t="s">
        <v>25</v>
      </c>
      <c r="X1027" t="s">
        <v>26</v>
      </c>
    </row>
    <row r="1028" spans="1:24" x14ac:dyDescent="0.25">
      <c r="A1028" t="s">
        <v>71</v>
      </c>
      <c r="N1028">
        <v>3</v>
      </c>
      <c r="O1028">
        <v>0</v>
      </c>
      <c r="P1028">
        <v>0</v>
      </c>
      <c r="Q1028" t="s">
        <v>23</v>
      </c>
      <c r="R1028">
        <f>VLOOKUP($A1028,Location!$A:$E,2,FALSE)</f>
        <v>53.808917999999998</v>
      </c>
      <c r="S1028">
        <f>VLOOKUP($A1028,Location!$A:$E,3,FALSE)</f>
        <v>-1.7838700000000001</v>
      </c>
      <c r="T1028">
        <f>VLOOKUP($A1028,Location!$A:$E,4,FALSE)</f>
        <v>53.808917999999998</v>
      </c>
      <c r="U1028">
        <f>VLOOKUP($A1028,Location!$A:$E,5,FALSE)</f>
        <v>-1.8313700000000002</v>
      </c>
      <c r="V1028" t="s">
        <v>24</v>
      </c>
      <c r="W1028" t="s">
        <v>25</v>
      </c>
      <c r="X1028" t="s">
        <v>26</v>
      </c>
    </row>
    <row r="1029" spans="1:24" x14ac:dyDescent="0.25">
      <c r="A1029" t="s">
        <v>72</v>
      </c>
      <c r="N1029">
        <v>3</v>
      </c>
      <c r="O1029">
        <v>0</v>
      </c>
      <c r="P1029">
        <v>0</v>
      </c>
      <c r="Q1029" t="s">
        <v>23</v>
      </c>
      <c r="R1029">
        <f>VLOOKUP($A1029,Location!$A:$E,2,FALSE)</f>
        <v>53.798010499999997</v>
      </c>
      <c r="S1029">
        <f>VLOOKUP($A1029,Location!$A:$E,3,FALSE)</f>
        <v>-1.7052385999999999</v>
      </c>
      <c r="T1029">
        <f>VLOOKUP($A1029,Location!$A:$E,4,FALSE)</f>
        <v>53.798010499999997</v>
      </c>
      <c r="U1029">
        <f>VLOOKUP($A1029,Location!$A:$E,5,FALSE)</f>
        <v>-1.7052385999999999</v>
      </c>
      <c r="V1029" t="s">
        <v>24</v>
      </c>
      <c r="W1029" t="s">
        <v>25</v>
      </c>
      <c r="X1029" t="s">
        <v>26</v>
      </c>
    </row>
    <row r="1030" spans="1:24" x14ac:dyDescent="0.25">
      <c r="A1030" t="s">
        <v>73</v>
      </c>
      <c r="N1030">
        <v>3</v>
      </c>
      <c r="O1030">
        <v>0</v>
      </c>
      <c r="P1030">
        <v>0</v>
      </c>
      <c r="Q1030" t="s">
        <v>23</v>
      </c>
      <c r="R1030">
        <f>VLOOKUP($A1030,Location!$A:$E,2,FALSE)</f>
        <v>51.930228999999997</v>
      </c>
      <c r="S1030">
        <f>VLOOKUP($A1030,Location!$A:$E,3,FALSE)</f>
        <v>-3.3988070000000001</v>
      </c>
      <c r="T1030">
        <f>VLOOKUP($A1030,Location!$A:$E,4,FALSE)</f>
        <v>51.930228999999997</v>
      </c>
      <c r="U1030">
        <f>VLOOKUP($A1030,Location!$A:$E,5,FALSE)</f>
        <v>-3.3988070000000001</v>
      </c>
      <c r="V1030" t="s">
        <v>24</v>
      </c>
      <c r="W1030" t="s">
        <v>25</v>
      </c>
      <c r="X1030" t="s">
        <v>26</v>
      </c>
    </row>
    <row r="1031" spans="1:24" x14ac:dyDescent="0.25">
      <c r="A1031" t="s">
        <v>74</v>
      </c>
      <c r="N1031">
        <v>3</v>
      </c>
      <c r="O1031">
        <v>0</v>
      </c>
      <c r="P1031">
        <v>0</v>
      </c>
      <c r="Q1031" t="s">
        <v>23</v>
      </c>
      <c r="R1031">
        <f>VLOOKUP($A1031,Location!$A:$E,2,FALSE)</f>
        <v>53.429313399999998</v>
      </c>
      <c r="S1031">
        <f>VLOOKUP($A1031,Location!$A:$E,3,FALSE)</f>
        <v>-2.1240792000000002</v>
      </c>
      <c r="T1031">
        <f>VLOOKUP($A1031,Location!$A:$E,4,FALSE)</f>
        <v>53.429313399999998</v>
      </c>
      <c r="U1031">
        <f>VLOOKUP($A1031,Location!$A:$E,5,FALSE)</f>
        <v>-2.1590792000000003</v>
      </c>
      <c r="V1031" t="s">
        <v>24</v>
      </c>
      <c r="W1031" t="s">
        <v>25</v>
      </c>
      <c r="X1031" t="s">
        <v>26</v>
      </c>
    </row>
    <row r="1032" spans="1:24" x14ac:dyDescent="0.25">
      <c r="A1032" t="s">
        <v>75</v>
      </c>
      <c r="N1032">
        <v>3</v>
      </c>
      <c r="O1032">
        <v>0</v>
      </c>
      <c r="P1032">
        <v>0</v>
      </c>
      <c r="Q1032" t="s">
        <v>23</v>
      </c>
      <c r="R1032">
        <f>VLOOKUP($A1032,Location!$A:$E,2,FALSE)</f>
        <v>51.610535499999997</v>
      </c>
      <c r="S1032">
        <f>VLOOKUP($A1032,Location!$A:$E,3,FALSE)</f>
        <v>0.29690309999999998</v>
      </c>
      <c r="T1032">
        <f>VLOOKUP($A1032,Location!$A:$E,4,FALSE)</f>
        <v>51.610535499999997</v>
      </c>
      <c r="U1032">
        <f>VLOOKUP($A1032,Location!$A:$E,5,FALSE)</f>
        <v>0.29690309999999998</v>
      </c>
      <c r="V1032" t="s">
        <v>24</v>
      </c>
      <c r="W1032" t="s">
        <v>25</v>
      </c>
      <c r="X1032" t="s">
        <v>26</v>
      </c>
    </row>
    <row r="1033" spans="1:24" x14ac:dyDescent="0.25">
      <c r="A1033" t="s">
        <v>76</v>
      </c>
      <c r="N1033">
        <v>3</v>
      </c>
      <c r="O1033">
        <v>0</v>
      </c>
      <c r="P1033">
        <v>0</v>
      </c>
      <c r="Q1033" t="s">
        <v>23</v>
      </c>
      <c r="R1033">
        <f>VLOOKUP($A1033,Location!$A:$E,2,FALSE)</f>
        <v>51.505272400000003</v>
      </c>
      <c r="S1033">
        <f>VLOOKUP($A1033,Location!$A:$E,3,FALSE)</f>
        <v>-3.5799430999999999</v>
      </c>
      <c r="T1033">
        <f>VLOOKUP($A1033,Location!$A:$E,4,FALSE)</f>
        <v>51.435272400000002</v>
      </c>
      <c r="U1033">
        <f>VLOOKUP($A1033,Location!$A:$E,5,FALSE)</f>
        <v>-3.5599430999999999</v>
      </c>
      <c r="V1033" t="s">
        <v>24</v>
      </c>
      <c r="W1033" t="s">
        <v>25</v>
      </c>
      <c r="X1033" t="s">
        <v>26</v>
      </c>
    </row>
    <row r="1034" spans="1:24" x14ac:dyDescent="0.25">
      <c r="A1034" t="s">
        <v>77</v>
      </c>
      <c r="N1034">
        <v>3</v>
      </c>
      <c r="O1034">
        <v>0</v>
      </c>
      <c r="P1034">
        <v>0</v>
      </c>
      <c r="Q1034" t="s">
        <v>23</v>
      </c>
      <c r="R1034">
        <f>VLOOKUP($A1034,Location!$A:$E,2,FALSE)</f>
        <v>54.085600700000001</v>
      </c>
      <c r="S1034">
        <f>VLOOKUP($A1034,Location!$A:$E,3,FALSE)</f>
        <v>-0.20030780000000001</v>
      </c>
      <c r="T1034">
        <f>VLOOKUP($A1034,Location!$A:$E,4,FALSE)</f>
        <v>54.085600700000001</v>
      </c>
      <c r="U1034">
        <f>VLOOKUP($A1034,Location!$A:$E,5,FALSE)</f>
        <v>-0.20030780000000001</v>
      </c>
      <c r="V1034" t="s">
        <v>24</v>
      </c>
      <c r="W1034" t="s">
        <v>25</v>
      </c>
      <c r="X1034" t="s">
        <v>26</v>
      </c>
    </row>
    <row r="1035" spans="1:24" x14ac:dyDescent="0.25">
      <c r="A1035" t="s">
        <v>78</v>
      </c>
      <c r="N1035">
        <v>3</v>
      </c>
      <c r="O1035">
        <v>0</v>
      </c>
      <c r="P1035">
        <v>0</v>
      </c>
      <c r="Q1035" t="s">
        <v>23</v>
      </c>
      <c r="R1035">
        <f>VLOOKUP($A1035,Location!$A:$E,2,FALSE)</f>
        <v>51.515856399999997</v>
      </c>
      <c r="S1035">
        <f>VLOOKUP($A1035,Location!$A:$E,3,FALSE)</f>
        <v>-2.6850771</v>
      </c>
      <c r="T1035">
        <f>VLOOKUP($A1035,Location!$A:$E,4,FALSE)</f>
        <v>51.515856399999997</v>
      </c>
      <c r="U1035">
        <f>VLOOKUP($A1035,Location!$A:$E,5,FALSE)</f>
        <v>-2.7150770999999998</v>
      </c>
      <c r="V1035" t="s">
        <v>24</v>
      </c>
      <c r="W1035" t="s">
        <v>25</v>
      </c>
      <c r="X1035" t="s">
        <v>26</v>
      </c>
    </row>
    <row r="1036" spans="1:24" x14ac:dyDescent="0.25">
      <c r="A1036" t="s">
        <v>79</v>
      </c>
      <c r="N1036">
        <v>3</v>
      </c>
      <c r="O1036">
        <v>0</v>
      </c>
      <c r="P1036">
        <v>0</v>
      </c>
      <c r="Q1036" t="s">
        <v>23</v>
      </c>
      <c r="R1036">
        <f>VLOOKUP($A1036,Location!$A:$E,2,FALSE)</f>
        <v>51.428808199999999</v>
      </c>
      <c r="S1036">
        <f>VLOOKUP($A1036,Location!$A:$E,3,FALSE)</f>
        <v>-2.5427526</v>
      </c>
      <c r="T1036">
        <f>VLOOKUP($A1036,Location!$A:$E,4,FALSE)</f>
        <v>51.378808200000002</v>
      </c>
      <c r="U1036">
        <f>VLOOKUP($A1036,Location!$A:$E,5,FALSE)</f>
        <v>-2.5427526</v>
      </c>
      <c r="V1036" t="s">
        <v>24</v>
      </c>
      <c r="W1036" t="s">
        <v>25</v>
      </c>
      <c r="X1036" t="s">
        <v>26</v>
      </c>
    </row>
    <row r="1037" spans="1:24" x14ac:dyDescent="0.25">
      <c r="A1037" t="s">
        <v>80</v>
      </c>
      <c r="N1037">
        <v>3</v>
      </c>
      <c r="O1037">
        <v>0</v>
      </c>
      <c r="P1037">
        <v>0</v>
      </c>
      <c r="Q1037" t="s">
        <v>23</v>
      </c>
      <c r="R1037">
        <f>VLOOKUP($A1037,Location!$A:$E,2,FALSE)</f>
        <v>51.472428700000002</v>
      </c>
      <c r="S1037">
        <f>VLOOKUP($A1037,Location!$A:$E,3,FALSE)</f>
        <v>-2.4891641999999998</v>
      </c>
      <c r="T1037">
        <f>VLOOKUP($A1037,Location!$A:$E,4,FALSE)</f>
        <v>51.502428700000003</v>
      </c>
      <c r="U1037">
        <f>VLOOKUP($A1037,Location!$A:$E,5,FALSE)</f>
        <v>-2.4591642</v>
      </c>
      <c r="V1037" t="s">
        <v>24</v>
      </c>
      <c r="W1037" t="s">
        <v>25</v>
      </c>
      <c r="X1037" t="s">
        <v>26</v>
      </c>
    </row>
    <row r="1038" spans="1:24" x14ac:dyDescent="0.25">
      <c r="A1038" t="s">
        <v>81</v>
      </c>
      <c r="N1038">
        <v>3</v>
      </c>
      <c r="O1038">
        <v>0</v>
      </c>
      <c r="P1038">
        <v>0</v>
      </c>
      <c r="Q1038" t="s">
        <v>23</v>
      </c>
      <c r="R1038">
        <f>VLOOKUP($A1038,Location!$A:$E,2,FALSE)</f>
        <v>51.420360000000002</v>
      </c>
      <c r="S1038">
        <f>VLOOKUP($A1038,Location!$A:$E,3,FALSE)</f>
        <v>2.0109999999999999E-2</v>
      </c>
      <c r="T1038">
        <f>VLOOKUP($A1038,Location!$A:$E,4,FALSE)</f>
        <v>51.420360000000002</v>
      </c>
      <c r="U1038">
        <f>VLOOKUP($A1038,Location!$A:$E,5,FALSE)</f>
        <v>2.0109999999999999E-2</v>
      </c>
      <c r="V1038" t="s">
        <v>24</v>
      </c>
      <c r="W1038" t="s">
        <v>25</v>
      </c>
      <c r="X1038" t="s">
        <v>26</v>
      </c>
    </row>
    <row r="1039" spans="1:24" x14ac:dyDescent="0.25">
      <c r="A1039" t="s">
        <v>82</v>
      </c>
      <c r="N1039">
        <v>3</v>
      </c>
      <c r="O1039">
        <v>0</v>
      </c>
      <c r="P1039">
        <v>0</v>
      </c>
      <c r="Q1039" t="s">
        <v>23</v>
      </c>
      <c r="R1039">
        <f>VLOOKUP($A1039,Location!$A:$E,2,FALSE)</f>
        <v>57.673194799999997</v>
      </c>
      <c r="S1039">
        <f>VLOOKUP($A1039,Location!$A:$E,3,FALSE)</f>
        <v>-2.9725196999999999</v>
      </c>
      <c r="T1039">
        <f>VLOOKUP($A1039,Location!$A:$E,4,FALSE)</f>
        <v>57.673194799999997</v>
      </c>
      <c r="U1039">
        <f>VLOOKUP($A1039,Location!$A:$E,5,FALSE)</f>
        <v>-2.9725196999999999</v>
      </c>
      <c r="V1039" t="s">
        <v>24</v>
      </c>
      <c r="W1039" t="s">
        <v>25</v>
      </c>
      <c r="X1039" t="s">
        <v>26</v>
      </c>
    </row>
    <row r="1040" spans="1:24" x14ac:dyDescent="0.25">
      <c r="A1040" t="s">
        <v>83</v>
      </c>
      <c r="N1040">
        <v>3</v>
      </c>
      <c r="O1040">
        <v>0</v>
      </c>
      <c r="P1040">
        <v>0</v>
      </c>
      <c r="Q1040" t="s">
        <v>23</v>
      </c>
      <c r="R1040">
        <f>VLOOKUP($A1040,Location!$A:$E,2,FALSE)</f>
        <v>50.957619399999999</v>
      </c>
      <c r="S1040">
        <f>VLOOKUP($A1040,Location!$A:$E,3,FALSE)</f>
        <v>-0.127525</v>
      </c>
      <c r="T1040">
        <f>VLOOKUP($A1040,Location!$A:$E,4,FALSE)</f>
        <v>50.957619399999999</v>
      </c>
      <c r="U1040">
        <f>VLOOKUP($A1040,Location!$A:$E,5,FALSE)</f>
        <v>-0.127525</v>
      </c>
      <c r="V1040" t="s">
        <v>24</v>
      </c>
      <c r="W1040" t="s">
        <v>25</v>
      </c>
      <c r="X1040" t="s">
        <v>26</v>
      </c>
    </row>
    <row r="1041" spans="1:24" x14ac:dyDescent="0.25">
      <c r="A1041" t="s">
        <v>84</v>
      </c>
      <c r="N1041">
        <v>3</v>
      </c>
      <c r="O1041">
        <v>0</v>
      </c>
      <c r="P1041">
        <v>0</v>
      </c>
      <c r="Q1041" t="s">
        <v>23</v>
      </c>
      <c r="R1041">
        <f>VLOOKUP($A1041,Location!$A:$E,2,FALSE)</f>
        <v>52.795272099999998</v>
      </c>
      <c r="S1041">
        <f>VLOOKUP($A1041,Location!$A:$E,3,FALSE)</f>
        <v>-1.6587409</v>
      </c>
      <c r="T1041">
        <f>VLOOKUP($A1041,Location!$A:$E,4,FALSE)</f>
        <v>52.765272099999997</v>
      </c>
      <c r="U1041">
        <f>VLOOKUP($A1041,Location!$A:$E,5,FALSE)</f>
        <v>-1.6587409</v>
      </c>
      <c r="V1041" t="s">
        <v>24</v>
      </c>
      <c r="W1041" t="s">
        <v>25</v>
      </c>
      <c r="X1041" t="s">
        <v>26</v>
      </c>
    </row>
    <row r="1042" spans="1:24" x14ac:dyDescent="0.25">
      <c r="A1042" t="s">
        <v>85</v>
      </c>
      <c r="N1042">
        <v>3</v>
      </c>
      <c r="O1042">
        <v>0</v>
      </c>
      <c r="P1042">
        <v>0</v>
      </c>
      <c r="Q1042" t="s">
        <v>23</v>
      </c>
      <c r="R1042">
        <f>VLOOKUP($A1042,Location!$A:$E,2,FALSE)</f>
        <v>53.599623000000001</v>
      </c>
      <c r="S1042">
        <f>VLOOKUP($A1042,Location!$A:$E,3,FALSE)</f>
        <v>-2.2866369999999998</v>
      </c>
      <c r="T1042">
        <f>VLOOKUP($A1042,Location!$A:$E,4,FALSE)</f>
        <v>53.599623000000001</v>
      </c>
      <c r="U1042">
        <f>VLOOKUP($A1042,Location!$A:$E,5,FALSE)</f>
        <v>-2.2866369999999998</v>
      </c>
      <c r="V1042" t="s">
        <v>24</v>
      </c>
      <c r="W1042" t="s">
        <v>25</v>
      </c>
      <c r="X1042" t="s">
        <v>26</v>
      </c>
    </row>
    <row r="1043" spans="1:24" x14ac:dyDescent="0.25">
      <c r="A1043" t="s">
        <v>86</v>
      </c>
      <c r="N1043">
        <v>3</v>
      </c>
      <c r="O1043">
        <v>0</v>
      </c>
      <c r="P1043">
        <v>0</v>
      </c>
      <c r="Q1043" t="s">
        <v>23</v>
      </c>
      <c r="R1043">
        <f>VLOOKUP($A1043,Location!$A:$E,2,FALSE)</f>
        <v>52.248284900000002</v>
      </c>
      <c r="S1043">
        <f>VLOOKUP($A1043,Location!$A:$E,3,FALSE)</f>
        <v>0.71096519999999996</v>
      </c>
      <c r="T1043">
        <f>VLOOKUP($A1043,Location!$A:$E,4,FALSE)</f>
        <v>52.248284900000002</v>
      </c>
      <c r="U1043">
        <f>VLOOKUP($A1043,Location!$A:$E,5,FALSE)</f>
        <v>0.71096519999999996</v>
      </c>
      <c r="V1043" t="s">
        <v>24</v>
      </c>
      <c r="W1043" t="s">
        <v>25</v>
      </c>
      <c r="X1043" t="s">
        <v>26</v>
      </c>
    </row>
    <row r="1044" spans="1:24" x14ac:dyDescent="0.25">
      <c r="A1044" t="s">
        <v>87</v>
      </c>
      <c r="N1044">
        <v>3</v>
      </c>
      <c r="O1044">
        <v>0</v>
      </c>
      <c r="P1044">
        <v>0</v>
      </c>
      <c r="Q1044" t="s">
        <v>23</v>
      </c>
      <c r="R1044">
        <f>VLOOKUP($A1044,Location!$A:$E,2,FALSE)</f>
        <v>53.252900799999999</v>
      </c>
      <c r="S1044">
        <f>VLOOKUP($A1044,Location!$A:$E,3,FALSE)</f>
        <v>-1.9148575999999999</v>
      </c>
      <c r="T1044">
        <f>VLOOKUP($A1044,Location!$A:$E,4,FALSE)</f>
        <v>53.252900799999999</v>
      </c>
      <c r="U1044">
        <f>VLOOKUP($A1044,Location!$A:$E,5,FALSE)</f>
        <v>-1.9048575999999999</v>
      </c>
      <c r="V1044" t="s">
        <v>24</v>
      </c>
      <c r="W1044" t="s">
        <v>25</v>
      </c>
      <c r="X1044" t="s">
        <v>26</v>
      </c>
    </row>
    <row r="1045" spans="1:24" x14ac:dyDescent="0.25">
      <c r="A1045" t="s">
        <v>88</v>
      </c>
      <c r="N1045">
        <v>3</v>
      </c>
      <c r="O1045">
        <v>0</v>
      </c>
      <c r="P1045">
        <v>0</v>
      </c>
      <c r="Q1045" t="s">
        <v>23</v>
      </c>
      <c r="R1045">
        <f>VLOOKUP($A1045,Location!$A:$E,2,FALSE)</f>
        <v>50.226975299999999</v>
      </c>
      <c r="S1045">
        <f>VLOOKUP($A1045,Location!$A:$E,3,FALSE)</f>
        <v>-5.2660182999999998</v>
      </c>
      <c r="T1045">
        <f>VLOOKUP($A1045,Location!$A:$E,4,FALSE)</f>
        <v>50.226975299999999</v>
      </c>
      <c r="U1045">
        <f>VLOOKUP($A1045,Location!$A:$E,5,FALSE)</f>
        <v>-5.2660182999999998</v>
      </c>
      <c r="V1045" t="s">
        <v>24</v>
      </c>
      <c r="W1045" t="s">
        <v>25</v>
      </c>
      <c r="X1045" t="s">
        <v>26</v>
      </c>
    </row>
    <row r="1046" spans="1:24" x14ac:dyDescent="0.25">
      <c r="A1046" t="s">
        <v>89</v>
      </c>
      <c r="N1046">
        <v>3</v>
      </c>
      <c r="O1046">
        <v>0</v>
      </c>
      <c r="P1046">
        <v>0</v>
      </c>
      <c r="Q1046" t="s">
        <v>23</v>
      </c>
      <c r="R1046">
        <f>VLOOKUP($A1046,Location!$A:$E,2,FALSE)</f>
        <v>52.232819999999997</v>
      </c>
      <c r="S1046">
        <f>VLOOKUP($A1046,Location!$A:$E,3,FALSE)</f>
        <v>0.13578999999999999</v>
      </c>
      <c r="T1046">
        <f>VLOOKUP($A1046,Location!$A:$E,4,FALSE)</f>
        <v>52.232819999999997</v>
      </c>
      <c r="U1046">
        <f>VLOOKUP($A1046,Location!$A:$E,5,FALSE)</f>
        <v>0.13578999999999999</v>
      </c>
      <c r="V1046" t="s">
        <v>24</v>
      </c>
      <c r="W1046" t="s">
        <v>25</v>
      </c>
      <c r="X1046" t="s">
        <v>26</v>
      </c>
    </row>
    <row r="1047" spans="1:24" x14ac:dyDescent="0.25">
      <c r="A1047" t="s">
        <v>90</v>
      </c>
      <c r="N1047">
        <v>3</v>
      </c>
      <c r="O1047">
        <v>0</v>
      </c>
      <c r="P1047">
        <v>0</v>
      </c>
      <c r="Q1047" t="s">
        <v>23</v>
      </c>
      <c r="R1047">
        <f>VLOOKUP($A1047,Location!$A:$E,2,FALSE)</f>
        <v>55.423007599999998</v>
      </c>
      <c r="S1047">
        <f>VLOOKUP($A1047,Location!$A:$E,3,FALSE)</f>
        <v>-5.6014568999999996</v>
      </c>
      <c r="T1047">
        <f>VLOOKUP($A1047,Location!$A:$E,4,FALSE)</f>
        <v>55.423007599999998</v>
      </c>
      <c r="U1047">
        <f>VLOOKUP($A1047,Location!$A:$E,5,FALSE)</f>
        <v>-5.6014568999999996</v>
      </c>
      <c r="V1047" t="s">
        <v>24</v>
      </c>
      <c r="W1047" t="s">
        <v>25</v>
      </c>
      <c r="X1047" t="s">
        <v>26</v>
      </c>
    </row>
    <row r="1048" spans="1:24" x14ac:dyDescent="0.25">
      <c r="A1048" t="s">
        <v>91</v>
      </c>
      <c r="N1048">
        <v>3</v>
      </c>
      <c r="O1048">
        <v>0</v>
      </c>
      <c r="P1048">
        <v>0</v>
      </c>
      <c r="Q1048" t="s">
        <v>23</v>
      </c>
      <c r="R1048">
        <f>VLOOKUP($A1048,Location!$A:$E,2,FALSE)</f>
        <v>51.274792099999999</v>
      </c>
      <c r="S1048">
        <f>VLOOKUP($A1048,Location!$A:$E,3,FALSE)</f>
        <v>1.0884365</v>
      </c>
      <c r="T1048">
        <f>VLOOKUP($A1048,Location!$A:$E,4,FALSE)</f>
        <v>51.2347921</v>
      </c>
      <c r="U1048">
        <f>VLOOKUP($A1048,Location!$A:$E,5,FALSE)</f>
        <v>1.1334365</v>
      </c>
      <c r="V1048" t="s">
        <v>24</v>
      </c>
      <c r="W1048" t="s">
        <v>25</v>
      </c>
      <c r="X1048" t="s">
        <v>26</v>
      </c>
    </row>
    <row r="1049" spans="1:24" x14ac:dyDescent="0.25">
      <c r="A1049" t="s">
        <v>92</v>
      </c>
      <c r="N1049">
        <v>3</v>
      </c>
      <c r="O1049">
        <v>0</v>
      </c>
      <c r="P1049">
        <v>0</v>
      </c>
      <c r="Q1049" t="s">
        <v>23</v>
      </c>
      <c r="R1049">
        <f>VLOOKUP($A1049,Location!$A:$E,2,FALSE)</f>
        <v>51.522466999999999</v>
      </c>
      <c r="S1049">
        <f>VLOOKUP($A1049,Location!$A:$E,3,FALSE)</f>
        <v>-3.1902680000000001</v>
      </c>
      <c r="T1049">
        <f>VLOOKUP($A1049,Location!$A:$E,4,FALSE)</f>
        <v>51.522466999999999</v>
      </c>
      <c r="U1049">
        <f>VLOOKUP($A1049,Location!$A:$E,5,FALSE)</f>
        <v>-3.2202679999999999</v>
      </c>
      <c r="V1049" t="s">
        <v>24</v>
      </c>
      <c r="W1049" t="s">
        <v>25</v>
      </c>
      <c r="X1049" t="s">
        <v>26</v>
      </c>
    </row>
    <row r="1050" spans="1:24" x14ac:dyDescent="0.25">
      <c r="A1050" t="s">
        <v>93</v>
      </c>
      <c r="N1050">
        <v>3</v>
      </c>
      <c r="O1050">
        <v>0</v>
      </c>
      <c r="P1050">
        <v>0</v>
      </c>
      <c r="Q1050" t="s">
        <v>23</v>
      </c>
      <c r="R1050">
        <f>VLOOKUP($A1050,Location!$A:$E,2,FALSE)</f>
        <v>52.085118600000001</v>
      </c>
      <c r="S1050">
        <f>VLOOKUP($A1050,Location!$A:$E,3,FALSE)</f>
        <v>-4.6578919000000001</v>
      </c>
      <c r="T1050">
        <f>VLOOKUP($A1050,Location!$A:$E,4,FALSE)</f>
        <v>52.085118600000001</v>
      </c>
      <c r="U1050">
        <f>VLOOKUP($A1050,Location!$A:$E,5,FALSE)</f>
        <v>-4.6578919000000001</v>
      </c>
      <c r="V1050" t="s">
        <v>24</v>
      </c>
      <c r="W1050" t="s">
        <v>25</v>
      </c>
      <c r="X1050" t="s">
        <v>26</v>
      </c>
    </row>
    <row r="1051" spans="1:24" x14ac:dyDescent="0.25">
      <c r="A1051" t="s">
        <v>94</v>
      </c>
      <c r="N1051">
        <v>3</v>
      </c>
      <c r="O1051">
        <v>0</v>
      </c>
      <c r="P1051">
        <v>0</v>
      </c>
      <c r="Q1051" t="s">
        <v>23</v>
      </c>
      <c r="R1051">
        <f>VLOOKUP($A1051,Location!$A:$E,2,FALSE)</f>
        <v>52.119056999999998</v>
      </c>
      <c r="S1051">
        <f>VLOOKUP($A1051,Location!$A:$E,3,FALSE)</f>
        <v>-0.421518</v>
      </c>
      <c r="T1051">
        <f>VLOOKUP($A1051,Location!$A:$E,4,FALSE)</f>
        <v>52.134056999999999</v>
      </c>
      <c r="U1051">
        <f>VLOOKUP($A1051,Location!$A:$E,5,FALSE)</f>
        <v>-0.421518</v>
      </c>
      <c r="V1051" t="s">
        <v>24</v>
      </c>
      <c r="W1051" t="s">
        <v>25</v>
      </c>
      <c r="X1051" t="s">
        <v>26</v>
      </c>
    </row>
    <row r="1052" spans="1:24" x14ac:dyDescent="0.25">
      <c r="A1052" t="s">
        <v>95</v>
      </c>
      <c r="N1052">
        <v>3</v>
      </c>
      <c r="O1052">
        <v>0</v>
      </c>
      <c r="P1052">
        <v>0</v>
      </c>
      <c r="Q1052" t="s">
        <v>23</v>
      </c>
      <c r="R1052">
        <f>VLOOKUP($A1052,Location!$A:$E,2,FALSE)</f>
        <v>54.896782600000002</v>
      </c>
      <c r="S1052">
        <f>VLOOKUP($A1052,Location!$A:$E,3,FALSE)</f>
        <v>-2.9524503000000002</v>
      </c>
      <c r="T1052">
        <f>VLOOKUP($A1052,Location!$A:$E,4,FALSE)</f>
        <v>54.896782600000002</v>
      </c>
      <c r="U1052">
        <f>VLOOKUP($A1052,Location!$A:$E,5,FALSE)</f>
        <v>-2.9524503000000002</v>
      </c>
      <c r="V1052" t="s">
        <v>24</v>
      </c>
      <c r="W1052" t="s">
        <v>25</v>
      </c>
      <c r="X1052" t="s">
        <v>26</v>
      </c>
    </row>
    <row r="1053" spans="1:24" x14ac:dyDescent="0.25">
      <c r="A1053" t="s">
        <v>96</v>
      </c>
      <c r="N1053">
        <v>3</v>
      </c>
      <c r="O1053">
        <v>0</v>
      </c>
      <c r="P1053">
        <v>0</v>
      </c>
      <c r="Q1053" t="s">
        <v>23</v>
      </c>
      <c r="R1053">
        <f>VLOOKUP($A1053,Location!$A:$E,2,FALSE)</f>
        <v>51.855899899999997</v>
      </c>
      <c r="S1053">
        <f>VLOOKUP($A1053,Location!$A:$E,3,FALSE)</f>
        <v>-4.3029979000000003</v>
      </c>
      <c r="T1053">
        <f>VLOOKUP($A1053,Location!$A:$E,4,FALSE)</f>
        <v>51.855899899999997</v>
      </c>
      <c r="U1053">
        <f>VLOOKUP($A1053,Location!$A:$E,5,FALSE)</f>
        <v>-4.3029979000000003</v>
      </c>
      <c r="V1053" t="s">
        <v>24</v>
      </c>
      <c r="W1053" t="s">
        <v>25</v>
      </c>
      <c r="X1053" t="s">
        <v>26</v>
      </c>
    </row>
    <row r="1054" spans="1:24" x14ac:dyDescent="0.25">
      <c r="A1054" t="s">
        <v>97</v>
      </c>
      <c r="N1054">
        <v>3</v>
      </c>
      <c r="O1054">
        <v>0</v>
      </c>
      <c r="P1054">
        <v>0</v>
      </c>
      <c r="Q1054" t="s">
        <v>23</v>
      </c>
      <c r="R1054">
        <f>VLOOKUP($A1054,Location!$A:$E,2,FALSE)</f>
        <v>54.931502199999997</v>
      </c>
      <c r="S1054">
        <f>VLOOKUP($A1054,Location!$A:$E,3,FALSE)</f>
        <v>-3.9359592999999999</v>
      </c>
      <c r="T1054">
        <f>VLOOKUP($A1054,Location!$A:$E,4,FALSE)</f>
        <v>54.931502199999997</v>
      </c>
      <c r="U1054">
        <f>VLOOKUP($A1054,Location!$A:$E,5,FALSE)</f>
        <v>-3.9359592999999999</v>
      </c>
      <c r="V1054" t="s">
        <v>24</v>
      </c>
      <c r="W1054" t="s">
        <v>25</v>
      </c>
      <c r="X1054" t="s">
        <v>26</v>
      </c>
    </row>
    <row r="1055" spans="1:24" x14ac:dyDescent="0.25">
      <c r="A1055" t="s">
        <v>98</v>
      </c>
      <c r="N1055">
        <v>3</v>
      </c>
      <c r="O1055">
        <v>0</v>
      </c>
      <c r="P1055">
        <v>0</v>
      </c>
      <c r="Q1055" t="s">
        <v>23</v>
      </c>
      <c r="R1055">
        <f>VLOOKUP($A1055,Location!$A:$E,2,FALSE)</f>
        <v>53.532071299999998</v>
      </c>
      <c r="S1055">
        <f>VLOOKUP($A1055,Location!$A:$E,3,FALSE)</f>
        <v>-2.1712096999999999</v>
      </c>
      <c r="T1055">
        <f>VLOOKUP($A1055,Location!$A:$E,4,FALSE)</f>
        <v>53.532071299999998</v>
      </c>
      <c r="U1055">
        <f>VLOOKUP($A1055,Location!$A:$E,5,FALSE)</f>
        <v>-2.1712096999999999</v>
      </c>
      <c r="V1055" t="s">
        <v>24</v>
      </c>
      <c r="W1055" t="s">
        <v>25</v>
      </c>
      <c r="X1055" t="s">
        <v>26</v>
      </c>
    </row>
    <row r="1056" spans="1:24" x14ac:dyDescent="0.25">
      <c r="A1056" t="s">
        <v>99</v>
      </c>
      <c r="N1056">
        <v>3</v>
      </c>
      <c r="O1056">
        <v>0</v>
      </c>
      <c r="P1056">
        <v>0</v>
      </c>
      <c r="Q1056" t="s">
        <v>23</v>
      </c>
      <c r="R1056">
        <f>VLOOKUP($A1056,Location!$A:$E,2,FALSE)</f>
        <v>53.500746399999997</v>
      </c>
      <c r="S1056">
        <f>VLOOKUP($A1056,Location!$A:$E,3,FALSE)</f>
        <v>-2.2406853</v>
      </c>
      <c r="T1056">
        <f>VLOOKUP($A1056,Location!$A:$E,4,FALSE)</f>
        <v>53.500746399999997</v>
      </c>
      <c r="U1056">
        <f>VLOOKUP($A1056,Location!$A:$E,5,FALSE)</f>
        <v>-2.2491853000000002</v>
      </c>
      <c r="V1056" t="s">
        <v>24</v>
      </c>
      <c r="W1056" t="s">
        <v>25</v>
      </c>
      <c r="X1056" t="s">
        <v>26</v>
      </c>
    </row>
    <row r="1057" spans="1:24" x14ac:dyDescent="0.25">
      <c r="A1057" t="s">
        <v>100</v>
      </c>
      <c r="N1057">
        <v>3</v>
      </c>
      <c r="O1057">
        <v>0</v>
      </c>
      <c r="P1057">
        <v>0</v>
      </c>
      <c r="Q1057" t="s">
        <v>23</v>
      </c>
      <c r="R1057">
        <f>VLOOKUP($A1057,Location!$A:$E,2,FALSE)</f>
        <v>51.7248977</v>
      </c>
      <c r="S1057">
        <f>VLOOKUP($A1057,Location!$A:$E,3,FALSE)</f>
        <v>0.44655909999999999</v>
      </c>
      <c r="T1057">
        <f>VLOOKUP($A1057,Location!$A:$E,4,FALSE)</f>
        <v>51.7248977</v>
      </c>
      <c r="U1057">
        <f>VLOOKUP($A1057,Location!$A:$E,5,FALSE)</f>
        <v>0.44655909999999999</v>
      </c>
      <c r="V1057" t="s">
        <v>24</v>
      </c>
      <c r="W1057" t="s">
        <v>25</v>
      </c>
      <c r="X1057" t="s">
        <v>26</v>
      </c>
    </row>
    <row r="1058" spans="1:24" x14ac:dyDescent="0.25">
      <c r="A1058" t="s">
        <v>101</v>
      </c>
      <c r="N1058">
        <v>3</v>
      </c>
      <c r="O1058">
        <v>0</v>
      </c>
      <c r="P1058">
        <v>0</v>
      </c>
      <c r="Q1058" t="s">
        <v>23</v>
      </c>
      <c r="R1058">
        <f>VLOOKUP($A1058,Location!$A:$E,2,FALSE)</f>
        <v>51.903452700000003</v>
      </c>
      <c r="S1058">
        <f>VLOOKUP($A1058,Location!$A:$E,3,FALSE)</f>
        <v>-2.0650259000000002</v>
      </c>
      <c r="T1058">
        <f>VLOOKUP($A1058,Location!$A:$E,4,FALSE)</f>
        <v>51.903452700000003</v>
      </c>
      <c r="U1058">
        <f>VLOOKUP($A1058,Location!$A:$E,5,FALSE)</f>
        <v>-2.0250259000000002</v>
      </c>
      <c r="V1058" t="s">
        <v>24</v>
      </c>
      <c r="W1058" t="s">
        <v>25</v>
      </c>
      <c r="X1058" t="s">
        <v>26</v>
      </c>
    </row>
    <row r="1059" spans="1:24" x14ac:dyDescent="0.25">
      <c r="A1059" t="s">
        <v>102</v>
      </c>
      <c r="N1059">
        <v>3</v>
      </c>
      <c r="O1059">
        <v>0</v>
      </c>
      <c r="P1059">
        <v>0</v>
      </c>
      <c r="Q1059" t="s">
        <v>23</v>
      </c>
      <c r="R1059">
        <f>VLOOKUP($A1059,Location!$A:$E,2,FALSE)</f>
        <v>51.384331099999997</v>
      </c>
      <c r="S1059">
        <f>VLOOKUP($A1059,Location!$A:$E,3,FALSE)</f>
        <v>-0.50983659999999997</v>
      </c>
      <c r="T1059">
        <f>VLOOKUP($A1059,Location!$A:$E,4,FALSE)</f>
        <v>51.384331099999997</v>
      </c>
      <c r="U1059">
        <f>VLOOKUP($A1059,Location!$A:$E,5,FALSE)</f>
        <v>-0.50983659999999997</v>
      </c>
      <c r="V1059" t="s">
        <v>24</v>
      </c>
      <c r="W1059" t="s">
        <v>25</v>
      </c>
      <c r="X1059" t="s">
        <v>26</v>
      </c>
    </row>
    <row r="1060" spans="1:24" x14ac:dyDescent="0.25">
      <c r="A1060" t="s">
        <v>103</v>
      </c>
      <c r="N1060">
        <v>3</v>
      </c>
      <c r="O1060">
        <v>0</v>
      </c>
      <c r="P1060">
        <v>0</v>
      </c>
      <c r="Q1060" t="s">
        <v>23</v>
      </c>
      <c r="R1060">
        <f>VLOOKUP($A1060,Location!$A:$E,2,FALSE)</f>
        <v>53.161984699999998</v>
      </c>
      <c r="S1060">
        <f>VLOOKUP($A1060,Location!$A:$E,3,FALSE)</f>
        <v>-2.8475787000000001</v>
      </c>
      <c r="T1060">
        <f>VLOOKUP($A1060,Location!$A:$E,4,FALSE)</f>
        <v>53.181984700000001</v>
      </c>
      <c r="U1060">
        <f>VLOOKUP($A1060,Location!$A:$E,5,FALSE)</f>
        <v>-2.8475787000000001</v>
      </c>
      <c r="V1060" t="s">
        <v>24</v>
      </c>
      <c r="W1060" t="s">
        <v>25</v>
      </c>
      <c r="X1060" t="s">
        <v>26</v>
      </c>
    </row>
    <row r="1061" spans="1:24" x14ac:dyDescent="0.25">
      <c r="A1061" t="s">
        <v>104</v>
      </c>
      <c r="N1061">
        <v>3</v>
      </c>
      <c r="O1061">
        <v>0</v>
      </c>
      <c r="P1061">
        <v>0</v>
      </c>
      <c r="Q1061" t="s">
        <v>23</v>
      </c>
      <c r="R1061">
        <f>VLOOKUP($A1061,Location!$A:$E,2,FALSE)</f>
        <v>53.243543000000003</v>
      </c>
      <c r="S1061">
        <f>VLOOKUP($A1061,Location!$A:$E,3,FALSE)</f>
        <v>-1.426382</v>
      </c>
      <c r="T1061">
        <f>VLOOKUP($A1061,Location!$A:$E,4,FALSE)</f>
        <v>53.213543000000001</v>
      </c>
      <c r="U1061">
        <f>VLOOKUP($A1061,Location!$A:$E,5,FALSE)</f>
        <v>-1.416382</v>
      </c>
      <c r="V1061" t="s">
        <v>24</v>
      </c>
      <c r="W1061" t="s">
        <v>25</v>
      </c>
      <c r="X1061" t="s">
        <v>26</v>
      </c>
    </row>
    <row r="1062" spans="1:24" x14ac:dyDescent="0.25">
      <c r="A1062" t="s">
        <v>105</v>
      </c>
      <c r="N1062">
        <v>3</v>
      </c>
      <c r="O1062">
        <v>0</v>
      </c>
      <c r="P1062">
        <v>0</v>
      </c>
      <c r="Q1062" t="s">
        <v>23</v>
      </c>
      <c r="R1062">
        <f>VLOOKUP($A1062,Location!$A:$E,2,FALSE)</f>
        <v>50.85333</v>
      </c>
      <c r="S1062">
        <f>VLOOKUP($A1062,Location!$A:$E,3,FALSE)</f>
        <v>-0.71013000000000004</v>
      </c>
      <c r="T1062">
        <f>VLOOKUP($A1062,Location!$A:$E,4,FALSE)</f>
        <v>50.85333</v>
      </c>
      <c r="U1062">
        <f>VLOOKUP($A1062,Location!$A:$E,5,FALSE)</f>
        <v>-0.71013000000000004</v>
      </c>
      <c r="V1062" t="s">
        <v>24</v>
      </c>
      <c r="W1062" t="s">
        <v>25</v>
      </c>
      <c r="X1062" t="s">
        <v>26</v>
      </c>
    </row>
    <row r="1063" spans="1:24" x14ac:dyDescent="0.25">
      <c r="A1063" t="s">
        <v>106</v>
      </c>
      <c r="N1063">
        <v>3</v>
      </c>
      <c r="O1063">
        <v>0</v>
      </c>
      <c r="P1063">
        <v>0</v>
      </c>
      <c r="Q1063" t="s">
        <v>23</v>
      </c>
      <c r="R1063">
        <f>VLOOKUP($A1063,Location!$A:$E,2,FALSE)</f>
        <v>51.633513100000002</v>
      </c>
      <c r="S1063">
        <f>VLOOKUP($A1063,Location!$A:$E,3,FALSE)</f>
        <v>9.0489999999999998E-3</v>
      </c>
      <c r="T1063">
        <f>VLOOKUP($A1063,Location!$A:$E,4,FALSE)</f>
        <v>51.633513100000002</v>
      </c>
      <c r="U1063">
        <f>VLOOKUP($A1063,Location!$A:$E,5,FALSE)</f>
        <v>1.7049000000000002E-2</v>
      </c>
      <c r="V1063" t="s">
        <v>24</v>
      </c>
      <c r="W1063" t="s">
        <v>25</v>
      </c>
      <c r="X1063" t="s">
        <v>26</v>
      </c>
    </row>
    <row r="1064" spans="1:24" x14ac:dyDescent="0.25">
      <c r="A1064" t="s">
        <v>107</v>
      </c>
      <c r="N1064">
        <v>3</v>
      </c>
      <c r="O1064">
        <v>0</v>
      </c>
      <c r="P1064">
        <v>0</v>
      </c>
      <c r="Q1064" t="s">
        <v>23</v>
      </c>
      <c r="R1064">
        <f>VLOOKUP($A1064,Location!$A:$E,2,FALSE)</f>
        <v>51.465494</v>
      </c>
      <c r="S1064">
        <f>VLOOKUP($A1064,Location!$A:$E,3,FALSE)</f>
        <v>-2.1437599999999999</v>
      </c>
      <c r="T1064">
        <f>VLOOKUP($A1064,Location!$A:$E,4,FALSE)</f>
        <v>51.465494</v>
      </c>
      <c r="U1064">
        <f>VLOOKUP($A1064,Location!$A:$E,5,FALSE)</f>
        <v>-2.1437599999999999</v>
      </c>
      <c r="V1064" t="s">
        <v>24</v>
      </c>
      <c r="W1064" t="s">
        <v>25</v>
      </c>
      <c r="X1064" t="s">
        <v>26</v>
      </c>
    </row>
    <row r="1065" spans="1:24" x14ac:dyDescent="0.25">
      <c r="A1065" t="s">
        <v>108</v>
      </c>
      <c r="N1065">
        <v>3</v>
      </c>
      <c r="O1065">
        <v>0</v>
      </c>
      <c r="P1065">
        <v>0</v>
      </c>
      <c r="Q1065" t="s">
        <v>23</v>
      </c>
      <c r="R1065">
        <f>VLOOKUP($A1065,Location!$A:$E,2,FALSE)</f>
        <v>53.657494200000002</v>
      </c>
      <c r="S1065">
        <f>VLOOKUP($A1065,Location!$A:$E,3,FALSE)</f>
        <v>-2.6185464999999999</v>
      </c>
      <c r="T1065">
        <f>VLOOKUP($A1065,Location!$A:$E,4,FALSE)</f>
        <v>53.627494200000001</v>
      </c>
      <c r="U1065">
        <f>VLOOKUP($A1065,Location!$A:$E,5,FALSE)</f>
        <v>-2.7285464999999998</v>
      </c>
      <c r="V1065" t="s">
        <v>24</v>
      </c>
      <c r="W1065" t="s">
        <v>25</v>
      </c>
      <c r="X1065" t="s">
        <v>26</v>
      </c>
    </row>
    <row r="1066" spans="1:24" x14ac:dyDescent="0.25">
      <c r="A1066" t="s">
        <v>109</v>
      </c>
      <c r="N1066">
        <v>3</v>
      </c>
      <c r="O1066">
        <v>0</v>
      </c>
      <c r="P1066">
        <v>0</v>
      </c>
      <c r="Q1066" t="s">
        <v>23</v>
      </c>
      <c r="R1066">
        <f>VLOOKUP($A1066,Location!$A:$E,2,FALSE)</f>
        <v>51.798403800000003</v>
      </c>
      <c r="S1066">
        <f>VLOOKUP($A1066,Location!$A:$E,3,FALSE)</f>
        <v>1.1546676</v>
      </c>
      <c r="T1066">
        <f>VLOOKUP($A1066,Location!$A:$E,4,FALSE)</f>
        <v>51.798403800000003</v>
      </c>
      <c r="U1066">
        <f>VLOOKUP($A1066,Location!$A:$E,5,FALSE)</f>
        <v>1.1546676</v>
      </c>
      <c r="V1066" t="s">
        <v>24</v>
      </c>
      <c r="W1066" t="s">
        <v>25</v>
      </c>
      <c r="X1066" t="s">
        <v>26</v>
      </c>
    </row>
    <row r="1067" spans="1:24" x14ac:dyDescent="0.25">
      <c r="A1067" t="s">
        <v>110</v>
      </c>
      <c r="N1067">
        <v>3</v>
      </c>
      <c r="O1067">
        <v>0</v>
      </c>
      <c r="P1067">
        <v>0</v>
      </c>
      <c r="Q1067" t="s">
        <v>23</v>
      </c>
      <c r="R1067">
        <f>VLOOKUP($A1067,Location!$A:$E,2,FALSE)</f>
        <v>51.872078700000003</v>
      </c>
      <c r="S1067">
        <f>VLOOKUP($A1067,Location!$A:$E,3,FALSE)</f>
        <v>0.92811390000000005</v>
      </c>
      <c r="T1067">
        <f>VLOOKUP($A1067,Location!$A:$E,4,FALSE)</f>
        <v>51.872078700000003</v>
      </c>
      <c r="U1067">
        <f>VLOOKUP($A1067,Location!$A:$E,5,FALSE)</f>
        <v>0.89811390000000002</v>
      </c>
      <c r="V1067" t="s">
        <v>24</v>
      </c>
      <c r="W1067" t="s">
        <v>25</v>
      </c>
      <c r="X1067" t="s">
        <v>26</v>
      </c>
    </row>
    <row r="1068" spans="1:24" x14ac:dyDescent="0.25">
      <c r="A1068" t="s">
        <v>111</v>
      </c>
      <c r="N1068">
        <v>3</v>
      </c>
      <c r="O1068">
        <v>0</v>
      </c>
      <c r="P1068">
        <v>0</v>
      </c>
      <c r="Q1068" t="s">
        <v>23</v>
      </c>
      <c r="R1068">
        <f>VLOOKUP($A1068,Location!$A:$E,2,FALSE)</f>
        <v>52.463636200000003</v>
      </c>
      <c r="S1068">
        <f>VLOOKUP($A1068,Location!$A:$E,3,FALSE)</f>
        <v>-1.4758529</v>
      </c>
      <c r="T1068">
        <f>VLOOKUP($A1068,Location!$A:$E,4,FALSE)</f>
        <v>52.433636200000002</v>
      </c>
      <c r="U1068">
        <f>VLOOKUP($A1068,Location!$A:$E,5,FALSE)</f>
        <v>-1.5358529000000001</v>
      </c>
      <c r="V1068" t="s">
        <v>24</v>
      </c>
      <c r="W1068" t="s">
        <v>25</v>
      </c>
      <c r="X1068" t="s">
        <v>26</v>
      </c>
    </row>
    <row r="1069" spans="1:24" x14ac:dyDescent="0.25">
      <c r="A1069" t="s">
        <v>112</v>
      </c>
      <c r="N1069">
        <v>3</v>
      </c>
      <c r="O1069">
        <v>0</v>
      </c>
      <c r="P1069">
        <v>0</v>
      </c>
      <c r="Q1069" t="s">
        <v>23</v>
      </c>
      <c r="R1069">
        <f>VLOOKUP($A1069,Location!$A:$E,2,FALSE)</f>
        <v>51.081005699999999</v>
      </c>
      <c r="S1069">
        <f>VLOOKUP($A1069,Location!$A:$E,3,FALSE)</f>
        <v>-0.2017707</v>
      </c>
      <c r="T1069">
        <f>VLOOKUP($A1069,Location!$A:$E,4,FALSE)</f>
        <v>51.081005699999999</v>
      </c>
      <c r="U1069">
        <f>VLOOKUP($A1069,Location!$A:$E,5,FALSE)</f>
        <v>-0.2017707</v>
      </c>
      <c r="V1069" t="s">
        <v>24</v>
      </c>
      <c r="W1069" t="s">
        <v>25</v>
      </c>
      <c r="X1069" t="s">
        <v>26</v>
      </c>
    </row>
    <row r="1070" spans="1:24" x14ac:dyDescent="0.25">
      <c r="A1070" t="s">
        <v>113</v>
      </c>
      <c r="N1070">
        <v>3</v>
      </c>
      <c r="O1070">
        <v>0</v>
      </c>
      <c r="P1070">
        <v>0</v>
      </c>
      <c r="Q1070" t="s">
        <v>23</v>
      </c>
      <c r="R1070">
        <f>VLOOKUP($A1070,Location!$A:$E,2,FALSE)</f>
        <v>53.089860799999997</v>
      </c>
      <c r="S1070">
        <f>VLOOKUP($A1070,Location!$A:$E,3,FALSE)</f>
        <v>-2.4441250000000001</v>
      </c>
      <c r="T1070">
        <f>VLOOKUP($A1070,Location!$A:$E,4,FALSE)</f>
        <v>53.089860799999997</v>
      </c>
      <c r="U1070">
        <f>VLOOKUP($A1070,Location!$A:$E,5,FALSE)</f>
        <v>-2.4441250000000001</v>
      </c>
      <c r="V1070" t="s">
        <v>24</v>
      </c>
      <c r="W1070" t="s">
        <v>25</v>
      </c>
      <c r="X1070" t="s">
        <v>26</v>
      </c>
    </row>
    <row r="1071" spans="1:24" x14ac:dyDescent="0.25">
      <c r="A1071" t="s">
        <v>114</v>
      </c>
      <c r="N1071">
        <v>3</v>
      </c>
      <c r="O1071">
        <v>0</v>
      </c>
      <c r="P1071">
        <v>0</v>
      </c>
      <c r="Q1071" t="s">
        <v>23</v>
      </c>
      <c r="R1071">
        <f>VLOOKUP($A1071,Location!$A:$E,2,FALSE)</f>
        <v>51.385290500000004</v>
      </c>
      <c r="S1071">
        <f>VLOOKUP($A1071,Location!$A:$E,3,FALSE)</f>
        <v>-0.1178232</v>
      </c>
      <c r="T1071">
        <f>VLOOKUP($A1071,Location!$A:$E,4,FALSE)</f>
        <v>51.360290500000005</v>
      </c>
      <c r="U1071">
        <f>VLOOKUP($A1071,Location!$A:$E,5,FALSE)</f>
        <v>-0.1178232</v>
      </c>
      <c r="V1071" t="s">
        <v>24</v>
      </c>
      <c r="W1071" t="s">
        <v>25</v>
      </c>
      <c r="X1071" t="s">
        <v>26</v>
      </c>
    </row>
    <row r="1072" spans="1:24" x14ac:dyDescent="0.25">
      <c r="A1072" t="s">
        <v>115</v>
      </c>
      <c r="N1072">
        <v>3</v>
      </c>
      <c r="O1072">
        <v>0</v>
      </c>
      <c r="P1072">
        <v>0</v>
      </c>
      <c r="Q1072" t="s">
        <v>23</v>
      </c>
      <c r="R1072">
        <f>VLOOKUP($A1072,Location!$A:$E,2,FALSE)</f>
        <v>55.451709999999999</v>
      </c>
      <c r="S1072">
        <f>VLOOKUP($A1072,Location!$A:$E,3,FALSE)</f>
        <v>-4.2643599999999999</v>
      </c>
      <c r="T1072">
        <f>VLOOKUP($A1072,Location!$A:$E,4,FALSE)</f>
        <v>55.451709999999999</v>
      </c>
      <c r="U1072">
        <f>VLOOKUP($A1072,Location!$A:$E,5,FALSE)</f>
        <v>-4.2643599999999999</v>
      </c>
      <c r="V1072" t="s">
        <v>24</v>
      </c>
      <c r="W1072" t="s">
        <v>25</v>
      </c>
      <c r="X1072" t="s">
        <v>26</v>
      </c>
    </row>
    <row r="1073" spans="1:24" x14ac:dyDescent="0.25">
      <c r="A1073" t="s">
        <v>116</v>
      </c>
      <c r="N1073">
        <v>3</v>
      </c>
      <c r="O1073">
        <v>0</v>
      </c>
      <c r="P1073">
        <v>0</v>
      </c>
      <c r="Q1073" t="s">
        <v>23</v>
      </c>
      <c r="R1073">
        <f>VLOOKUP($A1073,Location!$A:$E,2,FALSE)</f>
        <v>54.519602200000001</v>
      </c>
      <c r="S1073">
        <f>VLOOKUP($A1073,Location!$A:$E,3,FALSE)</f>
        <v>-1.5083413999999999</v>
      </c>
      <c r="T1073">
        <f>VLOOKUP($A1073,Location!$A:$E,4,FALSE)</f>
        <v>54.519602200000001</v>
      </c>
      <c r="U1073">
        <f>VLOOKUP($A1073,Location!$A:$E,5,FALSE)</f>
        <v>-1.5083413999999999</v>
      </c>
      <c r="V1073" t="s">
        <v>24</v>
      </c>
      <c r="W1073" t="s">
        <v>25</v>
      </c>
      <c r="X1073" t="s">
        <v>26</v>
      </c>
    </row>
    <row r="1074" spans="1:24" x14ac:dyDescent="0.25">
      <c r="A1074" t="s">
        <v>117</v>
      </c>
      <c r="N1074">
        <v>3</v>
      </c>
      <c r="O1074">
        <v>0</v>
      </c>
      <c r="P1074">
        <v>0</v>
      </c>
      <c r="Q1074" t="s">
        <v>23</v>
      </c>
      <c r="R1074">
        <f>VLOOKUP($A1074,Location!$A:$E,2,FALSE)</f>
        <v>52.901769999999999</v>
      </c>
      <c r="S1074">
        <f>VLOOKUP($A1074,Location!$A:$E,3,FALSE)</f>
        <v>-1.4310529999999999</v>
      </c>
      <c r="T1074">
        <f>VLOOKUP($A1074,Location!$A:$E,4,FALSE)</f>
        <v>52.901769999999999</v>
      </c>
      <c r="U1074">
        <f>VLOOKUP($A1074,Location!$A:$E,5,FALSE)</f>
        <v>-1.4710529999999999</v>
      </c>
      <c r="V1074" t="s">
        <v>24</v>
      </c>
      <c r="W1074" t="s">
        <v>25</v>
      </c>
      <c r="X1074" t="s">
        <v>26</v>
      </c>
    </row>
    <row r="1075" spans="1:24" x14ac:dyDescent="0.25">
      <c r="A1075" t="s">
        <v>118</v>
      </c>
      <c r="N1075">
        <v>3</v>
      </c>
      <c r="O1075">
        <v>0</v>
      </c>
      <c r="P1075">
        <v>0</v>
      </c>
      <c r="Q1075" t="s">
        <v>23</v>
      </c>
      <c r="R1075">
        <f>VLOOKUP($A1075,Location!$A:$E,2,FALSE)</f>
        <v>53.542399000000003</v>
      </c>
      <c r="S1075">
        <f>VLOOKUP($A1075,Location!$A:$E,3,FALSE)</f>
        <v>-1.0859939999999999</v>
      </c>
      <c r="T1075">
        <f>VLOOKUP($A1075,Location!$A:$E,4,FALSE)</f>
        <v>53.542399000000003</v>
      </c>
      <c r="U1075">
        <f>VLOOKUP($A1075,Location!$A:$E,5,FALSE)</f>
        <v>-1.0859939999999999</v>
      </c>
      <c r="V1075" t="s">
        <v>24</v>
      </c>
      <c r="W1075" t="s">
        <v>25</v>
      </c>
      <c r="X1075" t="s">
        <v>26</v>
      </c>
    </row>
    <row r="1076" spans="1:24" x14ac:dyDescent="0.25">
      <c r="A1076" t="s">
        <v>119</v>
      </c>
      <c r="N1076">
        <v>3</v>
      </c>
      <c r="O1076">
        <v>0</v>
      </c>
      <c r="P1076">
        <v>0</v>
      </c>
      <c r="Q1076" t="s">
        <v>23</v>
      </c>
      <c r="R1076">
        <f>VLOOKUP($A1076,Location!$A:$E,2,FALSE)</f>
        <v>50.714248900000001</v>
      </c>
      <c r="S1076">
        <f>VLOOKUP($A1076,Location!$A:$E,3,FALSE)</f>
        <v>-2.4686621</v>
      </c>
      <c r="T1076">
        <f>VLOOKUP($A1076,Location!$A:$E,4,FALSE)</f>
        <v>50.714248900000001</v>
      </c>
      <c r="U1076">
        <f>VLOOKUP($A1076,Location!$A:$E,5,FALSE)</f>
        <v>-2.4686621</v>
      </c>
      <c r="V1076" t="s">
        <v>24</v>
      </c>
      <c r="W1076" t="s">
        <v>25</v>
      </c>
      <c r="X1076" t="s">
        <v>26</v>
      </c>
    </row>
    <row r="1077" spans="1:24" x14ac:dyDescent="0.25">
      <c r="A1077" t="s">
        <v>120</v>
      </c>
      <c r="N1077">
        <v>3</v>
      </c>
      <c r="O1077">
        <v>0</v>
      </c>
      <c r="P1077">
        <v>0</v>
      </c>
      <c r="Q1077" t="s">
        <v>23</v>
      </c>
      <c r="R1077">
        <f>VLOOKUP($A1077,Location!$A:$E,2,FALSE)</f>
        <v>52.50311</v>
      </c>
      <c r="S1077">
        <f>VLOOKUP($A1077,Location!$A:$E,3,FALSE)</f>
        <v>-2.1487500000000002</v>
      </c>
      <c r="T1077">
        <f>VLOOKUP($A1077,Location!$A:$E,4,FALSE)</f>
        <v>52.50311</v>
      </c>
      <c r="U1077">
        <f>VLOOKUP($A1077,Location!$A:$E,5,FALSE)</f>
        <v>-2.1487500000000002</v>
      </c>
      <c r="V1077" t="s">
        <v>24</v>
      </c>
      <c r="W1077" t="s">
        <v>25</v>
      </c>
      <c r="X1077" t="s">
        <v>26</v>
      </c>
    </row>
    <row r="1078" spans="1:24" x14ac:dyDescent="0.25">
      <c r="A1078" t="s">
        <v>121</v>
      </c>
      <c r="N1078">
        <v>3</v>
      </c>
      <c r="O1078">
        <v>0</v>
      </c>
      <c r="P1078">
        <v>0</v>
      </c>
      <c r="Q1078" t="s">
        <v>23</v>
      </c>
      <c r="R1078">
        <f>VLOOKUP($A1078,Location!$A:$E,2,FALSE)</f>
        <v>55.968623000000001</v>
      </c>
      <c r="S1078">
        <f>VLOOKUP($A1078,Location!$A:$E,3,FALSE)</f>
        <v>-4.5745940000000003</v>
      </c>
      <c r="T1078">
        <f>VLOOKUP($A1078,Location!$A:$E,4,FALSE)</f>
        <v>55.968623000000001</v>
      </c>
      <c r="U1078">
        <f>VLOOKUP($A1078,Location!$A:$E,5,FALSE)</f>
        <v>-4.5745940000000003</v>
      </c>
      <c r="V1078" t="s">
        <v>24</v>
      </c>
      <c r="W1078" t="s">
        <v>25</v>
      </c>
      <c r="X1078" t="s">
        <v>26</v>
      </c>
    </row>
    <row r="1079" spans="1:24" x14ac:dyDescent="0.25">
      <c r="A1079" t="s">
        <v>122</v>
      </c>
      <c r="N1079">
        <v>3</v>
      </c>
      <c r="O1079">
        <v>0</v>
      </c>
      <c r="P1079">
        <v>0</v>
      </c>
      <c r="Q1079" t="s">
        <v>23</v>
      </c>
      <c r="R1079">
        <f>VLOOKUP($A1079,Location!$A:$E,2,FALSE)</f>
        <v>55.069248299999998</v>
      </c>
      <c r="S1079">
        <f>VLOOKUP($A1079,Location!$A:$E,3,FALSE)</f>
        <v>-3.5967161000000001</v>
      </c>
      <c r="T1079">
        <f>VLOOKUP($A1079,Location!$A:$E,4,FALSE)</f>
        <v>55.069248299999998</v>
      </c>
      <c r="U1079">
        <f>VLOOKUP($A1079,Location!$A:$E,5,FALSE)</f>
        <v>-3.5967161000000001</v>
      </c>
      <c r="V1079" t="s">
        <v>24</v>
      </c>
      <c r="W1079" t="s">
        <v>25</v>
      </c>
      <c r="X1079" t="s">
        <v>26</v>
      </c>
    </row>
    <row r="1080" spans="1:24" x14ac:dyDescent="0.25">
      <c r="A1080" t="s">
        <v>123</v>
      </c>
      <c r="N1080">
        <v>3</v>
      </c>
      <c r="O1080">
        <v>0</v>
      </c>
      <c r="P1080">
        <v>0</v>
      </c>
      <c r="Q1080" t="s">
        <v>23</v>
      </c>
      <c r="R1080">
        <f>VLOOKUP($A1080,Location!$A:$E,2,FALSE)</f>
        <v>56.477769500000001</v>
      </c>
      <c r="S1080">
        <f>VLOOKUP($A1080,Location!$A:$E,3,FALSE)</f>
        <v>-3.0050628000000001</v>
      </c>
      <c r="T1080">
        <f>VLOOKUP($A1080,Location!$A:$E,4,FALSE)</f>
        <v>56.477769500000001</v>
      </c>
      <c r="U1080">
        <f>VLOOKUP($A1080,Location!$A:$E,5,FALSE)</f>
        <v>-3.0050628000000001</v>
      </c>
      <c r="V1080" t="s">
        <v>24</v>
      </c>
      <c r="W1080" t="s">
        <v>25</v>
      </c>
      <c r="X1080" t="s">
        <v>26</v>
      </c>
    </row>
    <row r="1081" spans="1:24" x14ac:dyDescent="0.25">
      <c r="A1081" t="s">
        <v>124</v>
      </c>
      <c r="N1081">
        <v>3</v>
      </c>
      <c r="O1081">
        <v>0</v>
      </c>
      <c r="P1081">
        <v>0</v>
      </c>
      <c r="Q1081" t="s">
        <v>23</v>
      </c>
      <c r="R1081">
        <f>VLOOKUP($A1081,Location!$A:$E,2,FALSE)</f>
        <v>56.074010000000001</v>
      </c>
      <c r="S1081">
        <f>VLOOKUP($A1081,Location!$A:$E,3,FALSE)</f>
        <v>-3.4352800000000001</v>
      </c>
      <c r="T1081">
        <f>VLOOKUP($A1081,Location!$A:$E,4,FALSE)</f>
        <v>56.074010000000001</v>
      </c>
      <c r="U1081">
        <f>VLOOKUP($A1081,Location!$A:$E,5,FALSE)</f>
        <v>-3.4352800000000001</v>
      </c>
      <c r="V1081" t="s">
        <v>24</v>
      </c>
      <c r="W1081" t="s">
        <v>25</v>
      </c>
      <c r="X1081" t="s">
        <v>26</v>
      </c>
    </row>
    <row r="1082" spans="1:24" x14ac:dyDescent="0.25">
      <c r="A1082" t="s">
        <v>125</v>
      </c>
      <c r="N1082">
        <v>3</v>
      </c>
      <c r="O1082">
        <v>0</v>
      </c>
      <c r="P1082">
        <v>0</v>
      </c>
      <c r="Q1082" t="s">
        <v>23</v>
      </c>
      <c r="R1082">
        <f>VLOOKUP($A1082,Location!$A:$E,2,FALSE)</f>
        <v>55.967545800000003</v>
      </c>
      <c r="S1082">
        <f>VLOOKUP($A1082,Location!$A:$E,3,FALSE)</f>
        <v>-4.9115197000000004</v>
      </c>
      <c r="T1082">
        <f>VLOOKUP($A1082,Location!$A:$E,4,FALSE)</f>
        <v>55.967545800000003</v>
      </c>
      <c r="U1082">
        <f>VLOOKUP($A1082,Location!$A:$E,5,FALSE)</f>
        <v>-4.9815197000000007</v>
      </c>
      <c r="V1082" t="s">
        <v>24</v>
      </c>
      <c r="W1082" t="s">
        <v>25</v>
      </c>
      <c r="X1082" t="s">
        <v>26</v>
      </c>
    </row>
    <row r="1083" spans="1:24" x14ac:dyDescent="0.25">
      <c r="A1083" t="s">
        <v>126</v>
      </c>
      <c r="N1083">
        <v>3</v>
      </c>
      <c r="O1083">
        <v>0</v>
      </c>
      <c r="P1083">
        <v>0</v>
      </c>
      <c r="Q1083" t="s">
        <v>23</v>
      </c>
      <c r="R1083">
        <f>VLOOKUP($A1083,Location!$A:$E,2,FALSE)</f>
        <v>55.777823300000001</v>
      </c>
      <c r="S1083">
        <f>VLOOKUP($A1083,Location!$A:$E,3,FALSE)</f>
        <v>-2.3481822999999999</v>
      </c>
      <c r="T1083">
        <f>VLOOKUP($A1083,Location!$A:$E,4,FALSE)</f>
        <v>55.777823300000001</v>
      </c>
      <c r="U1083">
        <f>VLOOKUP($A1083,Location!$A:$E,5,FALSE)</f>
        <v>-2.3481822999999999</v>
      </c>
      <c r="V1083" t="s">
        <v>24</v>
      </c>
      <c r="W1083" t="s">
        <v>25</v>
      </c>
      <c r="X1083" t="s">
        <v>26</v>
      </c>
    </row>
    <row r="1084" spans="1:24" x14ac:dyDescent="0.25">
      <c r="A1084" t="s">
        <v>127</v>
      </c>
      <c r="N1084">
        <v>3</v>
      </c>
      <c r="O1084">
        <v>0</v>
      </c>
      <c r="P1084">
        <v>0</v>
      </c>
      <c r="Q1084" t="s">
        <v>23</v>
      </c>
      <c r="R1084">
        <f>VLOOKUP($A1084,Location!$A:$E,2,FALSE)</f>
        <v>54.747139300000001</v>
      </c>
      <c r="S1084">
        <f>VLOOKUP($A1084,Location!$A:$E,3,FALSE)</f>
        <v>-1.6097671</v>
      </c>
      <c r="T1084">
        <f>VLOOKUP($A1084,Location!$A:$E,4,FALSE)</f>
        <v>54.747139300000001</v>
      </c>
      <c r="U1084">
        <f>VLOOKUP($A1084,Location!$A:$E,5,FALSE)</f>
        <v>-1.6097671</v>
      </c>
      <c r="V1084" t="s">
        <v>24</v>
      </c>
      <c r="W1084" t="s">
        <v>25</v>
      </c>
      <c r="X1084" t="s">
        <v>26</v>
      </c>
    </row>
    <row r="1085" spans="1:24" x14ac:dyDescent="0.25">
      <c r="A1085" t="s">
        <v>128</v>
      </c>
      <c r="N1085">
        <v>3</v>
      </c>
      <c r="O1085">
        <v>0</v>
      </c>
      <c r="P1085">
        <v>0</v>
      </c>
      <c r="Q1085" t="s">
        <v>23</v>
      </c>
      <c r="R1085">
        <f>VLOOKUP($A1085,Location!$A:$E,2,FALSE)</f>
        <v>55.770840999999997</v>
      </c>
      <c r="S1085">
        <f>VLOOKUP($A1085,Location!$A:$E,3,FALSE)</f>
        <v>-4.1754534000000003</v>
      </c>
      <c r="T1085">
        <f>VLOOKUP($A1085,Location!$A:$E,4,FALSE)</f>
        <v>55.770840999999997</v>
      </c>
      <c r="U1085">
        <f>VLOOKUP($A1085,Location!$A:$E,5,FALSE)</f>
        <v>-4.1754534000000003</v>
      </c>
      <c r="V1085" t="s">
        <v>24</v>
      </c>
      <c r="W1085" t="s">
        <v>25</v>
      </c>
      <c r="X1085" t="s">
        <v>26</v>
      </c>
    </row>
    <row r="1086" spans="1:24" x14ac:dyDescent="0.25">
      <c r="A1086" t="s">
        <v>129</v>
      </c>
      <c r="N1086">
        <v>3</v>
      </c>
      <c r="O1086">
        <v>0</v>
      </c>
      <c r="P1086">
        <v>0</v>
      </c>
      <c r="Q1086" t="s">
        <v>23</v>
      </c>
      <c r="R1086">
        <f>VLOOKUP($A1086,Location!$A:$E,2,FALSE)</f>
        <v>50.782507099999997</v>
      </c>
      <c r="S1086">
        <f>VLOOKUP($A1086,Location!$A:$E,3,FALSE)</f>
        <v>0.30959300000000001</v>
      </c>
      <c r="T1086">
        <f>VLOOKUP($A1086,Location!$A:$E,4,FALSE)</f>
        <v>50.782507099999997</v>
      </c>
      <c r="U1086">
        <f>VLOOKUP($A1086,Location!$A:$E,5,FALSE)</f>
        <v>0.30959300000000001</v>
      </c>
      <c r="V1086" t="s">
        <v>24</v>
      </c>
      <c r="W1086" t="s">
        <v>25</v>
      </c>
      <c r="X1086" t="s">
        <v>26</v>
      </c>
    </row>
    <row r="1087" spans="1:24" x14ac:dyDescent="0.25">
      <c r="A1087" t="s">
        <v>130</v>
      </c>
      <c r="N1087">
        <v>3</v>
      </c>
      <c r="O1087">
        <v>0</v>
      </c>
      <c r="P1087">
        <v>0</v>
      </c>
      <c r="Q1087" t="s">
        <v>23</v>
      </c>
      <c r="R1087">
        <f>VLOOKUP($A1087,Location!$A:$E,2,FALSE)</f>
        <v>55.8999308</v>
      </c>
      <c r="S1087">
        <f>VLOOKUP($A1087,Location!$A:$E,3,FALSE)</f>
        <v>-3.3082379</v>
      </c>
      <c r="T1087">
        <f>VLOOKUP($A1087,Location!$A:$E,4,FALSE)</f>
        <v>55.8999308</v>
      </c>
      <c r="U1087">
        <f>VLOOKUP($A1087,Location!$A:$E,5,FALSE)</f>
        <v>-3.3182378999999997</v>
      </c>
      <c r="V1087" t="s">
        <v>24</v>
      </c>
      <c r="W1087" t="s">
        <v>25</v>
      </c>
      <c r="X1087" t="s">
        <v>26</v>
      </c>
    </row>
    <row r="1088" spans="1:24" x14ac:dyDescent="0.25">
      <c r="A1088" t="s">
        <v>131</v>
      </c>
      <c r="N1088">
        <v>3</v>
      </c>
      <c r="O1088">
        <v>0</v>
      </c>
      <c r="P1088">
        <v>0</v>
      </c>
      <c r="Q1088" t="s">
        <v>23</v>
      </c>
      <c r="R1088">
        <f>VLOOKUP($A1088,Location!$A:$E,2,FALSE)</f>
        <v>55.943147000000003</v>
      </c>
      <c r="S1088">
        <f>VLOOKUP($A1088,Location!$A:$E,3,FALSE)</f>
        <v>-3.0669396</v>
      </c>
      <c r="T1088">
        <f>VLOOKUP($A1088,Location!$A:$E,4,FALSE)</f>
        <v>55.943147000000003</v>
      </c>
      <c r="U1088">
        <f>VLOOKUP($A1088,Location!$A:$E,5,FALSE)</f>
        <v>-3.0669396</v>
      </c>
      <c r="V1088" t="s">
        <v>24</v>
      </c>
      <c r="W1088" t="s">
        <v>25</v>
      </c>
      <c r="X1088" t="s">
        <v>26</v>
      </c>
    </row>
    <row r="1089" spans="1:24" x14ac:dyDescent="0.25">
      <c r="A1089" t="s">
        <v>132</v>
      </c>
      <c r="N1089">
        <v>3</v>
      </c>
      <c r="O1089">
        <v>0</v>
      </c>
      <c r="P1089">
        <v>0</v>
      </c>
      <c r="Q1089" t="s">
        <v>23</v>
      </c>
      <c r="R1089">
        <f>VLOOKUP($A1089,Location!$A:$E,2,FALSE)</f>
        <v>57.651477</v>
      </c>
      <c r="S1089">
        <f>VLOOKUP($A1089,Location!$A:$E,3,FALSE)</f>
        <v>-3.3183582</v>
      </c>
      <c r="T1089">
        <f>VLOOKUP($A1089,Location!$A:$E,4,FALSE)</f>
        <v>57.651477</v>
      </c>
      <c r="U1089">
        <f>VLOOKUP($A1089,Location!$A:$E,5,FALSE)</f>
        <v>-3.3183582</v>
      </c>
      <c r="V1089" t="s">
        <v>24</v>
      </c>
      <c r="W1089" t="s">
        <v>25</v>
      </c>
      <c r="X1089" t="s">
        <v>26</v>
      </c>
    </row>
    <row r="1090" spans="1:24" x14ac:dyDescent="0.25">
      <c r="A1090" t="s">
        <v>133</v>
      </c>
      <c r="N1090">
        <v>3</v>
      </c>
      <c r="O1090">
        <v>0</v>
      </c>
      <c r="P1090">
        <v>0</v>
      </c>
      <c r="Q1090" t="s">
        <v>23</v>
      </c>
      <c r="R1090">
        <f>VLOOKUP($A1090,Location!$A:$E,2,FALSE)</f>
        <v>54.961222300000003</v>
      </c>
      <c r="S1090">
        <f>VLOOKUP($A1090,Location!$A:$E,3,FALSE)</f>
        <v>-1.6446000999999999</v>
      </c>
      <c r="T1090">
        <f>VLOOKUP($A1090,Location!$A:$E,4,FALSE)</f>
        <v>54.961222300000003</v>
      </c>
      <c r="U1090">
        <f>VLOOKUP($A1090,Location!$A:$E,5,FALSE)</f>
        <v>-1.6046000999999999</v>
      </c>
      <c r="V1090" t="s">
        <v>24</v>
      </c>
      <c r="W1090" t="s">
        <v>25</v>
      </c>
      <c r="X1090" t="s">
        <v>26</v>
      </c>
    </row>
    <row r="1091" spans="1:24" x14ac:dyDescent="0.25">
      <c r="A1091" t="s">
        <v>134</v>
      </c>
      <c r="N1091">
        <v>3</v>
      </c>
      <c r="O1091">
        <v>0</v>
      </c>
      <c r="P1091">
        <v>0</v>
      </c>
      <c r="Q1091" t="s">
        <v>23</v>
      </c>
      <c r="R1091">
        <f>VLOOKUP($A1091,Location!$A:$E,2,FALSE)</f>
        <v>51.676892500000001</v>
      </c>
      <c r="S1091">
        <f>VLOOKUP($A1091,Location!$A:$E,3,FALSE)</f>
        <v>-2.1648400000000002E-2</v>
      </c>
      <c r="T1091">
        <f>VLOOKUP($A1091,Location!$A:$E,4,FALSE)</f>
        <v>51.676892500000001</v>
      </c>
      <c r="U1091">
        <f>VLOOKUP($A1091,Location!$A:$E,5,FALSE)</f>
        <v>-2.1648400000000002E-2</v>
      </c>
      <c r="V1091" t="s">
        <v>24</v>
      </c>
      <c r="W1091" t="s">
        <v>25</v>
      </c>
      <c r="X1091" t="s">
        <v>26</v>
      </c>
    </row>
    <row r="1092" spans="1:24" x14ac:dyDescent="0.25">
      <c r="A1092" t="s">
        <v>135</v>
      </c>
      <c r="N1092">
        <v>3</v>
      </c>
      <c r="O1092">
        <v>0</v>
      </c>
      <c r="P1092">
        <v>0</v>
      </c>
      <c r="Q1092" t="s">
        <v>23</v>
      </c>
      <c r="R1092">
        <f>VLOOKUP($A1092,Location!$A:$E,2,FALSE)</f>
        <v>51.502953499999997</v>
      </c>
      <c r="S1092">
        <f>VLOOKUP($A1092,Location!$A:$E,3,FALSE)</f>
        <v>0.16203319999999999</v>
      </c>
      <c r="T1092">
        <f>VLOOKUP($A1092,Location!$A:$E,4,FALSE)</f>
        <v>51.510453499999997</v>
      </c>
      <c r="U1092">
        <f>VLOOKUP($A1092,Location!$A:$E,5,FALSE)</f>
        <v>0.16203319999999999</v>
      </c>
      <c r="V1092" t="s">
        <v>24</v>
      </c>
      <c r="W1092" t="s">
        <v>25</v>
      </c>
      <c r="X1092" t="s">
        <v>26</v>
      </c>
    </row>
    <row r="1093" spans="1:24" x14ac:dyDescent="0.25">
      <c r="A1093" t="s">
        <v>136</v>
      </c>
      <c r="N1093">
        <v>3</v>
      </c>
      <c r="O1093">
        <v>0</v>
      </c>
      <c r="P1093">
        <v>0</v>
      </c>
      <c r="Q1093" t="s">
        <v>23</v>
      </c>
      <c r="R1093">
        <f>VLOOKUP($A1093,Location!$A:$E,2,FALSE)</f>
        <v>50.698687499999998</v>
      </c>
      <c r="S1093">
        <f>VLOOKUP($A1093,Location!$A:$E,3,FALSE)</f>
        <v>-3.5158303000000002</v>
      </c>
      <c r="T1093">
        <f>VLOOKUP($A1093,Location!$A:$E,4,FALSE)</f>
        <v>50.698687499999998</v>
      </c>
      <c r="U1093">
        <f>VLOOKUP($A1093,Location!$A:$E,5,FALSE)</f>
        <v>-3.5158303000000002</v>
      </c>
      <c r="V1093" t="s">
        <v>24</v>
      </c>
      <c r="W1093" t="s">
        <v>25</v>
      </c>
      <c r="X1093" t="s">
        <v>26</v>
      </c>
    </row>
    <row r="1094" spans="1:24" x14ac:dyDescent="0.25">
      <c r="A1094" t="s">
        <v>137</v>
      </c>
      <c r="N1094">
        <v>3</v>
      </c>
      <c r="O1094">
        <v>0</v>
      </c>
      <c r="P1094">
        <v>0</v>
      </c>
      <c r="Q1094" t="s">
        <v>23</v>
      </c>
      <c r="R1094">
        <f>VLOOKUP($A1094,Location!$A:$E,2,FALSE)</f>
        <v>51.274348400000001</v>
      </c>
      <c r="S1094">
        <f>VLOOKUP($A1094,Location!$A:$E,3,FALSE)</f>
        <v>-0.77196759999999998</v>
      </c>
      <c r="T1094">
        <f>VLOOKUP($A1094,Location!$A:$E,4,FALSE)</f>
        <v>51.274348400000001</v>
      </c>
      <c r="U1094">
        <f>VLOOKUP($A1094,Location!$A:$E,5,FALSE)</f>
        <v>-0.77196759999999998</v>
      </c>
      <c r="V1094" t="s">
        <v>24</v>
      </c>
      <c r="W1094" t="s">
        <v>25</v>
      </c>
      <c r="X1094" t="s">
        <v>26</v>
      </c>
    </row>
    <row r="1095" spans="1:24" x14ac:dyDescent="0.25">
      <c r="A1095" t="s">
        <v>138</v>
      </c>
      <c r="N1095">
        <v>3</v>
      </c>
      <c r="O1095">
        <v>0</v>
      </c>
      <c r="P1095">
        <v>0</v>
      </c>
      <c r="Q1095" t="s">
        <v>23</v>
      </c>
      <c r="R1095">
        <f>VLOOKUP($A1095,Location!$A:$E,2,FALSE)</f>
        <v>52.640528699999997</v>
      </c>
      <c r="S1095">
        <f>VLOOKUP($A1095,Location!$A:$E,3,FALSE)</f>
        <v>-2.1138357999999999</v>
      </c>
      <c r="T1095">
        <f>VLOOKUP($A1095,Location!$A:$E,4,FALSE)</f>
        <v>52.640528699999997</v>
      </c>
      <c r="U1095">
        <f>VLOOKUP($A1095,Location!$A:$E,5,FALSE)</f>
        <v>-2.1138357999999999</v>
      </c>
      <c r="V1095" t="s">
        <v>24</v>
      </c>
      <c r="W1095" t="s">
        <v>25</v>
      </c>
      <c r="X1095" t="s">
        <v>26</v>
      </c>
    </row>
    <row r="1096" spans="1:24" x14ac:dyDescent="0.25">
      <c r="A1096" t="s">
        <v>139</v>
      </c>
      <c r="N1096">
        <v>3</v>
      </c>
      <c r="O1096">
        <v>0</v>
      </c>
      <c r="P1096">
        <v>0</v>
      </c>
      <c r="Q1096" t="s">
        <v>23</v>
      </c>
      <c r="R1096">
        <f>VLOOKUP($A1096,Location!$A:$E,2,FALSE)</f>
        <v>51.0790723</v>
      </c>
      <c r="S1096">
        <f>VLOOKUP($A1096,Location!$A:$E,3,FALSE)</f>
        <v>1.1674795</v>
      </c>
      <c r="T1096">
        <f>VLOOKUP($A1096,Location!$A:$E,4,FALSE)</f>
        <v>51.0790723</v>
      </c>
      <c r="U1096">
        <f>VLOOKUP($A1096,Location!$A:$E,5,FALSE)</f>
        <v>1.1674795</v>
      </c>
      <c r="V1096" t="s">
        <v>24</v>
      </c>
      <c r="W1096" t="s">
        <v>25</v>
      </c>
      <c r="X1096" t="s">
        <v>26</v>
      </c>
    </row>
    <row r="1097" spans="1:24" x14ac:dyDescent="0.25">
      <c r="A1097" t="s">
        <v>140</v>
      </c>
      <c r="N1097">
        <v>3</v>
      </c>
      <c r="O1097">
        <v>0</v>
      </c>
      <c r="P1097">
        <v>0</v>
      </c>
      <c r="Q1097" t="s">
        <v>23</v>
      </c>
      <c r="R1097">
        <f>VLOOKUP($A1097,Location!$A:$E,2,FALSE)</f>
        <v>56.643168000000003</v>
      </c>
      <c r="S1097">
        <f>VLOOKUP($A1097,Location!$A:$E,3,FALSE)</f>
        <v>-2.8896829999999998</v>
      </c>
      <c r="T1097">
        <f>VLOOKUP($A1097,Location!$A:$E,4,FALSE)</f>
        <v>56.643168000000003</v>
      </c>
      <c r="U1097">
        <f>VLOOKUP($A1097,Location!$A:$E,5,FALSE)</f>
        <v>-2.8896829999999998</v>
      </c>
      <c r="V1097" t="s">
        <v>24</v>
      </c>
      <c r="W1097" t="s">
        <v>25</v>
      </c>
      <c r="X1097" t="s">
        <v>26</v>
      </c>
    </row>
    <row r="1098" spans="1:24" x14ac:dyDescent="0.25">
      <c r="A1098" t="s">
        <v>141</v>
      </c>
      <c r="N1098">
        <v>3</v>
      </c>
      <c r="O1098">
        <v>0</v>
      </c>
      <c r="P1098">
        <v>0</v>
      </c>
      <c r="Q1098" t="s">
        <v>23</v>
      </c>
      <c r="R1098">
        <f>VLOOKUP($A1098,Location!$A:$E,2,FALSE)</f>
        <v>56.821292</v>
      </c>
      <c r="S1098">
        <f>VLOOKUP($A1098,Location!$A:$E,3,FALSE)</f>
        <v>-5.1049185000000001</v>
      </c>
      <c r="T1098">
        <f>VLOOKUP($A1098,Location!$A:$E,4,FALSE)</f>
        <v>56.821292</v>
      </c>
      <c r="U1098">
        <f>VLOOKUP($A1098,Location!$A:$E,5,FALSE)</f>
        <v>-5.1049185000000001</v>
      </c>
      <c r="V1098" t="s">
        <v>24</v>
      </c>
      <c r="W1098" t="s">
        <v>25</v>
      </c>
      <c r="X1098" t="s">
        <v>26</v>
      </c>
    </row>
    <row r="1099" spans="1:24" x14ac:dyDescent="0.25">
      <c r="A1099" t="s">
        <v>142</v>
      </c>
      <c r="N1099">
        <v>3</v>
      </c>
      <c r="O1099">
        <v>0</v>
      </c>
      <c r="P1099">
        <v>0</v>
      </c>
      <c r="Q1099" t="s">
        <v>23</v>
      </c>
      <c r="R1099">
        <f>VLOOKUP($A1099,Location!$A:$E,2,FALSE)</f>
        <v>57.690595600000002</v>
      </c>
      <c r="S1099">
        <f>VLOOKUP($A1099,Location!$A:$E,3,FALSE)</f>
        <v>-2.0032236000000001</v>
      </c>
      <c r="T1099">
        <f>VLOOKUP($A1099,Location!$A:$E,4,FALSE)</f>
        <v>57.690595600000002</v>
      </c>
      <c r="U1099">
        <f>VLOOKUP($A1099,Location!$A:$E,5,FALSE)</f>
        <v>-2.0032236000000001</v>
      </c>
      <c r="V1099" t="s">
        <v>24</v>
      </c>
      <c r="W1099" t="s">
        <v>25</v>
      </c>
      <c r="X1099" t="s">
        <v>26</v>
      </c>
    </row>
    <row r="1100" spans="1:24" x14ac:dyDescent="0.25">
      <c r="A1100" t="s">
        <v>143</v>
      </c>
      <c r="N1100">
        <v>3</v>
      </c>
      <c r="O1100">
        <v>0</v>
      </c>
      <c r="P1100">
        <v>0</v>
      </c>
      <c r="Q1100" t="s">
        <v>23</v>
      </c>
      <c r="R1100">
        <f>VLOOKUP($A1100,Location!$A:$E,2,FALSE)</f>
        <v>55.612591199999997</v>
      </c>
      <c r="S1100">
        <f>VLOOKUP($A1100,Location!$A:$E,3,FALSE)</f>
        <v>-2.8026703999999998</v>
      </c>
      <c r="T1100">
        <f>VLOOKUP($A1100,Location!$A:$E,4,FALSE)</f>
        <v>55.612591199999997</v>
      </c>
      <c r="U1100">
        <f>VLOOKUP($A1100,Location!$A:$E,5,FALSE)</f>
        <v>-2.8026703999999998</v>
      </c>
      <c r="V1100" t="s">
        <v>24</v>
      </c>
      <c r="W1100" t="s">
        <v>25</v>
      </c>
      <c r="X1100" t="s">
        <v>26</v>
      </c>
    </row>
    <row r="1101" spans="1:24" x14ac:dyDescent="0.25">
      <c r="A1101" t="s">
        <v>144</v>
      </c>
      <c r="N1101">
        <v>3</v>
      </c>
      <c r="O1101">
        <v>0</v>
      </c>
      <c r="P1101">
        <v>0</v>
      </c>
      <c r="Q1101" t="s">
        <v>23</v>
      </c>
      <c r="R1101">
        <f>VLOOKUP($A1101,Location!$A:$E,2,FALSE)</f>
        <v>54.957157299999999</v>
      </c>
      <c r="S1101">
        <f>VLOOKUP($A1101,Location!$A:$E,3,FALSE)</f>
        <v>-1.6559885999999999</v>
      </c>
      <c r="T1101">
        <f>VLOOKUP($A1101,Location!$A:$E,4,FALSE)</f>
        <v>54.957157299999999</v>
      </c>
      <c r="U1101">
        <f>VLOOKUP($A1101,Location!$A:$E,5,FALSE)</f>
        <v>-1.6759885999999999</v>
      </c>
      <c r="V1101" t="s">
        <v>24</v>
      </c>
      <c r="W1101" t="s">
        <v>25</v>
      </c>
      <c r="X1101" t="s">
        <v>26</v>
      </c>
    </row>
    <row r="1102" spans="1:24" x14ac:dyDescent="0.25">
      <c r="A1102" t="s">
        <v>145</v>
      </c>
      <c r="N1102">
        <v>3</v>
      </c>
      <c r="O1102">
        <v>0</v>
      </c>
      <c r="P1102">
        <v>0</v>
      </c>
      <c r="Q1102" t="s">
        <v>23</v>
      </c>
      <c r="R1102">
        <f>VLOOKUP($A1102,Location!$A:$E,2,FALSE)</f>
        <v>51.36251</v>
      </c>
      <c r="S1102">
        <f>VLOOKUP($A1102,Location!$A:$E,3,FALSE)</f>
        <v>0.57946399999999998</v>
      </c>
      <c r="T1102">
        <f>VLOOKUP($A1102,Location!$A:$E,4,FALSE)</f>
        <v>51.372509999999998</v>
      </c>
      <c r="U1102">
        <f>VLOOKUP($A1102,Location!$A:$E,5,FALSE)</f>
        <v>0.60946400000000001</v>
      </c>
      <c r="V1102" t="s">
        <v>24</v>
      </c>
      <c r="W1102" t="s">
        <v>25</v>
      </c>
      <c r="X1102" t="s">
        <v>26</v>
      </c>
    </row>
    <row r="1103" spans="1:24" x14ac:dyDescent="0.25">
      <c r="A1103" t="s">
        <v>146</v>
      </c>
      <c r="N1103">
        <v>3</v>
      </c>
      <c r="O1103">
        <v>0</v>
      </c>
      <c r="P1103">
        <v>0</v>
      </c>
      <c r="Q1103" t="s">
        <v>23</v>
      </c>
      <c r="R1103">
        <f>VLOOKUP($A1103,Location!$A:$E,2,FALSE)</f>
        <v>55.241219000000001</v>
      </c>
      <c r="S1103">
        <f>VLOOKUP($A1103,Location!$A:$E,3,FALSE)</f>
        <v>-4.8586450000000001</v>
      </c>
      <c r="T1103">
        <f>VLOOKUP($A1103,Location!$A:$E,4,FALSE)</f>
        <v>55.241219000000001</v>
      </c>
      <c r="U1103">
        <f>VLOOKUP($A1103,Location!$A:$E,5,FALSE)</f>
        <v>-4.8586450000000001</v>
      </c>
      <c r="V1103" t="s">
        <v>24</v>
      </c>
      <c r="W1103" t="s">
        <v>25</v>
      </c>
      <c r="X1103" t="s">
        <v>26</v>
      </c>
    </row>
    <row r="1104" spans="1:24" x14ac:dyDescent="0.25">
      <c r="A1104" t="s">
        <v>147</v>
      </c>
      <c r="N1104">
        <v>3</v>
      </c>
      <c r="O1104">
        <v>0</v>
      </c>
      <c r="P1104">
        <v>0</v>
      </c>
      <c r="Q1104" t="s">
        <v>23</v>
      </c>
      <c r="R1104">
        <f>VLOOKUP($A1104,Location!$A:$E,2,FALSE)</f>
        <v>55.889218499999998</v>
      </c>
      <c r="S1104">
        <f>VLOOKUP($A1104,Location!$A:$E,3,FALSE)</f>
        <v>-4.3383573999999996</v>
      </c>
      <c r="T1104">
        <f>VLOOKUP($A1104,Location!$A:$E,4,FALSE)</f>
        <v>55.896718499999999</v>
      </c>
      <c r="U1104">
        <f>VLOOKUP($A1104,Location!$A:$E,5,FALSE)</f>
        <v>-4.3383573999999996</v>
      </c>
      <c r="V1104" t="s">
        <v>24</v>
      </c>
      <c r="W1104" t="s">
        <v>25</v>
      </c>
      <c r="X1104" t="s">
        <v>26</v>
      </c>
    </row>
    <row r="1105" spans="1:24" x14ac:dyDescent="0.25">
      <c r="A1105" t="s">
        <v>148</v>
      </c>
      <c r="N1105">
        <v>3</v>
      </c>
      <c r="O1105">
        <v>0</v>
      </c>
      <c r="P1105">
        <v>0</v>
      </c>
      <c r="Q1105" t="s">
        <v>23</v>
      </c>
      <c r="R1105">
        <f>VLOOKUP($A1105,Location!$A:$E,2,FALSE)</f>
        <v>55.860703800000003</v>
      </c>
      <c r="S1105">
        <f>VLOOKUP($A1105,Location!$A:$E,3,FALSE)</f>
        <v>-4.1136996000000003</v>
      </c>
      <c r="T1105">
        <f>VLOOKUP($A1105,Location!$A:$E,4,FALSE)</f>
        <v>55.860703800000003</v>
      </c>
      <c r="U1105">
        <f>VLOOKUP($A1105,Location!$A:$E,5,FALSE)</f>
        <v>-4.1136996000000003</v>
      </c>
      <c r="V1105" t="s">
        <v>24</v>
      </c>
      <c r="W1105" t="s">
        <v>25</v>
      </c>
      <c r="X1105" t="s">
        <v>26</v>
      </c>
    </row>
    <row r="1106" spans="1:24" x14ac:dyDescent="0.25">
      <c r="A1106" t="s">
        <v>149</v>
      </c>
      <c r="N1106">
        <v>3</v>
      </c>
      <c r="O1106">
        <v>0</v>
      </c>
      <c r="P1106">
        <v>0</v>
      </c>
      <c r="Q1106" t="s">
        <v>23</v>
      </c>
      <c r="R1106">
        <f>VLOOKUP($A1106,Location!$A:$E,2,FALSE)</f>
        <v>55.8646137</v>
      </c>
      <c r="S1106">
        <f>VLOOKUP($A1106,Location!$A:$E,3,FALSE)</f>
        <v>-4.3485614000000004</v>
      </c>
      <c r="T1106">
        <f>VLOOKUP($A1106,Location!$A:$E,4,FALSE)</f>
        <v>55.842613700000001</v>
      </c>
      <c r="U1106">
        <f>VLOOKUP($A1106,Location!$A:$E,5,FALSE)</f>
        <v>-4.3485614000000004</v>
      </c>
      <c r="V1106" t="s">
        <v>24</v>
      </c>
      <c r="W1106" t="s">
        <v>25</v>
      </c>
      <c r="X1106" t="s">
        <v>26</v>
      </c>
    </row>
    <row r="1107" spans="1:24" x14ac:dyDescent="0.25">
      <c r="A1107" t="s">
        <v>150</v>
      </c>
      <c r="N1107">
        <v>3</v>
      </c>
      <c r="O1107">
        <v>0</v>
      </c>
      <c r="P1107">
        <v>0</v>
      </c>
      <c r="Q1107" t="s">
        <v>23</v>
      </c>
      <c r="R1107">
        <f>VLOOKUP($A1107,Location!$A:$E,2,FALSE)</f>
        <v>51.833300000000001</v>
      </c>
      <c r="S1107">
        <f>VLOOKUP($A1107,Location!$A:$E,3,FALSE)</f>
        <v>-2.2766660000000001</v>
      </c>
      <c r="T1107">
        <f>VLOOKUP($A1107,Location!$A:$E,4,FALSE)</f>
        <v>51.833300000000001</v>
      </c>
      <c r="U1107">
        <f>VLOOKUP($A1107,Location!$A:$E,5,FALSE)</f>
        <v>-2.2766660000000001</v>
      </c>
      <c r="V1107" t="s">
        <v>24</v>
      </c>
      <c r="W1107" t="s">
        <v>25</v>
      </c>
      <c r="X1107" t="s">
        <v>26</v>
      </c>
    </row>
    <row r="1108" spans="1:24" x14ac:dyDescent="0.25">
      <c r="A1108" t="s">
        <v>151</v>
      </c>
      <c r="N1108">
        <v>3</v>
      </c>
      <c r="O1108">
        <v>0</v>
      </c>
      <c r="P1108">
        <v>0</v>
      </c>
      <c r="Q1108" t="s">
        <v>23</v>
      </c>
      <c r="R1108">
        <f>VLOOKUP($A1108,Location!$A:$E,2,FALSE)</f>
        <v>57.972992300000001</v>
      </c>
      <c r="S1108">
        <f>VLOOKUP($A1108,Location!$A:$E,3,FALSE)</f>
        <v>-3.9837147000000002</v>
      </c>
      <c r="T1108">
        <f>VLOOKUP($A1108,Location!$A:$E,4,FALSE)</f>
        <v>57.972992300000001</v>
      </c>
      <c r="U1108">
        <f>VLOOKUP($A1108,Location!$A:$E,5,FALSE)</f>
        <v>-3.9837147000000002</v>
      </c>
      <c r="V1108" t="s">
        <v>24</v>
      </c>
      <c r="W1108" t="s">
        <v>25</v>
      </c>
      <c r="X1108" t="s">
        <v>26</v>
      </c>
    </row>
    <row r="1109" spans="1:24" x14ac:dyDescent="0.25">
      <c r="A1109" t="s">
        <v>152</v>
      </c>
      <c r="N1109">
        <v>3</v>
      </c>
      <c r="O1109">
        <v>0</v>
      </c>
      <c r="P1109">
        <v>0</v>
      </c>
      <c r="Q1109" t="s">
        <v>23</v>
      </c>
      <c r="R1109">
        <f>VLOOKUP($A1109,Location!$A:$E,2,FALSE)</f>
        <v>51.563819899999999</v>
      </c>
      <c r="S1109">
        <f>VLOOKUP($A1109,Location!$A:$E,3,FALSE)</f>
        <v>0.1100187</v>
      </c>
      <c r="T1109">
        <f>VLOOKUP($A1109,Location!$A:$E,4,FALSE)</f>
        <v>51.563819899999999</v>
      </c>
      <c r="U1109">
        <f>VLOOKUP($A1109,Location!$A:$E,5,FALSE)</f>
        <v>0.12501869999999998</v>
      </c>
      <c r="V1109" t="s">
        <v>24</v>
      </c>
      <c r="W1109" t="s">
        <v>25</v>
      </c>
      <c r="X1109" t="s">
        <v>26</v>
      </c>
    </row>
    <row r="1110" spans="1:24" x14ac:dyDescent="0.25">
      <c r="A1110" t="s">
        <v>153</v>
      </c>
      <c r="N1110">
        <v>3</v>
      </c>
      <c r="O1110">
        <v>0</v>
      </c>
      <c r="P1110">
        <v>0</v>
      </c>
      <c r="Q1110" t="s">
        <v>23</v>
      </c>
      <c r="R1110">
        <f>VLOOKUP($A1110,Location!$A:$E,2,FALSE)</f>
        <v>55.041558100000003</v>
      </c>
      <c r="S1110">
        <f>VLOOKUP($A1110,Location!$A:$E,3,FALSE)</f>
        <v>-1.6090875</v>
      </c>
      <c r="T1110">
        <f>VLOOKUP($A1110,Location!$A:$E,4,FALSE)</f>
        <v>55.041558100000003</v>
      </c>
      <c r="U1110">
        <f>VLOOKUP($A1110,Location!$A:$E,5,FALSE)</f>
        <v>-1.6090875</v>
      </c>
      <c r="V1110" t="s">
        <v>24</v>
      </c>
      <c r="W1110" t="s">
        <v>25</v>
      </c>
      <c r="X1110" t="s">
        <v>26</v>
      </c>
    </row>
    <row r="1111" spans="1:24" x14ac:dyDescent="0.25">
      <c r="A1111" t="s">
        <v>154</v>
      </c>
      <c r="N1111">
        <v>3</v>
      </c>
      <c r="O1111">
        <v>0</v>
      </c>
      <c r="P1111">
        <v>0</v>
      </c>
      <c r="Q1111" t="s">
        <v>23</v>
      </c>
      <c r="R1111">
        <f>VLOOKUP($A1111,Location!$A:$E,2,FALSE)</f>
        <v>56.011209999999998</v>
      </c>
      <c r="S1111">
        <f>VLOOKUP($A1111,Location!$A:$E,3,FALSE)</f>
        <v>-3.74125</v>
      </c>
      <c r="T1111">
        <f>VLOOKUP($A1111,Location!$A:$E,4,FALSE)</f>
        <v>56.011209999999998</v>
      </c>
      <c r="U1111">
        <f>VLOOKUP($A1111,Location!$A:$E,5,FALSE)</f>
        <v>-3.74125</v>
      </c>
      <c r="V1111" t="s">
        <v>24</v>
      </c>
      <c r="W1111" t="s">
        <v>25</v>
      </c>
      <c r="X1111" t="s">
        <v>26</v>
      </c>
    </row>
    <row r="1112" spans="1:24" x14ac:dyDescent="0.25">
      <c r="A1112" t="s">
        <v>155</v>
      </c>
      <c r="N1112">
        <v>3</v>
      </c>
      <c r="O1112">
        <v>0</v>
      </c>
      <c r="P1112">
        <v>0</v>
      </c>
      <c r="Q1112" t="s">
        <v>23</v>
      </c>
      <c r="R1112">
        <f>VLOOKUP($A1112,Location!$A:$E,2,FALSE)</f>
        <v>52.901907999999999</v>
      </c>
      <c r="S1112">
        <f>VLOOKUP($A1112,Location!$A:$E,3,FALSE)</f>
        <v>-0.587314</v>
      </c>
      <c r="T1112">
        <f>VLOOKUP($A1112,Location!$A:$E,4,FALSE)</f>
        <v>52.901907999999999</v>
      </c>
      <c r="U1112">
        <f>VLOOKUP($A1112,Location!$A:$E,5,FALSE)</f>
        <v>-0.587314</v>
      </c>
      <c r="V1112" t="s">
        <v>24</v>
      </c>
      <c r="W1112" t="s">
        <v>25</v>
      </c>
      <c r="X1112" t="s">
        <v>26</v>
      </c>
    </row>
    <row r="1113" spans="1:24" x14ac:dyDescent="0.25">
      <c r="A1113" t="s">
        <v>156</v>
      </c>
      <c r="N1113">
        <v>3</v>
      </c>
      <c r="O1113">
        <v>0</v>
      </c>
      <c r="P1113">
        <v>0</v>
      </c>
      <c r="Q1113" t="s">
        <v>23</v>
      </c>
      <c r="R1113">
        <f>VLOOKUP($A1113,Location!$A:$E,2,FALSE)</f>
        <v>57.326864299999997</v>
      </c>
      <c r="S1113">
        <f>VLOOKUP($A1113,Location!$A:$E,3,FALSE)</f>
        <v>-3.6095592999999999</v>
      </c>
      <c r="T1113">
        <f>VLOOKUP($A1113,Location!$A:$E,4,FALSE)</f>
        <v>57.326864299999997</v>
      </c>
      <c r="U1113">
        <f>VLOOKUP($A1113,Location!$A:$E,5,FALSE)</f>
        <v>-3.6095592999999999</v>
      </c>
      <c r="V1113" t="s">
        <v>24</v>
      </c>
      <c r="W1113" t="s">
        <v>25</v>
      </c>
      <c r="X1113" t="s">
        <v>26</v>
      </c>
    </row>
    <row r="1114" spans="1:24" x14ac:dyDescent="0.25">
      <c r="A1114" t="s">
        <v>157</v>
      </c>
      <c r="N1114">
        <v>3</v>
      </c>
      <c r="O1114">
        <v>0</v>
      </c>
      <c r="P1114">
        <v>0</v>
      </c>
      <c r="Q1114" t="s">
        <v>23</v>
      </c>
      <c r="R1114">
        <f>VLOOKUP($A1114,Location!$A:$E,2,FALSE)</f>
        <v>51.550284599999998</v>
      </c>
      <c r="S1114">
        <f>VLOOKUP($A1114,Location!$A:$E,3,FALSE)</f>
        <v>-0.33100980000000002</v>
      </c>
      <c r="T1114">
        <f>VLOOKUP($A1114,Location!$A:$E,4,FALSE)</f>
        <v>51.565284599999998</v>
      </c>
      <c r="U1114">
        <f>VLOOKUP($A1114,Location!$A:$E,5,FALSE)</f>
        <v>-0.33100980000000002</v>
      </c>
      <c r="V1114" t="s">
        <v>24</v>
      </c>
      <c r="W1114" t="s">
        <v>25</v>
      </c>
      <c r="X1114" t="s">
        <v>26</v>
      </c>
    </row>
    <row r="1115" spans="1:24" x14ac:dyDescent="0.25">
      <c r="A1115" t="s">
        <v>158</v>
      </c>
      <c r="N1115">
        <v>3</v>
      </c>
      <c r="O1115">
        <v>0</v>
      </c>
      <c r="P1115">
        <v>0</v>
      </c>
      <c r="Q1115" t="s">
        <v>23</v>
      </c>
      <c r="R1115">
        <f>VLOOKUP($A1115,Location!$A:$E,2,FALSE)</f>
        <v>55.952866299999997</v>
      </c>
      <c r="S1115">
        <f>VLOOKUP($A1115,Location!$A:$E,3,FALSE)</f>
        <v>-4.7693013999999998</v>
      </c>
      <c r="T1115">
        <f>VLOOKUP($A1115,Location!$A:$E,4,FALSE)</f>
        <v>55.952866299999997</v>
      </c>
      <c r="U1115">
        <f>VLOOKUP($A1115,Location!$A:$E,5,FALSE)</f>
        <v>-4.7343013999999997</v>
      </c>
      <c r="V1115" t="s">
        <v>24</v>
      </c>
      <c r="W1115" t="s">
        <v>25</v>
      </c>
      <c r="X1115" t="s">
        <v>26</v>
      </c>
    </row>
    <row r="1116" spans="1:24" x14ac:dyDescent="0.25">
      <c r="A1116" t="s">
        <v>159</v>
      </c>
      <c r="N1116">
        <v>3</v>
      </c>
      <c r="O1116">
        <v>0</v>
      </c>
      <c r="P1116">
        <v>0</v>
      </c>
      <c r="Q1116" t="s">
        <v>23</v>
      </c>
      <c r="R1116">
        <f>VLOOKUP($A1116,Location!$A:$E,2,FALSE)</f>
        <v>53.580562399999998</v>
      </c>
      <c r="S1116">
        <f>VLOOKUP($A1116,Location!$A:$E,3,FALSE)</f>
        <v>-0.1136582</v>
      </c>
      <c r="T1116">
        <f>VLOOKUP($A1116,Location!$A:$E,4,FALSE)</f>
        <v>53.580562399999998</v>
      </c>
      <c r="U1116">
        <f>VLOOKUP($A1116,Location!$A:$E,5,FALSE)</f>
        <v>-0.1136582</v>
      </c>
      <c r="V1116" t="s">
        <v>24</v>
      </c>
      <c r="W1116" t="s">
        <v>25</v>
      </c>
      <c r="X1116" t="s">
        <v>26</v>
      </c>
    </row>
    <row r="1117" spans="1:24" x14ac:dyDescent="0.25">
      <c r="A1117" t="s">
        <v>160</v>
      </c>
      <c r="N1117">
        <v>3</v>
      </c>
      <c r="O1117">
        <v>0</v>
      </c>
      <c r="P1117">
        <v>0</v>
      </c>
      <c r="Q1117" t="s">
        <v>23</v>
      </c>
      <c r="R1117">
        <f>VLOOKUP($A1117,Location!$A:$E,2,FALSE)</f>
        <v>51.259422000000001</v>
      </c>
      <c r="S1117">
        <f>VLOOKUP($A1117,Location!$A:$E,3,FALSE)</f>
        <v>-0.56488579999999999</v>
      </c>
      <c r="T1117">
        <f>VLOOKUP($A1117,Location!$A:$E,4,FALSE)</f>
        <v>51.259422000000001</v>
      </c>
      <c r="U1117">
        <f>VLOOKUP($A1117,Location!$A:$E,5,FALSE)</f>
        <v>-0.51488579999999995</v>
      </c>
      <c r="V1117" t="s">
        <v>24</v>
      </c>
      <c r="W1117" t="s">
        <v>25</v>
      </c>
      <c r="X1117" t="s">
        <v>26</v>
      </c>
    </row>
    <row r="1118" spans="1:24" x14ac:dyDescent="0.25">
      <c r="A1118" t="s">
        <v>161</v>
      </c>
      <c r="N1118">
        <v>3</v>
      </c>
      <c r="O1118">
        <v>0</v>
      </c>
      <c r="P1118">
        <v>0</v>
      </c>
      <c r="Q1118" t="s">
        <v>23</v>
      </c>
      <c r="R1118">
        <f>VLOOKUP($A1118,Location!$A:$E,2,FALSE)</f>
        <v>55.951955599999998</v>
      </c>
      <c r="S1118">
        <f>VLOOKUP($A1118,Location!$A:$E,3,FALSE)</f>
        <v>-2.7620056000000002</v>
      </c>
      <c r="T1118">
        <f>VLOOKUP($A1118,Location!$A:$E,4,FALSE)</f>
        <v>55.951955599999998</v>
      </c>
      <c r="U1118">
        <f>VLOOKUP($A1118,Location!$A:$E,5,FALSE)</f>
        <v>-2.7620056000000002</v>
      </c>
      <c r="V1118" t="s">
        <v>24</v>
      </c>
      <c r="W1118" t="s">
        <v>25</v>
      </c>
      <c r="X1118" t="s">
        <v>26</v>
      </c>
    </row>
    <row r="1119" spans="1:24" x14ac:dyDescent="0.25">
      <c r="A1119" t="s">
        <v>162</v>
      </c>
      <c r="N1119">
        <v>3</v>
      </c>
      <c r="O1119">
        <v>0</v>
      </c>
      <c r="P1119">
        <v>0</v>
      </c>
      <c r="Q1119" t="s">
        <v>23</v>
      </c>
      <c r="R1119">
        <f>VLOOKUP($A1119,Location!$A:$E,2,FALSE)</f>
        <v>53.7298616</v>
      </c>
      <c r="S1119">
        <f>VLOOKUP($A1119,Location!$A:$E,3,FALSE)</f>
        <v>-1.8915127</v>
      </c>
      <c r="T1119">
        <f>VLOOKUP($A1119,Location!$A:$E,4,FALSE)</f>
        <v>53.7298616</v>
      </c>
      <c r="U1119">
        <f>VLOOKUP($A1119,Location!$A:$E,5,FALSE)</f>
        <v>-1.8915127</v>
      </c>
      <c r="V1119" t="s">
        <v>24</v>
      </c>
      <c r="W1119" t="s">
        <v>25</v>
      </c>
      <c r="X1119" t="s">
        <v>26</v>
      </c>
    </row>
    <row r="1120" spans="1:24" x14ac:dyDescent="0.25">
      <c r="A1120" t="s">
        <v>163</v>
      </c>
      <c r="N1120">
        <v>3</v>
      </c>
      <c r="O1120">
        <v>0</v>
      </c>
      <c r="P1120">
        <v>0</v>
      </c>
      <c r="Q1120" t="s">
        <v>23</v>
      </c>
      <c r="R1120">
        <f>VLOOKUP($A1120,Location!$A:$E,2,FALSE)</f>
        <v>55.769609899999999</v>
      </c>
      <c r="S1120">
        <f>VLOOKUP($A1120,Location!$A:$E,3,FALSE)</f>
        <v>-4.0419340000000004</v>
      </c>
      <c r="T1120">
        <f>VLOOKUP($A1120,Location!$A:$E,4,FALSE)</f>
        <v>55.769609899999999</v>
      </c>
      <c r="U1120">
        <f>VLOOKUP($A1120,Location!$A:$E,5,FALSE)</f>
        <v>-4.0419340000000004</v>
      </c>
      <c r="V1120" t="s">
        <v>24</v>
      </c>
      <c r="W1120" t="s">
        <v>25</v>
      </c>
      <c r="X1120" t="s">
        <v>26</v>
      </c>
    </row>
    <row r="1121" spans="1:24" x14ac:dyDescent="0.25">
      <c r="A1121" t="s">
        <v>164</v>
      </c>
      <c r="N1121">
        <v>3</v>
      </c>
      <c r="O1121">
        <v>0</v>
      </c>
      <c r="P1121">
        <v>0</v>
      </c>
      <c r="Q1121" t="s">
        <v>23</v>
      </c>
      <c r="R1121">
        <f>VLOOKUP($A1121,Location!$A:$E,2,FALSE)</f>
        <v>54.677089100000003</v>
      </c>
      <c r="S1121">
        <f>VLOOKUP($A1121,Location!$A:$E,3,FALSE)</f>
        <v>-1.2012389999999999</v>
      </c>
      <c r="T1121">
        <f>VLOOKUP($A1121,Location!$A:$E,4,FALSE)</f>
        <v>54.677089100000003</v>
      </c>
      <c r="U1121">
        <f>VLOOKUP($A1121,Location!$A:$E,5,FALSE)</f>
        <v>-1.2012389999999999</v>
      </c>
      <c r="V1121" t="s">
        <v>24</v>
      </c>
      <c r="W1121" t="s">
        <v>25</v>
      </c>
      <c r="X1121" t="s">
        <v>26</v>
      </c>
    </row>
    <row r="1122" spans="1:24" x14ac:dyDescent="0.25">
      <c r="A1122" t="s">
        <v>165</v>
      </c>
      <c r="N1122">
        <v>3</v>
      </c>
      <c r="O1122">
        <v>0</v>
      </c>
      <c r="P1122">
        <v>0</v>
      </c>
      <c r="Q1122" t="s">
        <v>23</v>
      </c>
      <c r="R1122">
        <f>VLOOKUP($A1122,Location!$A:$E,2,FALSE)</f>
        <v>50.8851789</v>
      </c>
      <c r="S1122">
        <f>VLOOKUP($A1122,Location!$A:$E,3,FALSE)</f>
        <v>0.59921999999999997</v>
      </c>
      <c r="T1122">
        <f>VLOOKUP($A1122,Location!$A:$E,4,FALSE)</f>
        <v>50.8851789</v>
      </c>
      <c r="U1122">
        <f>VLOOKUP($A1122,Location!$A:$E,5,FALSE)</f>
        <v>0.59921999999999997</v>
      </c>
      <c r="V1122" t="s">
        <v>24</v>
      </c>
      <c r="W1122" t="s">
        <v>25</v>
      </c>
      <c r="X1122" t="s">
        <v>26</v>
      </c>
    </row>
    <row r="1123" spans="1:24" x14ac:dyDescent="0.25">
      <c r="A1123" t="s">
        <v>166</v>
      </c>
      <c r="N1123">
        <v>3</v>
      </c>
      <c r="O1123">
        <v>0</v>
      </c>
      <c r="P1123">
        <v>0</v>
      </c>
      <c r="Q1123" t="s">
        <v>23</v>
      </c>
      <c r="R1123">
        <f>VLOOKUP($A1123,Location!$A:$E,2,FALSE)</f>
        <v>55.436131799999998</v>
      </c>
      <c r="S1123">
        <f>VLOOKUP($A1123,Location!$A:$E,3,FALSE)</f>
        <v>-2.7692910999999998</v>
      </c>
      <c r="T1123">
        <f>VLOOKUP($A1123,Location!$A:$E,4,FALSE)</f>
        <v>55.436131799999998</v>
      </c>
      <c r="U1123">
        <f>VLOOKUP($A1123,Location!$A:$E,5,FALSE)</f>
        <v>-2.7692910999999998</v>
      </c>
      <c r="V1123" t="s">
        <v>24</v>
      </c>
      <c r="W1123" t="s">
        <v>25</v>
      </c>
      <c r="X1123" t="s">
        <v>26</v>
      </c>
    </row>
    <row r="1124" spans="1:24" x14ac:dyDescent="0.25">
      <c r="A1124" t="s">
        <v>167</v>
      </c>
      <c r="N1124">
        <v>3</v>
      </c>
      <c r="O1124">
        <v>0</v>
      </c>
      <c r="P1124">
        <v>0</v>
      </c>
      <c r="Q1124" t="s">
        <v>23</v>
      </c>
      <c r="R1124">
        <f>VLOOKUP($A1124,Location!$A:$E,2,FALSE)</f>
        <v>53.707367900000001</v>
      </c>
      <c r="S1124">
        <f>VLOOKUP($A1124,Location!$A:$E,3,FALSE)</f>
        <v>-1.6714074999999999</v>
      </c>
      <c r="T1124">
        <f>VLOOKUP($A1124,Location!$A:$E,4,FALSE)</f>
        <v>53.707367900000001</v>
      </c>
      <c r="U1124">
        <f>VLOOKUP($A1124,Location!$A:$E,5,FALSE)</f>
        <v>-1.6714074999999999</v>
      </c>
      <c r="V1124" t="s">
        <v>24</v>
      </c>
      <c r="W1124" t="s">
        <v>25</v>
      </c>
      <c r="X1124" t="s">
        <v>26</v>
      </c>
    </row>
    <row r="1125" spans="1:24" x14ac:dyDescent="0.25">
      <c r="A1125" t="s">
        <v>168</v>
      </c>
      <c r="N1125">
        <v>3</v>
      </c>
      <c r="O1125">
        <v>0</v>
      </c>
      <c r="P1125">
        <v>0</v>
      </c>
      <c r="Q1125" t="s">
        <v>23</v>
      </c>
      <c r="R1125">
        <f>VLOOKUP($A1125,Location!$A:$E,2,FALSE)</f>
        <v>51.594414999999998</v>
      </c>
      <c r="S1125">
        <f>VLOOKUP($A1125,Location!$A:$E,3,FALSE)</f>
        <v>-0.24001500000000001</v>
      </c>
      <c r="T1125">
        <f>VLOOKUP($A1125,Location!$A:$E,4,FALSE)</f>
        <v>51.574414999999995</v>
      </c>
      <c r="U1125">
        <f>VLOOKUP($A1125,Location!$A:$E,5,FALSE)</f>
        <v>-0.24001500000000001</v>
      </c>
      <c r="V1125" t="s">
        <v>24</v>
      </c>
      <c r="W1125" t="s">
        <v>25</v>
      </c>
      <c r="X1125" t="s">
        <v>26</v>
      </c>
    </row>
    <row r="1126" spans="1:24" x14ac:dyDescent="0.25">
      <c r="A1126" t="s">
        <v>169</v>
      </c>
      <c r="N1126">
        <v>3</v>
      </c>
      <c r="O1126">
        <v>0</v>
      </c>
      <c r="P1126">
        <v>0</v>
      </c>
      <c r="Q1126" t="s">
        <v>23</v>
      </c>
      <c r="R1126">
        <f>VLOOKUP($A1126,Location!$A:$E,2,FALSE)</f>
        <v>52.0665513</v>
      </c>
      <c r="S1126">
        <f>VLOOKUP($A1126,Location!$A:$E,3,FALSE)</f>
        <v>-2.7294480000000001</v>
      </c>
      <c r="T1126">
        <f>VLOOKUP($A1126,Location!$A:$E,4,FALSE)</f>
        <v>52.0665513</v>
      </c>
      <c r="U1126">
        <f>VLOOKUP($A1126,Location!$A:$E,5,FALSE)</f>
        <v>-2.7294480000000001</v>
      </c>
      <c r="V1126" t="s">
        <v>24</v>
      </c>
      <c r="W1126" t="s">
        <v>25</v>
      </c>
      <c r="X1126" t="s">
        <v>26</v>
      </c>
    </row>
    <row r="1127" spans="1:24" x14ac:dyDescent="0.25">
      <c r="A1127" t="s">
        <v>170</v>
      </c>
      <c r="N1127">
        <v>3</v>
      </c>
      <c r="O1127">
        <v>0</v>
      </c>
      <c r="P1127">
        <v>0</v>
      </c>
      <c r="Q1127" t="s">
        <v>23</v>
      </c>
      <c r="R1127">
        <f>VLOOKUP($A1127,Location!$A:$E,2,FALSE)</f>
        <v>51.362254</v>
      </c>
      <c r="S1127">
        <f>VLOOKUP($A1127,Location!$A:$E,3,FALSE)</f>
        <v>1.1443372999999999</v>
      </c>
      <c r="T1127">
        <f>VLOOKUP($A1127,Location!$A:$E,4,FALSE)</f>
        <v>51.372253999999998</v>
      </c>
      <c r="U1127">
        <f>VLOOKUP($A1127,Location!$A:$E,5,FALSE)</f>
        <v>1.1443372999999999</v>
      </c>
      <c r="V1127" t="s">
        <v>24</v>
      </c>
      <c r="W1127" t="s">
        <v>25</v>
      </c>
      <c r="X1127" t="s">
        <v>26</v>
      </c>
    </row>
    <row r="1128" spans="1:24" x14ac:dyDescent="0.25">
      <c r="A1128" t="s">
        <v>171</v>
      </c>
      <c r="N1128">
        <v>3</v>
      </c>
      <c r="O1128">
        <v>0</v>
      </c>
      <c r="P1128">
        <v>0</v>
      </c>
      <c r="Q1128" t="s">
        <v>23</v>
      </c>
      <c r="R1128">
        <f>VLOOKUP($A1128,Location!$A:$E,2,FALSE)</f>
        <v>54.974532500000002</v>
      </c>
      <c r="S1128">
        <f>VLOOKUP($A1128,Location!$A:$E,3,FALSE)</f>
        <v>-2.1096227000000001</v>
      </c>
      <c r="T1128">
        <f>VLOOKUP($A1128,Location!$A:$E,4,FALSE)</f>
        <v>54.974532500000002</v>
      </c>
      <c r="U1128">
        <f>VLOOKUP($A1128,Location!$A:$E,5,FALSE)</f>
        <v>-2.1096227000000001</v>
      </c>
      <c r="V1128" t="s">
        <v>24</v>
      </c>
      <c r="W1128" t="s">
        <v>25</v>
      </c>
      <c r="X1128" t="s">
        <v>26</v>
      </c>
    </row>
    <row r="1129" spans="1:24" x14ac:dyDescent="0.25">
      <c r="A1129" t="s">
        <v>172</v>
      </c>
      <c r="N1129">
        <v>3</v>
      </c>
      <c r="O1129">
        <v>0</v>
      </c>
      <c r="P1129">
        <v>0</v>
      </c>
      <c r="Q1129" t="s">
        <v>23</v>
      </c>
      <c r="R1129">
        <f>VLOOKUP($A1129,Location!$A:$E,2,FALSE)</f>
        <v>54.037258000000001</v>
      </c>
      <c r="S1129">
        <f>VLOOKUP($A1129,Location!$A:$E,3,FALSE)</f>
        <v>-2.9024700000000001</v>
      </c>
      <c r="T1129">
        <f>VLOOKUP($A1129,Location!$A:$E,4,FALSE)</f>
        <v>54.037258000000001</v>
      </c>
      <c r="U1129">
        <f>VLOOKUP($A1129,Location!$A:$E,5,FALSE)</f>
        <v>-2.9024700000000001</v>
      </c>
      <c r="V1129" t="s">
        <v>24</v>
      </c>
      <c r="W1129" t="s">
        <v>25</v>
      </c>
      <c r="X1129" t="s">
        <v>26</v>
      </c>
    </row>
    <row r="1130" spans="1:24" x14ac:dyDescent="0.25">
      <c r="A1130" t="s">
        <v>173</v>
      </c>
      <c r="N1130">
        <v>3</v>
      </c>
      <c r="O1130">
        <v>0</v>
      </c>
      <c r="P1130">
        <v>0</v>
      </c>
      <c r="Q1130" t="s">
        <v>23</v>
      </c>
      <c r="R1130">
        <f>VLOOKUP($A1130,Location!$A:$E,2,FALSE)</f>
        <v>51.61927</v>
      </c>
      <c r="S1130">
        <f>VLOOKUP($A1130,Location!$A:$E,3,FALSE)</f>
        <v>-0.76890999999999998</v>
      </c>
      <c r="T1130">
        <f>VLOOKUP($A1130,Location!$A:$E,4,FALSE)</f>
        <v>51.61927</v>
      </c>
      <c r="U1130">
        <f>VLOOKUP($A1130,Location!$A:$E,5,FALSE)</f>
        <v>-0.76890999999999998</v>
      </c>
      <c r="V1130" t="s">
        <v>24</v>
      </c>
      <c r="W1130" t="s">
        <v>25</v>
      </c>
      <c r="X1130" t="s">
        <v>26</v>
      </c>
    </row>
    <row r="1131" spans="1:24" x14ac:dyDescent="0.25">
      <c r="A1131" t="s">
        <v>174</v>
      </c>
      <c r="N1131">
        <v>3</v>
      </c>
      <c r="O1131">
        <v>0</v>
      </c>
      <c r="P1131">
        <v>0</v>
      </c>
      <c r="Q1131" t="s">
        <v>23</v>
      </c>
      <c r="R1131">
        <f>VLOOKUP($A1131,Location!$A:$E,2,FALSE)</f>
        <v>52.533873300000003</v>
      </c>
      <c r="S1131">
        <f>VLOOKUP($A1131,Location!$A:$E,3,FALSE)</f>
        <v>-1.3702733</v>
      </c>
      <c r="T1131">
        <f>VLOOKUP($A1131,Location!$A:$E,4,FALSE)</f>
        <v>52.563873300000004</v>
      </c>
      <c r="U1131">
        <f>VLOOKUP($A1131,Location!$A:$E,5,FALSE)</f>
        <v>-1.3102733</v>
      </c>
      <c r="V1131" t="s">
        <v>24</v>
      </c>
      <c r="W1131" t="s">
        <v>25</v>
      </c>
      <c r="X1131" t="s">
        <v>26</v>
      </c>
    </row>
    <row r="1132" spans="1:24" x14ac:dyDescent="0.25">
      <c r="A1132" t="s">
        <v>175</v>
      </c>
      <c r="N1132">
        <v>3</v>
      </c>
      <c r="O1132">
        <v>0</v>
      </c>
      <c r="P1132">
        <v>0</v>
      </c>
      <c r="Q1132" t="s">
        <v>23</v>
      </c>
      <c r="R1132">
        <f>VLOOKUP($A1132,Location!$A:$E,2,FALSE)</f>
        <v>51.453344700000002</v>
      </c>
      <c r="S1132">
        <f>VLOOKUP($A1132,Location!$A:$E,3,FALSE)</f>
        <v>-5.1181000000000004E-3</v>
      </c>
      <c r="T1132">
        <f>VLOOKUP($A1132,Location!$A:$E,4,FALSE)</f>
        <v>51.4633447</v>
      </c>
      <c r="U1132">
        <f>VLOOKUP($A1132,Location!$A:$E,5,FALSE)</f>
        <v>-5.1181000000000004E-3</v>
      </c>
      <c r="V1132" t="s">
        <v>24</v>
      </c>
      <c r="W1132" t="s">
        <v>25</v>
      </c>
      <c r="X1132" t="s">
        <v>26</v>
      </c>
    </row>
    <row r="1133" spans="1:24" x14ac:dyDescent="0.25">
      <c r="A1133" t="s">
        <v>176</v>
      </c>
      <c r="N1133">
        <v>3</v>
      </c>
      <c r="O1133">
        <v>0</v>
      </c>
      <c r="P1133">
        <v>0</v>
      </c>
      <c r="Q1133" t="s">
        <v>23</v>
      </c>
      <c r="R1133">
        <f>VLOOKUP($A1133,Location!$A:$E,2,FALSE)</f>
        <v>51.559273500000003</v>
      </c>
      <c r="S1133">
        <f>VLOOKUP($A1133,Location!$A:$E,3,FALSE)</f>
        <v>0.2208833</v>
      </c>
      <c r="T1133">
        <f>VLOOKUP($A1133,Location!$A:$E,4,FALSE)</f>
        <v>51.559273500000003</v>
      </c>
      <c r="U1133">
        <f>VLOOKUP($A1133,Location!$A:$E,5,FALSE)</f>
        <v>0.2208833</v>
      </c>
      <c r="V1133" t="s">
        <v>24</v>
      </c>
      <c r="W1133" t="s">
        <v>25</v>
      </c>
      <c r="X1133" t="s">
        <v>26</v>
      </c>
    </row>
    <row r="1134" spans="1:24" x14ac:dyDescent="0.25">
      <c r="A1134" t="s">
        <v>177</v>
      </c>
      <c r="N1134">
        <v>3</v>
      </c>
      <c r="O1134">
        <v>0</v>
      </c>
      <c r="P1134">
        <v>0</v>
      </c>
      <c r="Q1134" t="s">
        <v>23</v>
      </c>
      <c r="R1134">
        <f>VLOOKUP($A1134,Location!$A:$E,2,FALSE)</f>
        <v>53.839795799999997</v>
      </c>
      <c r="S1134">
        <f>VLOOKUP($A1134,Location!$A:$E,3,FALSE)</f>
        <v>-1.6219243999999999</v>
      </c>
      <c r="T1134">
        <f>VLOOKUP($A1134,Location!$A:$E,4,FALSE)</f>
        <v>53.861795799999996</v>
      </c>
      <c r="U1134">
        <f>VLOOKUP($A1134,Location!$A:$E,5,FALSE)</f>
        <v>-1.6294244</v>
      </c>
      <c r="V1134" t="s">
        <v>24</v>
      </c>
      <c r="W1134" t="s">
        <v>25</v>
      </c>
      <c r="X1134" t="s">
        <v>26</v>
      </c>
    </row>
    <row r="1135" spans="1:24" x14ac:dyDescent="0.25">
      <c r="A1135" t="s">
        <v>178</v>
      </c>
      <c r="N1135">
        <v>3</v>
      </c>
      <c r="O1135">
        <v>0</v>
      </c>
      <c r="P1135">
        <v>0</v>
      </c>
      <c r="Q1135" t="s">
        <v>23</v>
      </c>
      <c r="R1135">
        <f>VLOOKUP($A1135,Location!$A:$E,2,FALSE)</f>
        <v>53.649535800000002</v>
      </c>
      <c r="S1135">
        <f>VLOOKUP($A1135,Location!$A:$E,3,FALSE)</f>
        <v>-1.7905698000000001</v>
      </c>
      <c r="T1135">
        <f>VLOOKUP($A1135,Location!$A:$E,4,FALSE)</f>
        <v>53.649535800000002</v>
      </c>
      <c r="U1135">
        <f>VLOOKUP($A1135,Location!$A:$E,5,FALSE)</f>
        <v>-1.7955698</v>
      </c>
      <c r="V1135" t="s">
        <v>24</v>
      </c>
      <c r="W1135" t="s">
        <v>25</v>
      </c>
      <c r="X1135" t="s">
        <v>26</v>
      </c>
    </row>
    <row r="1136" spans="1:24" x14ac:dyDescent="0.25">
      <c r="A1136" t="s">
        <v>179</v>
      </c>
      <c r="N1136">
        <v>3</v>
      </c>
      <c r="O1136">
        <v>0</v>
      </c>
      <c r="P1136">
        <v>0</v>
      </c>
      <c r="Q1136" t="s">
        <v>23</v>
      </c>
      <c r="R1136">
        <f>VLOOKUP($A1136,Location!$A:$E,2,FALSE)</f>
        <v>53.767757000000003</v>
      </c>
      <c r="S1136">
        <f>VLOOKUP($A1136,Location!$A:$E,3,FALSE)</f>
        <v>-0.33613379999999998</v>
      </c>
      <c r="T1136">
        <f>VLOOKUP($A1136,Location!$A:$E,4,FALSE)</f>
        <v>53.767757000000003</v>
      </c>
      <c r="U1136">
        <f>VLOOKUP($A1136,Location!$A:$E,5,FALSE)</f>
        <v>-0.33613379999999998</v>
      </c>
      <c r="V1136" t="s">
        <v>24</v>
      </c>
      <c r="W1136" t="s">
        <v>25</v>
      </c>
      <c r="X1136" t="s">
        <v>26</v>
      </c>
    </row>
    <row r="1137" spans="1:24" x14ac:dyDescent="0.25">
      <c r="A1137" t="s">
        <v>180</v>
      </c>
      <c r="N1137">
        <v>3</v>
      </c>
      <c r="O1137">
        <v>0</v>
      </c>
      <c r="P1137">
        <v>0</v>
      </c>
      <c r="Q1137" t="s">
        <v>23</v>
      </c>
      <c r="R1137">
        <f>VLOOKUP($A1137,Location!$A:$E,2,FALSE)</f>
        <v>57.4451714</v>
      </c>
      <c r="S1137">
        <f>VLOOKUP($A1137,Location!$A:$E,3,FALSE)</f>
        <v>-2.7957811000000001</v>
      </c>
      <c r="T1137">
        <f>VLOOKUP($A1137,Location!$A:$E,4,FALSE)</f>
        <v>57.4451714</v>
      </c>
      <c r="U1137">
        <f>VLOOKUP($A1137,Location!$A:$E,5,FALSE)</f>
        <v>-2.7957811000000001</v>
      </c>
      <c r="V1137" t="s">
        <v>24</v>
      </c>
      <c r="W1137" t="s">
        <v>25</v>
      </c>
      <c r="X1137" t="s">
        <v>26</v>
      </c>
    </row>
    <row r="1138" spans="1:24" x14ac:dyDescent="0.25">
      <c r="A1138" t="s">
        <v>181</v>
      </c>
      <c r="N1138">
        <v>3</v>
      </c>
      <c r="O1138">
        <v>0</v>
      </c>
      <c r="P1138">
        <v>0</v>
      </c>
      <c r="Q1138" t="s">
        <v>23</v>
      </c>
      <c r="R1138">
        <f>VLOOKUP($A1138,Location!$A:$E,2,FALSE)</f>
        <v>53.448362099999997</v>
      </c>
      <c r="S1138">
        <f>VLOOKUP($A1138,Location!$A:$E,3,FALSE)</f>
        <v>-2.0796568999999998</v>
      </c>
      <c r="T1138">
        <f>VLOOKUP($A1138,Location!$A:$E,4,FALSE)</f>
        <v>53.448362099999997</v>
      </c>
      <c r="U1138">
        <f>VLOOKUP($A1138,Location!$A:$E,5,FALSE)</f>
        <v>-2.0796568999999998</v>
      </c>
      <c r="V1138" t="s">
        <v>24</v>
      </c>
      <c r="W1138" t="s">
        <v>25</v>
      </c>
      <c r="X1138" t="s">
        <v>26</v>
      </c>
    </row>
    <row r="1139" spans="1:24" x14ac:dyDescent="0.25">
      <c r="A1139" t="s">
        <v>182</v>
      </c>
      <c r="N1139">
        <v>3</v>
      </c>
      <c r="O1139">
        <v>0</v>
      </c>
      <c r="P1139">
        <v>0</v>
      </c>
      <c r="Q1139" t="s">
        <v>183</v>
      </c>
      <c r="R1139">
        <f>VLOOKUP($A1139,Location!$A:$E,2,FALSE)</f>
        <v>56.231197999999999</v>
      </c>
      <c r="S1139">
        <f>VLOOKUP($A1139,Location!$A:$E,3,FALSE)</f>
        <v>-5.0716710000000003</v>
      </c>
      <c r="T1139">
        <f>VLOOKUP($A1139,Location!$A:$E,4,FALSE)</f>
        <v>56.231197999999999</v>
      </c>
      <c r="U1139">
        <f>VLOOKUP($A1139,Location!$A:$E,5,FALSE)</f>
        <v>-5.0716710000000003</v>
      </c>
      <c r="V1139" t="s">
        <v>24</v>
      </c>
      <c r="W1139" t="s">
        <v>25</v>
      </c>
      <c r="X1139" t="s">
        <v>26</v>
      </c>
    </row>
    <row r="1140" spans="1:24" x14ac:dyDescent="0.25">
      <c r="A1140" t="s">
        <v>184</v>
      </c>
      <c r="N1140">
        <v>3</v>
      </c>
      <c r="O1140">
        <v>0</v>
      </c>
      <c r="P1140">
        <v>0</v>
      </c>
      <c r="Q1140" t="s">
        <v>23</v>
      </c>
      <c r="R1140">
        <f>VLOOKUP($A1140,Location!$A:$E,2,FALSE)</f>
        <v>57.487679100000001</v>
      </c>
      <c r="S1140">
        <f>VLOOKUP($A1140,Location!$A:$E,3,FALSE)</f>
        <v>-4.2140917</v>
      </c>
      <c r="T1140">
        <f>VLOOKUP($A1140,Location!$A:$E,4,FALSE)</f>
        <v>57.487679100000001</v>
      </c>
      <c r="U1140">
        <f>VLOOKUP($A1140,Location!$A:$E,5,FALSE)</f>
        <v>-4.2140917</v>
      </c>
      <c r="V1140" t="s">
        <v>24</v>
      </c>
      <c r="W1140" t="s">
        <v>25</v>
      </c>
      <c r="X1140" t="s">
        <v>26</v>
      </c>
    </row>
    <row r="1141" spans="1:24" x14ac:dyDescent="0.25">
      <c r="A1141" t="s">
        <v>185</v>
      </c>
      <c r="N1141">
        <v>3</v>
      </c>
      <c r="O1141">
        <v>0</v>
      </c>
      <c r="P1141">
        <v>0</v>
      </c>
      <c r="Q1141" t="s">
        <v>23</v>
      </c>
      <c r="R1141">
        <f>VLOOKUP($A1141,Location!$A:$E,2,FALSE)</f>
        <v>57.293759600000001</v>
      </c>
      <c r="S1141">
        <f>VLOOKUP($A1141,Location!$A:$E,3,FALSE)</f>
        <v>-2.3880374</v>
      </c>
      <c r="T1141">
        <f>VLOOKUP($A1141,Location!$A:$E,4,FALSE)</f>
        <v>57.293759600000001</v>
      </c>
      <c r="U1141">
        <f>VLOOKUP($A1141,Location!$A:$E,5,FALSE)</f>
        <v>-2.3880374</v>
      </c>
      <c r="V1141" t="s">
        <v>24</v>
      </c>
      <c r="W1141" t="s">
        <v>25</v>
      </c>
      <c r="X1141" t="s">
        <v>26</v>
      </c>
    </row>
    <row r="1142" spans="1:24" x14ac:dyDescent="0.25">
      <c r="A1142" t="s">
        <v>186</v>
      </c>
      <c r="N1142">
        <v>3</v>
      </c>
      <c r="O1142">
        <v>0</v>
      </c>
      <c r="P1142">
        <v>0</v>
      </c>
      <c r="Q1142" t="s">
        <v>23</v>
      </c>
      <c r="R1142">
        <f>VLOOKUP($A1142,Location!$A:$E,2,FALSE)</f>
        <v>52.029283499999998</v>
      </c>
      <c r="S1142">
        <f>VLOOKUP($A1142,Location!$A:$E,3,FALSE)</f>
        <v>1.2110814000000001</v>
      </c>
      <c r="T1142">
        <f>VLOOKUP($A1142,Location!$A:$E,4,FALSE)</f>
        <v>52.029283499999998</v>
      </c>
      <c r="U1142">
        <f>VLOOKUP($A1142,Location!$A:$E,5,FALSE)</f>
        <v>1.2110814000000001</v>
      </c>
      <c r="V1142" t="s">
        <v>24</v>
      </c>
      <c r="W1142" t="s">
        <v>25</v>
      </c>
      <c r="X1142" t="s">
        <v>26</v>
      </c>
    </row>
    <row r="1143" spans="1:24" x14ac:dyDescent="0.25">
      <c r="A1143" t="s">
        <v>187</v>
      </c>
      <c r="N1143">
        <v>3</v>
      </c>
      <c r="O1143">
        <v>0</v>
      </c>
      <c r="P1143">
        <v>0</v>
      </c>
      <c r="Q1143" t="s">
        <v>23</v>
      </c>
      <c r="R1143">
        <f>VLOOKUP($A1143,Location!$A:$E,2,FALSE)</f>
        <v>55.60219</v>
      </c>
      <c r="S1143">
        <f>VLOOKUP($A1143,Location!$A:$E,3,FALSE)</f>
        <v>-4.6378399999999997</v>
      </c>
      <c r="T1143">
        <f>VLOOKUP($A1143,Location!$A:$E,4,FALSE)</f>
        <v>55.60219</v>
      </c>
      <c r="U1143">
        <f>VLOOKUP($A1143,Location!$A:$E,5,FALSE)</f>
        <v>-4.6378399999999997</v>
      </c>
      <c r="V1143" t="s">
        <v>24</v>
      </c>
      <c r="W1143" t="s">
        <v>25</v>
      </c>
      <c r="X1143" t="s">
        <v>26</v>
      </c>
    </row>
    <row r="1144" spans="1:24" x14ac:dyDescent="0.25">
      <c r="A1144" t="s">
        <v>188</v>
      </c>
      <c r="N1144">
        <v>3</v>
      </c>
      <c r="O1144">
        <v>0</v>
      </c>
      <c r="P1144">
        <v>0</v>
      </c>
      <c r="Q1144" t="s">
        <v>23</v>
      </c>
      <c r="R1144">
        <f>VLOOKUP($A1144,Location!$A:$E,2,FALSE)</f>
        <v>51.466348000000004</v>
      </c>
      <c r="S1144">
        <f>VLOOKUP($A1144,Location!$A:$E,3,FALSE)</f>
        <v>-0.337169</v>
      </c>
      <c r="T1144">
        <f>VLOOKUP($A1144,Location!$A:$E,4,FALSE)</f>
        <v>51.466348000000004</v>
      </c>
      <c r="U1144">
        <f>VLOOKUP($A1144,Location!$A:$E,5,FALSE)</f>
        <v>-0.337169</v>
      </c>
      <c r="V1144" t="s">
        <v>24</v>
      </c>
      <c r="W1144" t="s">
        <v>25</v>
      </c>
      <c r="X1144" t="s">
        <v>26</v>
      </c>
    </row>
    <row r="1145" spans="1:24" x14ac:dyDescent="0.25">
      <c r="A1145" t="s">
        <v>189</v>
      </c>
      <c r="N1145">
        <v>3</v>
      </c>
      <c r="O1145">
        <v>0</v>
      </c>
      <c r="P1145">
        <v>0</v>
      </c>
      <c r="Q1145" t="s">
        <v>23</v>
      </c>
      <c r="R1145">
        <f>VLOOKUP($A1145,Location!$A:$E,2,FALSE)</f>
        <v>55.916789999999999</v>
      </c>
      <c r="S1145">
        <f>VLOOKUP($A1145,Location!$A:$E,3,FALSE)</f>
        <v>-2.4245839999999999</v>
      </c>
      <c r="T1145">
        <f>VLOOKUP($A1145,Location!$A:$E,4,FALSE)</f>
        <v>55.916789999999999</v>
      </c>
      <c r="U1145">
        <f>VLOOKUP($A1145,Location!$A:$E,5,FALSE)</f>
        <v>-2.4245839999999999</v>
      </c>
      <c r="V1145" t="s">
        <v>24</v>
      </c>
      <c r="W1145" t="s">
        <v>25</v>
      </c>
      <c r="X1145" t="s">
        <v>26</v>
      </c>
    </row>
    <row r="1146" spans="1:24" x14ac:dyDescent="0.25">
      <c r="A1146" t="s">
        <v>190</v>
      </c>
      <c r="N1146">
        <v>3</v>
      </c>
      <c r="O1146">
        <v>0</v>
      </c>
      <c r="P1146">
        <v>0</v>
      </c>
      <c r="Q1146" t="s">
        <v>23</v>
      </c>
      <c r="R1146">
        <f>VLOOKUP($A1146,Location!$A:$E,2,FALSE)</f>
        <v>54.311520999999999</v>
      </c>
      <c r="S1146">
        <f>VLOOKUP($A1146,Location!$A:$E,3,FALSE)</f>
        <v>-2.7340049999999998</v>
      </c>
      <c r="T1146">
        <f>VLOOKUP($A1146,Location!$A:$E,4,FALSE)</f>
        <v>54.311520999999999</v>
      </c>
      <c r="U1146">
        <f>VLOOKUP($A1146,Location!$A:$E,5,FALSE)</f>
        <v>-2.7340049999999998</v>
      </c>
      <c r="V1146" t="s">
        <v>24</v>
      </c>
      <c r="W1146" t="s">
        <v>25</v>
      </c>
      <c r="X1146" t="s">
        <v>26</v>
      </c>
    </row>
    <row r="1147" spans="1:24" x14ac:dyDescent="0.25">
      <c r="A1147" t="s">
        <v>191</v>
      </c>
      <c r="N1147">
        <v>3</v>
      </c>
      <c r="O1147">
        <v>0</v>
      </c>
      <c r="P1147">
        <v>0</v>
      </c>
      <c r="Q1147" t="s">
        <v>23</v>
      </c>
      <c r="R1147">
        <f>VLOOKUP($A1147,Location!$A:$E,2,FALSE)</f>
        <v>52.378777800000002</v>
      </c>
      <c r="S1147">
        <f>VLOOKUP($A1147,Location!$A:$E,3,FALSE)</f>
        <v>-0.72284760000000003</v>
      </c>
      <c r="T1147">
        <f>VLOOKUP($A1147,Location!$A:$E,4,FALSE)</f>
        <v>52.428777799999999</v>
      </c>
      <c r="U1147">
        <f>VLOOKUP($A1147,Location!$A:$E,5,FALSE)</f>
        <v>-0.72284760000000003</v>
      </c>
      <c r="V1147" t="s">
        <v>24</v>
      </c>
      <c r="W1147" t="s">
        <v>25</v>
      </c>
      <c r="X1147" t="s">
        <v>26</v>
      </c>
    </row>
    <row r="1148" spans="1:24" x14ac:dyDescent="0.25">
      <c r="A1148" t="s">
        <v>192</v>
      </c>
      <c r="N1148">
        <v>3</v>
      </c>
      <c r="O1148">
        <v>0</v>
      </c>
      <c r="P1148">
        <v>0</v>
      </c>
      <c r="Q1148" t="s">
        <v>23</v>
      </c>
      <c r="R1148">
        <f>VLOOKUP($A1148,Location!$A:$E,2,FALSE)</f>
        <v>52.746045100000003</v>
      </c>
      <c r="S1148">
        <f>VLOOKUP($A1148,Location!$A:$E,3,FALSE)</f>
        <v>0.4211492</v>
      </c>
      <c r="T1148">
        <f>VLOOKUP($A1148,Location!$A:$E,4,FALSE)</f>
        <v>52.746045100000003</v>
      </c>
      <c r="U1148">
        <f>VLOOKUP($A1148,Location!$A:$E,5,FALSE)</f>
        <v>0.4211492</v>
      </c>
      <c r="V1148" t="s">
        <v>24</v>
      </c>
      <c r="W1148" t="s">
        <v>25</v>
      </c>
      <c r="X1148" t="s">
        <v>26</v>
      </c>
    </row>
    <row r="1149" spans="1:24" x14ac:dyDescent="0.25">
      <c r="A1149" t="s">
        <v>193</v>
      </c>
      <c r="N1149">
        <v>3</v>
      </c>
      <c r="O1149">
        <v>0</v>
      </c>
      <c r="P1149">
        <v>0</v>
      </c>
      <c r="Q1149" t="s">
        <v>23</v>
      </c>
      <c r="R1149">
        <f>VLOOKUP($A1149,Location!$A:$E,2,FALSE)</f>
        <v>57.078617700000002</v>
      </c>
      <c r="S1149">
        <f>VLOOKUP($A1149,Location!$A:$E,3,FALSE)</f>
        <v>-4.0537893</v>
      </c>
      <c r="T1149">
        <f>VLOOKUP($A1149,Location!$A:$E,4,FALSE)</f>
        <v>57.078617700000002</v>
      </c>
      <c r="U1149">
        <f>VLOOKUP($A1149,Location!$A:$E,5,FALSE)</f>
        <v>-4.0537893</v>
      </c>
      <c r="V1149" t="s">
        <v>24</v>
      </c>
      <c r="W1149" t="s">
        <v>25</v>
      </c>
      <c r="X1149" t="s">
        <v>26</v>
      </c>
    </row>
    <row r="1150" spans="1:24" x14ac:dyDescent="0.25">
      <c r="A1150" t="s">
        <v>194</v>
      </c>
      <c r="N1150">
        <v>3</v>
      </c>
      <c r="O1150">
        <v>0</v>
      </c>
      <c r="P1150">
        <v>0</v>
      </c>
      <c r="Q1150" t="s">
        <v>23</v>
      </c>
      <c r="R1150">
        <f>VLOOKUP($A1150,Location!$A:$E,2,FALSE)</f>
        <v>56.133736399999997</v>
      </c>
      <c r="S1150">
        <f>VLOOKUP($A1150,Location!$A:$E,3,FALSE)</f>
        <v>-3.1266066000000001</v>
      </c>
      <c r="T1150">
        <f>VLOOKUP($A1150,Location!$A:$E,4,FALSE)</f>
        <v>56.133736399999997</v>
      </c>
      <c r="U1150">
        <f>VLOOKUP($A1150,Location!$A:$E,5,FALSE)</f>
        <v>-3.1266066000000001</v>
      </c>
      <c r="V1150" t="s">
        <v>24</v>
      </c>
      <c r="W1150" t="s">
        <v>25</v>
      </c>
      <c r="X1150" t="s">
        <v>26</v>
      </c>
    </row>
    <row r="1151" spans="1:24" x14ac:dyDescent="0.25">
      <c r="A1151" t="s">
        <v>195</v>
      </c>
      <c r="N1151">
        <v>3</v>
      </c>
      <c r="O1151">
        <v>0</v>
      </c>
      <c r="P1151">
        <v>0</v>
      </c>
      <c r="Q1151" t="s">
        <v>23</v>
      </c>
      <c r="R1151">
        <f>VLOOKUP($A1151,Location!$A:$E,2,FALSE)</f>
        <v>54.001281599999999</v>
      </c>
      <c r="S1151">
        <f>VLOOKUP($A1151,Location!$A:$E,3,FALSE)</f>
        <v>-1.4440454</v>
      </c>
      <c r="T1151">
        <f>VLOOKUP($A1151,Location!$A:$E,4,FALSE)</f>
        <v>54.001281599999999</v>
      </c>
      <c r="U1151">
        <f>VLOOKUP($A1151,Location!$A:$E,5,FALSE)</f>
        <v>-1.4440454</v>
      </c>
      <c r="V1151" t="s">
        <v>24</v>
      </c>
      <c r="W1151" t="s">
        <v>25</v>
      </c>
      <c r="X1151" t="s">
        <v>26</v>
      </c>
    </row>
    <row r="1152" spans="1:24" x14ac:dyDescent="0.25">
      <c r="A1152" t="s">
        <v>196</v>
      </c>
      <c r="N1152">
        <v>3</v>
      </c>
      <c r="O1152">
        <v>0</v>
      </c>
      <c r="P1152">
        <v>0</v>
      </c>
      <c r="Q1152" t="s">
        <v>23</v>
      </c>
      <c r="R1152">
        <f>VLOOKUP($A1152,Location!$A:$E,2,FALSE)</f>
        <v>55.6630988</v>
      </c>
      <c r="S1152">
        <f>VLOOKUP($A1152,Location!$A:$E,3,FALSE)</f>
        <v>-3.7471234</v>
      </c>
      <c r="T1152">
        <f>VLOOKUP($A1152,Location!$A:$E,4,FALSE)</f>
        <v>55.6630988</v>
      </c>
      <c r="U1152">
        <f>VLOOKUP($A1152,Location!$A:$E,5,FALSE)</f>
        <v>-3.7471234</v>
      </c>
      <c r="V1152" t="s">
        <v>24</v>
      </c>
      <c r="W1152" t="s">
        <v>25</v>
      </c>
      <c r="X1152" t="s">
        <v>26</v>
      </c>
    </row>
    <row r="1153" spans="1:24" x14ac:dyDescent="0.25">
      <c r="A1153" t="s">
        <v>197</v>
      </c>
      <c r="N1153">
        <v>3</v>
      </c>
      <c r="O1153">
        <v>0</v>
      </c>
      <c r="P1153">
        <v>0</v>
      </c>
      <c r="Q1153" t="s">
        <v>23</v>
      </c>
      <c r="R1153">
        <f>VLOOKUP($A1153,Location!$A:$E,2,FALSE)</f>
        <v>50.823547099999999</v>
      </c>
      <c r="S1153">
        <f>VLOOKUP($A1153,Location!$A:$E,3,FALSE)</f>
        <v>-0.33377089999999998</v>
      </c>
      <c r="T1153">
        <f>VLOOKUP($A1153,Location!$A:$E,4,FALSE)</f>
        <v>50.823547099999999</v>
      </c>
      <c r="U1153">
        <f>VLOOKUP($A1153,Location!$A:$E,5,FALSE)</f>
        <v>-0.33377089999999998</v>
      </c>
      <c r="V1153" t="s">
        <v>24</v>
      </c>
      <c r="W1153" t="s">
        <v>25</v>
      </c>
      <c r="X1153" t="s">
        <v>26</v>
      </c>
    </row>
    <row r="1154" spans="1:24" x14ac:dyDescent="0.25">
      <c r="A1154" t="s">
        <v>198</v>
      </c>
      <c r="N1154">
        <v>3</v>
      </c>
      <c r="O1154">
        <v>0</v>
      </c>
      <c r="P1154">
        <v>0</v>
      </c>
      <c r="Q1154" t="s">
        <v>23</v>
      </c>
      <c r="R1154">
        <f>VLOOKUP($A1154,Location!$A:$E,2,FALSE)</f>
        <v>50.612014000000002</v>
      </c>
      <c r="S1154">
        <f>VLOOKUP($A1154,Location!$A:$E,3,FALSE)</f>
        <v>-4.3307260000000003</v>
      </c>
      <c r="T1154">
        <f>VLOOKUP($A1154,Location!$A:$E,4,FALSE)</f>
        <v>50.612014000000002</v>
      </c>
      <c r="U1154">
        <f>VLOOKUP($A1154,Location!$A:$E,5,FALSE)</f>
        <v>-4.3307260000000003</v>
      </c>
      <c r="V1154" t="s">
        <v>24</v>
      </c>
      <c r="W1154" t="s">
        <v>25</v>
      </c>
      <c r="X1154" t="s">
        <v>26</v>
      </c>
    </row>
    <row r="1155" spans="1:24" x14ac:dyDescent="0.25">
      <c r="A1155" t="s">
        <v>199</v>
      </c>
      <c r="N1155">
        <v>3</v>
      </c>
      <c r="O1155">
        <v>0</v>
      </c>
      <c r="P1155">
        <v>0</v>
      </c>
      <c r="Q1155" t="s">
        <v>23</v>
      </c>
      <c r="R1155">
        <f>VLOOKUP($A1155,Location!$A:$E,2,FALSE)</f>
        <v>50.809500999999997</v>
      </c>
      <c r="S1155">
        <f>VLOOKUP($A1155,Location!$A:$E,3,FALSE)</f>
        <v>-1.2042134</v>
      </c>
      <c r="T1155">
        <f>VLOOKUP($A1155,Location!$A:$E,4,FALSE)</f>
        <v>50.799500999999999</v>
      </c>
      <c r="U1155">
        <f>VLOOKUP($A1155,Location!$A:$E,5,FALSE)</f>
        <v>-1.2842134000000001</v>
      </c>
      <c r="V1155" t="s">
        <v>24</v>
      </c>
      <c r="W1155" t="s">
        <v>25</v>
      </c>
      <c r="X1155" t="s">
        <v>26</v>
      </c>
    </row>
    <row r="1156" spans="1:24" x14ac:dyDescent="0.25">
      <c r="A1156" t="s">
        <v>200</v>
      </c>
      <c r="N1156">
        <v>3</v>
      </c>
      <c r="O1156">
        <v>0</v>
      </c>
      <c r="P1156">
        <v>0</v>
      </c>
      <c r="Q1156" t="s">
        <v>23</v>
      </c>
      <c r="R1156">
        <f>VLOOKUP($A1156,Location!$A:$E,2,FALSE)</f>
        <v>53.806135599999998</v>
      </c>
      <c r="S1156">
        <f>VLOOKUP($A1156,Location!$A:$E,3,FALSE)</f>
        <v>-1.5056377999999999</v>
      </c>
      <c r="T1156">
        <f>VLOOKUP($A1156,Location!$A:$E,4,FALSE)</f>
        <v>53.806135599999998</v>
      </c>
      <c r="U1156">
        <f>VLOOKUP($A1156,Location!$A:$E,5,FALSE)</f>
        <v>-1.5056377999999999</v>
      </c>
      <c r="V1156" t="s">
        <v>24</v>
      </c>
      <c r="W1156" t="s">
        <v>25</v>
      </c>
      <c r="X1156" t="s">
        <v>26</v>
      </c>
    </row>
    <row r="1157" spans="1:24" x14ac:dyDescent="0.25">
      <c r="A1157" t="s">
        <v>201</v>
      </c>
      <c r="N1157">
        <v>3</v>
      </c>
      <c r="O1157">
        <v>0</v>
      </c>
      <c r="P1157">
        <v>0</v>
      </c>
      <c r="Q1157" t="s">
        <v>23</v>
      </c>
      <c r="R1157">
        <f>VLOOKUP($A1157,Location!$A:$E,2,FALSE)</f>
        <v>52.663528399999997</v>
      </c>
      <c r="S1157">
        <f>VLOOKUP($A1157,Location!$A:$E,3,FALSE)</f>
        <v>-1.0803649</v>
      </c>
      <c r="T1157">
        <f>VLOOKUP($A1157,Location!$A:$E,4,FALSE)</f>
        <v>52.663528399999997</v>
      </c>
      <c r="U1157">
        <f>VLOOKUP($A1157,Location!$A:$E,5,FALSE)</f>
        <v>-1.0503648999999999</v>
      </c>
      <c r="V1157" t="s">
        <v>24</v>
      </c>
      <c r="W1157" t="s">
        <v>25</v>
      </c>
      <c r="X1157" t="s">
        <v>26</v>
      </c>
    </row>
    <row r="1158" spans="1:24" x14ac:dyDescent="0.25">
      <c r="A1158" t="s">
        <v>202</v>
      </c>
      <c r="N1158">
        <v>3</v>
      </c>
      <c r="O1158">
        <v>0</v>
      </c>
      <c r="P1158">
        <v>0</v>
      </c>
      <c r="Q1158" t="s">
        <v>23</v>
      </c>
      <c r="R1158">
        <f>VLOOKUP($A1158,Location!$A:$E,2,FALSE)</f>
        <v>52.5839736</v>
      </c>
      <c r="S1158">
        <f>VLOOKUP($A1158,Location!$A:$E,3,FALSE)</f>
        <v>-1.1411861000000001</v>
      </c>
      <c r="T1158">
        <f>VLOOKUP($A1158,Location!$A:$E,4,FALSE)</f>
        <v>52.533973600000003</v>
      </c>
      <c r="U1158">
        <f>VLOOKUP($A1158,Location!$A:$E,5,FALSE)</f>
        <v>-1.0411861</v>
      </c>
      <c r="V1158" t="s">
        <v>24</v>
      </c>
      <c r="W1158" t="s">
        <v>25</v>
      </c>
      <c r="X1158" t="s">
        <v>26</v>
      </c>
    </row>
    <row r="1159" spans="1:24" x14ac:dyDescent="0.25">
      <c r="A1159" t="s">
        <v>203</v>
      </c>
      <c r="N1159">
        <v>3</v>
      </c>
      <c r="O1159">
        <v>0</v>
      </c>
      <c r="P1159">
        <v>0</v>
      </c>
      <c r="Q1159" t="s">
        <v>23</v>
      </c>
      <c r="R1159">
        <f>VLOOKUP($A1159,Location!$A:$E,2,FALSE)</f>
        <v>51.911783399999997</v>
      </c>
      <c r="S1159">
        <f>VLOOKUP($A1159,Location!$A:$E,3,FALSE)</f>
        <v>-0.6307914</v>
      </c>
      <c r="T1159">
        <f>VLOOKUP($A1159,Location!$A:$E,4,FALSE)</f>
        <v>51.911783399999997</v>
      </c>
      <c r="U1159">
        <f>VLOOKUP($A1159,Location!$A:$E,5,FALSE)</f>
        <v>-0.72079139999999997</v>
      </c>
      <c r="V1159" t="s">
        <v>24</v>
      </c>
      <c r="W1159" t="s">
        <v>25</v>
      </c>
      <c r="X1159" t="s">
        <v>26</v>
      </c>
    </row>
    <row r="1160" spans="1:24" x14ac:dyDescent="0.25">
      <c r="A1160" t="s">
        <v>204</v>
      </c>
      <c r="N1160">
        <v>3</v>
      </c>
      <c r="O1160">
        <v>0</v>
      </c>
      <c r="P1160">
        <v>0</v>
      </c>
      <c r="Q1160" t="s">
        <v>23</v>
      </c>
      <c r="R1160">
        <f>VLOOKUP($A1160,Location!$A:$E,2,FALSE)</f>
        <v>60.1511937</v>
      </c>
      <c r="S1160">
        <f>VLOOKUP($A1160,Location!$A:$E,3,FALSE)</f>
        <v>-1.1473036000000001</v>
      </c>
      <c r="T1160">
        <f>VLOOKUP($A1160,Location!$A:$E,4,FALSE)</f>
        <v>60.1511937</v>
      </c>
      <c r="U1160">
        <f>VLOOKUP($A1160,Location!$A:$E,5,FALSE)</f>
        <v>-1.1473036000000001</v>
      </c>
      <c r="V1160" t="s">
        <v>24</v>
      </c>
      <c r="W1160" t="s">
        <v>25</v>
      </c>
      <c r="X1160" t="s">
        <v>26</v>
      </c>
    </row>
    <row r="1161" spans="1:24" x14ac:dyDescent="0.25">
      <c r="A1161" t="s">
        <v>205</v>
      </c>
      <c r="N1161">
        <v>3</v>
      </c>
      <c r="O1161">
        <v>0</v>
      </c>
      <c r="P1161">
        <v>0</v>
      </c>
      <c r="Q1161" t="s">
        <v>23</v>
      </c>
      <c r="R1161">
        <f>VLOOKUP($A1161,Location!$A:$E,2,FALSE)</f>
        <v>51.9782042</v>
      </c>
      <c r="S1161">
        <f>VLOOKUP($A1161,Location!$A:$E,3,FALSE)</f>
        <v>-0.21465619999999999</v>
      </c>
      <c r="T1161">
        <f>VLOOKUP($A1161,Location!$A:$E,4,FALSE)</f>
        <v>52.008204200000002</v>
      </c>
      <c r="U1161">
        <f>VLOOKUP($A1161,Location!$A:$E,5,FALSE)</f>
        <v>-0.21465619999999999</v>
      </c>
      <c r="V1161" t="s">
        <v>24</v>
      </c>
      <c r="W1161" t="s">
        <v>25</v>
      </c>
      <c r="X1161" t="s">
        <v>26</v>
      </c>
    </row>
    <row r="1162" spans="1:24" x14ac:dyDescent="0.25">
      <c r="A1162" t="s">
        <v>206</v>
      </c>
      <c r="N1162">
        <v>3</v>
      </c>
      <c r="O1162">
        <v>0</v>
      </c>
      <c r="P1162">
        <v>0</v>
      </c>
      <c r="Q1162" t="s">
        <v>23</v>
      </c>
      <c r="R1162">
        <f>VLOOKUP($A1162,Location!$A:$E,2,FALSE)</f>
        <v>52.681990200000001</v>
      </c>
      <c r="S1162">
        <f>VLOOKUP($A1162,Location!$A:$E,3,FALSE)</f>
        <v>-1.8333556</v>
      </c>
      <c r="T1162">
        <f>VLOOKUP($A1162,Location!$A:$E,4,FALSE)</f>
        <v>52.681990200000001</v>
      </c>
      <c r="U1162">
        <f>VLOOKUP($A1162,Location!$A:$E,5,FALSE)</f>
        <v>-1.8333556</v>
      </c>
      <c r="V1162" t="s">
        <v>24</v>
      </c>
      <c r="W1162" t="s">
        <v>25</v>
      </c>
      <c r="X1162" t="s">
        <v>26</v>
      </c>
    </row>
    <row r="1163" spans="1:24" x14ac:dyDescent="0.25">
      <c r="A1163" t="s">
        <v>207</v>
      </c>
      <c r="N1163">
        <v>3</v>
      </c>
      <c r="O1163">
        <v>0</v>
      </c>
      <c r="P1163">
        <v>0</v>
      </c>
      <c r="Q1163" t="s">
        <v>23</v>
      </c>
      <c r="R1163">
        <f>VLOOKUP($A1163,Location!$A:$E,2,FALSE)</f>
        <v>53.203568400000002</v>
      </c>
      <c r="S1163">
        <f>VLOOKUP($A1163,Location!$A:$E,3,FALSE)</f>
        <v>-0.61231429999999998</v>
      </c>
      <c r="T1163">
        <f>VLOOKUP($A1163,Location!$A:$E,4,FALSE)</f>
        <v>53.203568400000002</v>
      </c>
      <c r="U1163">
        <f>VLOOKUP($A1163,Location!$A:$E,5,FALSE)</f>
        <v>-0.61231429999999998</v>
      </c>
      <c r="V1163" t="s">
        <v>24</v>
      </c>
      <c r="W1163" t="s">
        <v>25</v>
      </c>
      <c r="X1163" t="s">
        <v>26</v>
      </c>
    </row>
    <row r="1164" spans="1:24" x14ac:dyDescent="0.25">
      <c r="A1164" t="s">
        <v>208</v>
      </c>
      <c r="N1164">
        <v>3</v>
      </c>
      <c r="O1164">
        <v>0</v>
      </c>
      <c r="P1164">
        <v>0</v>
      </c>
      <c r="Q1164" t="s">
        <v>23</v>
      </c>
      <c r="R1164">
        <f>VLOOKUP($A1164,Location!$A:$E,2,FALSE)</f>
        <v>55.887124200000002</v>
      </c>
      <c r="S1164">
        <f>VLOOKUP($A1164,Location!$A:$E,3,FALSE)</f>
        <v>-3.5342047999999999</v>
      </c>
      <c r="T1164">
        <f>VLOOKUP($A1164,Location!$A:$E,4,FALSE)</f>
        <v>55.877124200000004</v>
      </c>
      <c r="U1164">
        <f>VLOOKUP($A1164,Location!$A:$E,5,FALSE)</f>
        <v>-3.5742048</v>
      </c>
      <c r="V1164" t="s">
        <v>24</v>
      </c>
      <c r="W1164" t="s">
        <v>25</v>
      </c>
      <c r="X1164" t="s">
        <v>26</v>
      </c>
    </row>
    <row r="1165" spans="1:24" x14ac:dyDescent="0.25">
      <c r="A1165" t="s">
        <v>209</v>
      </c>
      <c r="N1165">
        <v>3</v>
      </c>
      <c r="O1165">
        <v>0</v>
      </c>
      <c r="P1165">
        <v>0</v>
      </c>
      <c r="Q1165" t="s">
        <v>23</v>
      </c>
      <c r="R1165">
        <f>VLOOKUP($A1165,Location!$A:$E,2,FALSE)</f>
        <v>51.686103699999997</v>
      </c>
      <c r="S1165">
        <f>VLOOKUP($A1165,Location!$A:$E,3,FALSE)</f>
        <v>-4.1554484</v>
      </c>
      <c r="T1165">
        <f>VLOOKUP($A1165,Location!$A:$E,4,FALSE)</f>
        <v>51.686103699999997</v>
      </c>
      <c r="U1165">
        <f>VLOOKUP($A1165,Location!$A:$E,5,FALSE)</f>
        <v>-4.1754483999999996</v>
      </c>
      <c r="V1165" t="s">
        <v>24</v>
      </c>
      <c r="W1165" t="s">
        <v>25</v>
      </c>
      <c r="X1165" t="s">
        <v>26</v>
      </c>
    </row>
    <row r="1166" spans="1:24" x14ac:dyDescent="0.25">
      <c r="A1166" t="s">
        <v>210</v>
      </c>
      <c r="N1166">
        <v>3</v>
      </c>
      <c r="O1166">
        <v>0</v>
      </c>
      <c r="P1166">
        <v>0</v>
      </c>
      <c r="Q1166" t="s">
        <v>23</v>
      </c>
      <c r="R1166">
        <f>VLOOKUP($A1166,Location!$A:$E,2,FALSE)</f>
        <v>51.524264600000002</v>
      </c>
      <c r="S1166">
        <f>VLOOKUP($A1166,Location!$A:$E,3,FALSE)</f>
        <v>-3.3650403999999998</v>
      </c>
      <c r="T1166">
        <f>VLOOKUP($A1166,Location!$A:$E,4,FALSE)</f>
        <v>51.574264599999999</v>
      </c>
      <c r="U1166">
        <f>VLOOKUP($A1166,Location!$A:$E,5,FALSE)</f>
        <v>-3.4750403999999997</v>
      </c>
      <c r="V1166" t="s">
        <v>24</v>
      </c>
      <c r="W1166" t="s">
        <v>25</v>
      </c>
      <c r="X1166" t="s">
        <v>26</v>
      </c>
    </row>
    <row r="1167" spans="1:24" x14ac:dyDescent="0.25">
      <c r="A1167" t="s">
        <v>211</v>
      </c>
      <c r="N1167">
        <v>3</v>
      </c>
      <c r="O1167">
        <v>0</v>
      </c>
      <c r="P1167">
        <v>0</v>
      </c>
      <c r="Q1167" t="s">
        <v>23</v>
      </c>
      <c r="R1167">
        <f>VLOOKUP($A1167,Location!$A:$E,2,FALSE)</f>
        <v>56.035893199999997</v>
      </c>
      <c r="S1167">
        <f>VLOOKUP($A1167,Location!$A:$E,3,FALSE)</f>
        <v>-5.4283587999999998</v>
      </c>
      <c r="T1167">
        <f>VLOOKUP($A1167,Location!$A:$E,4,FALSE)</f>
        <v>56.065893199999998</v>
      </c>
      <c r="U1167">
        <f>VLOOKUP($A1167,Location!$A:$E,5,FALSE)</f>
        <v>-5.4283587999999998</v>
      </c>
      <c r="V1167" t="s">
        <v>24</v>
      </c>
      <c r="W1167" t="s">
        <v>25</v>
      </c>
      <c r="X1167" t="s">
        <v>26</v>
      </c>
    </row>
    <row r="1168" spans="1:24" x14ac:dyDescent="0.25">
      <c r="A1168" t="s">
        <v>212</v>
      </c>
      <c r="N1168">
        <v>3</v>
      </c>
      <c r="O1168">
        <v>0</v>
      </c>
      <c r="P1168">
        <v>0</v>
      </c>
      <c r="Q1168" t="s">
        <v>23</v>
      </c>
      <c r="R1168">
        <f>VLOOKUP($A1168,Location!$A:$E,2,FALSE)</f>
        <v>52.780650000000001</v>
      </c>
      <c r="S1168">
        <f>VLOOKUP($A1168,Location!$A:$E,3,FALSE)</f>
        <v>-1.200923</v>
      </c>
      <c r="T1168">
        <f>VLOOKUP($A1168,Location!$A:$E,4,FALSE)</f>
        <v>52.795650000000002</v>
      </c>
      <c r="U1168">
        <f>VLOOKUP($A1168,Location!$A:$E,5,FALSE)</f>
        <v>-1.200923</v>
      </c>
      <c r="V1168" t="s">
        <v>24</v>
      </c>
      <c r="W1168" t="s">
        <v>25</v>
      </c>
      <c r="X1168" t="s">
        <v>26</v>
      </c>
    </row>
    <row r="1169" spans="1:24" x14ac:dyDescent="0.25">
      <c r="A1169" t="s">
        <v>213</v>
      </c>
      <c r="N1169">
        <v>3</v>
      </c>
      <c r="O1169">
        <v>0</v>
      </c>
      <c r="P1169">
        <v>0</v>
      </c>
      <c r="Q1169" t="s">
        <v>23</v>
      </c>
      <c r="R1169">
        <f>VLOOKUP($A1169,Location!$A:$E,2,FALSE)</f>
        <v>51.649624600000003</v>
      </c>
      <c r="S1169">
        <f>VLOOKUP($A1169,Location!$A:$E,3,FALSE)</f>
        <v>5.6496299999999999E-2</v>
      </c>
      <c r="T1169">
        <f>VLOOKUP($A1169,Location!$A:$E,4,FALSE)</f>
        <v>51.649624600000003</v>
      </c>
      <c r="U1169">
        <f>VLOOKUP($A1169,Location!$A:$E,5,FALSE)</f>
        <v>9.9496299999999996E-2</v>
      </c>
      <c r="V1169" t="s">
        <v>24</v>
      </c>
      <c r="W1169" t="s">
        <v>25</v>
      </c>
      <c r="X1169" t="s">
        <v>26</v>
      </c>
    </row>
    <row r="1170" spans="1:24" x14ac:dyDescent="0.25">
      <c r="A1170" t="s">
        <v>214</v>
      </c>
      <c r="N1170">
        <v>3</v>
      </c>
      <c r="O1170">
        <v>0</v>
      </c>
      <c r="P1170">
        <v>0</v>
      </c>
      <c r="Q1170" t="s">
        <v>23</v>
      </c>
      <c r="R1170">
        <f>VLOOKUP($A1170,Location!$A:$E,2,FALSE)</f>
        <v>53.363610999999999</v>
      </c>
      <c r="S1170">
        <f>VLOOKUP($A1170,Location!$A:$E,3,FALSE)</f>
        <v>1.5540999999999999E-2</v>
      </c>
      <c r="T1170">
        <f>VLOOKUP($A1170,Location!$A:$E,4,FALSE)</f>
        <v>53.363610999999999</v>
      </c>
      <c r="U1170">
        <f>VLOOKUP($A1170,Location!$A:$E,5,FALSE)</f>
        <v>1.5540999999999999E-2</v>
      </c>
      <c r="V1170" t="s">
        <v>24</v>
      </c>
      <c r="W1170" t="s">
        <v>25</v>
      </c>
      <c r="X1170" t="s">
        <v>26</v>
      </c>
    </row>
    <row r="1171" spans="1:24" x14ac:dyDescent="0.25">
      <c r="A1171" t="s">
        <v>215</v>
      </c>
      <c r="N1171">
        <v>3</v>
      </c>
      <c r="O1171">
        <v>0</v>
      </c>
      <c r="P1171">
        <v>0</v>
      </c>
      <c r="Q1171" t="s">
        <v>23</v>
      </c>
      <c r="R1171">
        <f>VLOOKUP($A1171,Location!$A:$E,2,FALSE)</f>
        <v>52.486835999999997</v>
      </c>
      <c r="S1171">
        <f>VLOOKUP($A1171,Location!$A:$E,3,FALSE)</f>
        <v>1.715681</v>
      </c>
      <c r="T1171">
        <f>VLOOKUP($A1171,Location!$A:$E,4,FALSE)</f>
        <v>52.486835999999997</v>
      </c>
      <c r="U1171">
        <f>VLOOKUP($A1171,Location!$A:$E,5,FALSE)</f>
        <v>1.715681</v>
      </c>
      <c r="V1171" t="s">
        <v>24</v>
      </c>
      <c r="W1171" t="s">
        <v>25</v>
      </c>
      <c r="X1171" t="s">
        <v>26</v>
      </c>
    </row>
    <row r="1172" spans="1:24" x14ac:dyDescent="0.25">
      <c r="A1172" t="s">
        <v>216</v>
      </c>
      <c r="N1172">
        <v>3</v>
      </c>
      <c r="O1172">
        <v>0</v>
      </c>
      <c r="P1172">
        <v>0</v>
      </c>
      <c r="Q1172" t="s">
        <v>23</v>
      </c>
      <c r="R1172">
        <f>VLOOKUP($A1172,Location!$A:$E,2,FALSE)</f>
        <v>52.365387400000003</v>
      </c>
      <c r="S1172">
        <f>VLOOKUP($A1172,Location!$A:$E,3,FALSE)</f>
        <v>-2.6930567000000001</v>
      </c>
      <c r="T1172">
        <f>VLOOKUP($A1172,Location!$A:$E,4,FALSE)</f>
        <v>52.365387400000003</v>
      </c>
      <c r="U1172">
        <f>VLOOKUP($A1172,Location!$A:$E,5,FALSE)</f>
        <v>-2.6930567000000001</v>
      </c>
      <c r="V1172" t="s">
        <v>24</v>
      </c>
      <c r="W1172" t="s">
        <v>25</v>
      </c>
      <c r="X1172" t="s">
        <v>26</v>
      </c>
    </row>
    <row r="1173" spans="1:24" x14ac:dyDescent="0.25">
      <c r="A1173" t="s">
        <v>217</v>
      </c>
      <c r="N1173">
        <v>3</v>
      </c>
      <c r="O1173">
        <v>0</v>
      </c>
      <c r="P1173">
        <v>0</v>
      </c>
      <c r="Q1173" t="s">
        <v>23</v>
      </c>
      <c r="R1173">
        <f>VLOOKUP($A1173,Location!$A:$E,2,FALSE)</f>
        <v>51.877736900000002</v>
      </c>
      <c r="S1173">
        <f>VLOOKUP($A1173,Location!$A:$E,3,FALSE)</f>
        <v>-0.42017179999999998</v>
      </c>
      <c r="T1173">
        <f>VLOOKUP($A1173,Location!$A:$E,4,FALSE)</f>
        <v>51.877736900000002</v>
      </c>
      <c r="U1173">
        <f>VLOOKUP($A1173,Location!$A:$E,5,FALSE)</f>
        <v>-0.47017179999999997</v>
      </c>
      <c r="V1173" t="s">
        <v>24</v>
      </c>
      <c r="W1173" t="s">
        <v>25</v>
      </c>
      <c r="X1173" t="s">
        <v>26</v>
      </c>
    </row>
    <row r="1174" spans="1:24" x14ac:dyDescent="0.25">
      <c r="A1174" t="s">
        <v>218</v>
      </c>
      <c r="N1174">
        <v>3</v>
      </c>
      <c r="O1174">
        <v>0</v>
      </c>
      <c r="P1174">
        <v>0</v>
      </c>
      <c r="Q1174" t="s">
        <v>23</v>
      </c>
      <c r="R1174">
        <f>VLOOKUP($A1174,Location!$A:$E,2,FALSE)</f>
        <v>53.258460999999997</v>
      </c>
      <c r="S1174">
        <f>VLOOKUP($A1174,Location!$A:$E,3,FALSE)</f>
        <v>-2.1198999999999999</v>
      </c>
      <c r="T1174">
        <f>VLOOKUP($A1174,Location!$A:$E,4,FALSE)</f>
        <v>53.258460999999997</v>
      </c>
      <c r="U1174">
        <f>VLOOKUP($A1174,Location!$A:$E,5,FALSE)</f>
        <v>-2.1598999999999999</v>
      </c>
      <c r="V1174" t="s">
        <v>24</v>
      </c>
      <c r="W1174" t="s">
        <v>25</v>
      </c>
      <c r="X1174" t="s">
        <v>26</v>
      </c>
    </row>
    <row r="1175" spans="1:24" x14ac:dyDescent="0.25">
      <c r="A1175" t="s">
        <v>219</v>
      </c>
      <c r="N1175">
        <v>3</v>
      </c>
      <c r="O1175">
        <v>0</v>
      </c>
      <c r="P1175">
        <v>0</v>
      </c>
      <c r="Q1175" t="s">
        <v>23</v>
      </c>
      <c r="R1175">
        <f>VLOOKUP($A1175,Location!$A:$E,2,FALSE)</f>
        <v>51.260750299999998</v>
      </c>
      <c r="S1175">
        <f>VLOOKUP($A1175,Location!$A:$E,3,FALSE)</f>
        <v>0.52583590000000002</v>
      </c>
      <c r="T1175">
        <f>VLOOKUP($A1175,Location!$A:$E,4,FALSE)</f>
        <v>51.240750299999995</v>
      </c>
      <c r="U1175">
        <f>VLOOKUP($A1175,Location!$A:$E,5,FALSE)</f>
        <v>0.52583590000000002</v>
      </c>
      <c r="V1175" t="s">
        <v>24</v>
      </c>
      <c r="W1175" t="s">
        <v>25</v>
      </c>
      <c r="X1175" t="s">
        <v>26</v>
      </c>
    </row>
    <row r="1176" spans="1:24" x14ac:dyDescent="0.25">
      <c r="A1176" t="s">
        <v>220</v>
      </c>
      <c r="N1176">
        <v>3</v>
      </c>
      <c r="O1176">
        <v>0</v>
      </c>
      <c r="P1176">
        <v>0</v>
      </c>
      <c r="Q1176" t="s">
        <v>23</v>
      </c>
      <c r="R1176">
        <f>VLOOKUP($A1176,Location!$A:$E,2,FALSE)</f>
        <v>54.140426099999999</v>
      </c>
      <c r="S1176">
        <f>VLOOKUP($A1176,Location!$A:$E,3,FALSE)</f>
        <v>-0.79111719999999996</v>
      </c>
      <c r="T1176">
        <f>VLOOKUP($A1176,Location!$A:$E,4,FALSE)</f>
        <v>54.140426099999999</v>
      </c>
      <c r="U1176">
        <f>VLOOKUP($A1176,Location!$A:$E,5,FALSE)</f>
        <v>-0.79111719999999996</v>
      </c>
      <c r="V1176" t="s">
        <v>24</v>
      </c>
      <c r="W1176" t="s">
        <v>25</v>
      </c>
      <c r="X1176" t="s">
        <v>26</v>
      </c>
    </row>
    <row r="1177" spans="1:24" x14ac:dyDescent="0.25">
      <c r="A1177" t="s">
        <v>221</v>
      </c>
      <c r="N1177">
        <v>3</v>
      </c>
      <c r="O1177">
        <v>0</v>
      </c>
      <c r="P1177">
        <v>0</v>
      </c>
      <c r="Q1177" t="s">
        <v>23</v>
      </c>
      <c r="R1177">
        <f>VLOOKUP($A1177,Location!$A:$E,2,FALSE)</f>
        <v>52.769495190000001</v>
      </c>
      <c r="S1177">
        <f>VLOOKUP($A1177,Location!$A:$E,3,FALSE)</f>
        <v>-0.89327179000000001</v>
      </c>
      <c r="T1177">
        <f>VLOOKUP($A1177,Location!$A:$E,4,FALSE)</f>
        <v>52.789495190000004</v>
      </c>
      <c r="U1177">
        <f>VLOOKUP($A1177,Location!$A:$E,5,FALSE)</f>
        <v>-0.89327179000000001</v>
      </c>
      <c r="V1177" t="s">
        <v>24</v>
      </c>
      <c r="W1177" t="s">
        <v>25</v>
      </c>
      <c r="X1177" t="s">
        <v>26</v>
      </c>
    </row>
    <row r="1178" spans="1:24" x14ac:dyDescent="0.25">
      <c r="A1178" t="s">
        <v>222</v>
      </c>
      <c r="N1178">
        <v>3</v>
      </c>
      <c r="O1178">
        <v>0</v>
      </c>
      <c r="P1178">
        <v>0</v>
      </c>
      <c r="Q1178" t="s">
        <v>23</v>
      </c>
      <c r="R1178">
        <f>VLOOKUP($A1178,Location!$A:$E,2,FALSE)</f>
        <v>51.720072899999998</v>
      </c>
      <c r="S1178">
        <f>VLOOKUP($A1178,Location!$A:$E,3,FALSE)</f>
        <v>-3.355585</v>
      </c>
      <c r="T1178">
        <f>VLOOKUP($A1178,Location!$A:$E,4,FALSE)</f>
        <v>51.720072899999998</v>
      </c>
      <c r="U1178">
        <f>VLOOKUP($A1178,Location!$A:$E,5,FALSE)</f>
        <v>-3.355585</v>
      </c>
      <c r="V1178" t="s">
        <v>24</v>
      </c>
      <c r="W1178" t="s">
        <v>25</v>
      </c>
      <c r="X1178" t="s">
        <v>26</v>
      </c>
    </row>
    <row r="1179" spans="1:24" x14ac:dyDescent="0.25">
      <c r="A1179" t="s">
        <v>223</v>
      </c>
      <c r="N1179">
        <v>3</v>
      </c>
      <c r="O1179">
        <v>0</v>
      </c>
      <c r="P1179">
        <v>0</v>
      </c>
      <c r="Q1179" t="s">
        <v>23</v>
      </c>
      <c r="R1179">
        <f>VLOOKUP($A1179,Location!$A:$E,2,FALSE)</f>
        <v>54.571915300000001</v>
      </c>
      <c r="S1179">
        <f>VLOOKUP($A1179,Location!$A:$E,3,FALSE)</f>
        <v>-1.1905810999999999</v>
      </c>
      <c r="T1179">
        <f>VLOOKUP($A1179,Location!$A:$E,4,FALSE)</f>
        <v>54.546915300000002</v>
      </c>
      <c r="U1179">
        <f>VLOOKUP($A1179,Location!$A:$E,5,FALSE)</f>
        <v>-1.1905810999999999</v>
      </c>
      <c r="V1179" t="s">
        <v>24</v>
      </c>
      <c r="W1179" t="s">
        <v>25</v>
      </c>
      <c r="X1179" t="s">
        <v>26</v>
      </c>
    </row>
    <row r="1180" spans="1:24" x14ac:dyDescent="0.25">
      <c r="A1180" t="s">
        <v>224</v>
      </c>
      <c r="N1180">
        <v>3</v>
      </c>
      <c r="O1180">
        <v>0</v>
      </c>
      <c r="P1180">
        <v>0</v>
      </c>
      <c r="Q1180" t="s">
        <v>23</v>
      </c>
      <c r="R1180">
        <f>VLOOKUP($A1180,Location!$A:$E,2,FALSE)</f>
        <v>51.610296499999997</v>
      </c>
      <c r="S1180">
        <f>VLOOKUP($A1180,Location!$A:$E,3,FALSE)</f>
        <v>-0.24696419999999999</v>
      </c>
      <c r="T1180">
        <f>VLOOKUP($A1180,Location!$A:$E,4,FALSE)</f>
        <v>51.6182965</v>
      </c>
      <c r="U1180">
        <f>VLOOKUP($A1180,Location!$A:$E,5,FALSE)</f>
        <v>-0.24696419999999999</v>
      </c>
      <c r="V1180" t="s">
        <v>24</v>
      </c>
      <c r="W1180" t="s">
        <v>25</v>
      </c>
      <c r="X1180" t="s">
        <v>26</v>
      </c>
    </row>
    <row r="1181" spans="1:24" x14ac:dyDescent="0.25">
      <c r="A1181" t="s">
        <v>225</v>
      </c>
      <c r="N1181">
        <v>3</v>
      </c>
      <c r="O1181">
        <v>0</v>
      </c>
      <c r="P1181">
        <v>0</v>
      </c>
      <c r="Q1181" t="s">
        <v>23</v>
      </c>
      <c r="R1181">
        <f>VLOOKUP($A1181,Location!$A:$E,2,FALSE)</f>
        <v>51.390500000000003</v>
      </c>
      <c r="S1181">
        <f>VLOOKUP($A1181,Location!$A:$E,3,FALSE)</f>
        <v>-0.13585</v>
      </c>
      <c r="T1181">
        <f>VLOOKUP($A1181,Location!$A:$E,4,FALSE)</f>
        <v>51.405500000000004</v>
      </c>
      <c r="U1181">
        <f>VLOOKUP($A1181,Location!$A:$E,5,FALSE)</f>
        <v>-0.12584999999999999</v>
      </c>
      <c r="V1181" t="s">
        <v>24</v>
      </c>
      <c r="W1181" t="s">
        <v>25</v>
      </c>
      <c r="X1181" t="s">
        <v>26</v>
      </c>
    </row>
    <row r="1182" spans="1:24" x14ac:dyDescent="0.25">
      <c r="A1182" t="s">
        <v>226</v>
      </c>
      <c r="N1182">
        <v>3</v>
      </c>
      <c r="O1182">
        <v>0</v>
      </c>
      <c r="P1182">
        <v>0</v>
      </c>
      <c r="Q1182" t="s">
        <v>23</v>
      </c>
      <c r="R1182">
        <f>VLOOKUP($A1182,Location!$A:$E,2,FALSE)</f>
        <v>51.813638900000001</v>
      </c>
      <c r="S1182">
        <f>VLOOKUP($A1182,Location!$A:$E,3,FALSE)</f>
        <v>-2.7098053000000002</v>
      </c>
      <c r="T1182">
        <f>VLOOKUP($A1182,Location!$A:$E,4,FALSE)</f>
        <v>51.813638900000001</v>
      </c>
      <c r="U1182">
        <f>VLOOKUP($A1182,Location!$A:$E,5,FALSE)</f>
        <v>-2.7098053000000002</v>
      </c>
      <c r="V1182" t="s">
        <v>24</v>
      </c>
      <c r="W1182" t="s">
        <v>25</v>
      </c>
      <c r="X1182" t="s">
        <v>26</v>
      </c>
    </row>
    <row r="1183" spans="1:24" x14ac:dyDescent="0.25">
      <c r="A1183" t="s">
        <v>227</v>
      </c>
      <c r="N1183">
        <v>3</v>
      </c>
      <c r="O1183">
        <v>0</v>
      </c>
      <c r="P1183">
        <v>0</v>
      </c>
      <c r="Q1183" t="s">
        <v>23</v>
      </c>
      <c r="R1183">
        <f>VLOOKUP($A1183,Location!$A:$E,2,FALSE)</f>
        <v>51.3866388</v>
      </c>
      <c r="S1183">
        <f>VLOOKUP($A1183,Location!$A:$E,3,FALSE)</f>
        <v>-0.2125378</v>
      </c>
      <c r="T1183">
        <f>VLOOKUP($A1183,Location!$A:$E,4,FALSE)</f>
        <v>51.3866388</v>
      </c>
      <c r="U1183">
        <f>VLOOKUP($A1183,Location!$A:$E,5,FALSE)</f>
        <v>-0.2125378</v>
      </c>
      <c r="V1183" t="s">
        <v>24</v>
      </c>
      <c r="W1183" t="s">
        <v>25</v>
      </c>
      <c r="X1183" t="s">
        <v>26</v>
      </c>
    </row>
    <row r="1184" spans="1:24" x14ac:dyDescent="0.25">
      <c r="A1184" t="s">
        <v>228</v>
      </c>
      <c r="N1184">
        <v>3</v>
      </c>
      <c r="O1184">
        <v>0</v>
      </c>
      <c r="P1184">
        <v>0</v>
      </c>
      <c r="Q1184" t="s">
        <v>23</v>
      </c>
      <c r="R1184" t="e">
        <f>VLOOKUP($A1184,Location!$A:$E,2,FALSE)</f>
        <v>#N/A</v>
      </c>
      <c r="S1184" t="e">
        <f>VLOOKUP($A1184,Location!$A:$E,3,FALSE)</f>
        <v>#N/A</v>
      </c>
      <c r="T1184" t="e">
        <f>VLOOKUP($A1184,Location!$A:$E,4,FALSE)</f>
        <v>#N/A</v>
      </c>
      <c r="U1184" t="e">
        <f>VLOOKUP($A1184,Location!$A:$E,5,FALSE)</f>
        <v>#N/A</v>
      </c>
      <c r="V1184" t="s">
        <v>24</v>
      </c>
      <c r="W1184" t="s">
        <v>25</v>
      </c>
      <c r="X1184" t="s">
        <v>26</v>
      </c>
    </row>
    <row r="1185" spans="1:24" x14ac:dyDescent="0.25">
      <c r="A1185" t="s">
        <v>229</v>
      </c>
      <c r="N1185">
        <v>3</v>
      </c>
      <c r="O1185">
        <v>0</v>
      </c>
      <c r="P1185">
        <v>0</v>
      </c>
      <c r="Q1185" t="s">
        <v>23</v>
      </c>
      <c r="R1185">
        <f>VLOOKUP($A1185,Location!$A:$E,2,FALSE)</f>
        <v>53.833126999999998</v>
      </c>
      <c r="S1185">
        <f>VLOOKUP($A1185,Location!$A:$E,3,FALSE)</f>
        <v>-2.2183231999999999</v>
      </c>
      <c r="T1185">
        <f>VLOOKUP($A1185,Location!$A:$E,4,FALSE)</f>
        <v>53.833126999999998</v>
      </c>
      <c r="U1185">
        <f>VLOOKUP($A1185,Location!$A:$E,5,FALSE)</f>
        <v>-2.2183231999999999</v>
      </c>
      <c r="V1185" t="s">
        <v>24</v>
      </c>
      <c r="W1185" t="s">
        <v>25</v>
      </c>
      <c r="X1185" t="s">
        <v>26</v>
      </c>
    </row>
    <row r="1186" spans="1:24" x14ac:dyDescent="0.25">
      <c r="A1186" t="s">
        <v>230</v>
      </c>
      <c r="N1186">
        <v>3</v>
      </c>
      <c r="O1186">
        <v>0</v>
      </c>
      <c r="P1186">
        <v>0</v>
      </c>
      <c r="Q1186" t="s">
        <v>23</v>
      </c>
      <c r="R1186">
        <f>VLOOKUP($A1186,Location!$A:$E,2,FALSE)</f>
        <v>51.397368999999998</v>
      </c>
      <c r="S1186">
        <f>VLOOKUP($A1186,Location!$A:$E,3,FALSE)</f>
        <v>-1.288008</v>
      </c>
      <c r="T1186">
        <f>VLOOKUP($A1186,Location!$A:$E,4,FALSE)</f>
        <v>51.397368999999998</v>
      </c>
      <c r="U1186">
        <f>VLOOKUP($A1186,Location!$A:$E,5,FALSE)</f>
        <v>-1.288008</v>
      </c>
      <c r="V1186" t="s">
        <v>24</v>
      </c>
      <c r="W1186" t="s">
        <v>25</v>
      </c>
      <c r="X1186" t="s">
        <v>26</v>
      </c>
    </row>
    <row r="1187" spans="1:24" x14ac:dyDescent="0.25">
      <c r="A1187" t="s">
        <v>231</v>
      </c>
      <c r="N1187">
        <v>3</v>
      </c>
      <c r="O1187">
        <v>0</v>
      </c>
      <c r="P1187">
        <v>0</v>
      </c>
      <c r="Q1187" t="s">
        <v>23</v>
      </c>
      <c r="R1187">
        <f>VLOOKUP($A1187,Location!$A:$E,2,FALSE)</f>
        <v>51.5708123</v>
      </c>
      <c r="S1187">
        <f>VLOOKUP($A1187,Location!$A:$E,3,FALSE)</f>
        <v>-2.9706557</v>
      </c>
      <c r="T1187">
        <f>VLOOKUP($A1187,Location!$A:$E,4,FALSE)</f>
        <v>51.5708123</v>
      </c>
      <c r="U1187">
        <f>VLOOKUP($A1187,Location!$A:$E,5,FALSE)</f>
        <v>-2.9706557</v>
      </c>
      <c r="V1187" t="s">
        <v>24</v>
      </c>
      <c r="W1187" t="s">
        <v>25</v>
      </c>
      <c r="X1187" t="s">
        <v>26</v>
      </c>
    </row>
    <row r="1188" spans="1:24" x14ac:dyDescent="0.25">
      <c r="A1188" t="s">
        <v>232</v>
      </c>
      <c r="N1188">
        <v>3</v>
      </c>
      <c r="O1188">
        <v>0</v>
      </c>
      <c r="P1188">
        <v>0</v>
      </c>
      <c r="Q1188" t="s">
        <v>23</v>
      </c>
      <c r="R1188">
        <f>VLOOKUP($A1188,Location!$A:$E,2,FALSE)</f>
        <v>50.713123799999998</v>
      </c>
      <c r="S1188">
        <f>VLOOKUP($A1188,Location!$A:$E,3,FALSE)</f>
        <v>-1.2970957999999999</v>
      </c>
      <c r="T1188">
        <f>VLOOKUP($A1188,Location!$A:$E,4,FALSE)</f>
        <v>50.663123800000001</v>
      </c>
      <c r="U1188">
        <f>VLOOKUP($A1188,Location!$A:$E,5,FALSE)</f>
        <v>-1.2970957999999999</v>
      </c>
      <c r="V1188" t="s">
        <v>24</v>
      </c>
      <c r="W1188" t="s">
        <v>25</v>
      </c>
      <c r="X1188" t="s">
        <v>26</v>
      </c>
    </row>
    <row r="1189" spans="1:24" x14ac:dyDescent="0.25">
      <c r="A1189" t="s">
        <v>233</v>
      </c>
      <c r="N1189">
        <v>3</v>
      </c>
      <c r="O1189">
        <v>0</v>
      </c>
      <c r="P1189">
        <v>0</v>
      </c>
      <c r="Q1189" t="s">
        <v>23</v>
      </c>
      <c r="R1189">
        <f>VLOOKUP($A1189,Location!$A:$E,2,FALSE)</f>
        <v>50.527522300000001</v>
      </c>
      <c r="S1189">
        <f>VLOOKUP($A1189,Location!$A:$E,3,FALSE)</f>
        <v>-3.5973475000000001</v>
      </c>
      <c r="T1189">
        <f>VLOOKUP($A1189,Location!$A:$E,4,FALSE)</f>
        <v>50.527522300000001</v>
      </c>
      <c r="U1189">
        <f>VLOOKUP($A1189,Location!$A:$E,5,FALSE)</f>
        <v>-3.5973475000000001</v>
      </c>
      <c r="V1189" t="s">
        <v>24</v>
      </c>
      <c r="W1189" t="s">
        <v>25</v>
      </c>
      <c r="X1189" t="s">
        <v>26</v>
      </c>
    </row>
    <row r="1190" spans="1:24" x14ac:dyDescent="0.25">
      <c r="A1190" t="s">
        <v>234</v>
      </c>
      <c r="N1190">
        <v>3</v>
      </c>
      <c r="O1190">
        <v>0</v>
      </c>
      <c r="P1190">
        <v>0</v>
      </c>
      <c r="Q1190" t="s">
        <v>23</v>
      </c>
      <c r="R1190">
        <f>VLOOKUP($A1190,Location!$A:$E,2,FALSE)</f>
        <v>54.960717199999998</v>
      </c>
      <c r="S1190">
        <f>VLOOKUP($A1190,Location!$A:$E,3,FALSE)</f>
        <v>-4.4852691</v>
      </c>
      <c r="T1190">
        <f>VLOOKUP($A1190,Location!$A:$E,4,FALSE)</f>
        <v>54.960717199999998</v>
      </c>
      <c r="U1190">
        <f>VLOOKUP($A1190,Location!$A:$E,5,FALSE)</f>
        <v>-4.4852691</v>
      </c>
      <c r="V1190" t="s">
        <v>24</v>
      </c>
      <c r="W1190" t="s">
        <v>25</v>
      </c>
      <c r="X1190" t="s">
        <v>26</v>
      </c>
    </row>
    <row r="1191" spans="1:24" x14ac:dyDescent="0.25">
      <c r="A1191" t="s">
        <v>235</v>
      </c>
      <c r="N1191">
        <v>3</v>
      </c>
      <c r="O1191">
        <v>0</v>
      </c>
      <c r="P1191">
        <v>0</v>
      </c>
      <c r="Q1191" t="s">
        <v>23</v>
      </c>
      <c r="R1191">
        <f>VLOOKUP($A1191,Location!$A:$E,2,FALSE)</f>
        <v>53.4440624</v>
      </c>
      <c r="S1191">
        <f>VLOOKUP($A1191,Location!$A:$E,3,FALSE)</f>
        <v>-2.9304511999999998</v>
      </c>
      <c r="T1191">
        <f>VLOOKUP($A1191,Location!$A:$E,4,FALSE)</f>
        <v>53.4440624</v>
      </c>
      <c r="U1191">
        <f>VLOOKUP($A1191,Location!$A:$E,5,FALSE)</f>
        <v>-2.9284512</v>
      </c>
      <c r="V1191" t="s">
        <v>24</v>
      </c>
      <c r="W1191" t="s">
        <v>25</v>
      </c>
      <c r="X1191" t="s">
        <v>26</v>
      </c>
    </row>
    <row r="1192" spans="1:24" x14ac:dyDescent="0.25">
      <c r="A1192" t="s">
        <v>236</v>
      </c>
      <c r="N1192">
        <v>3</v>
      </c>
      <c r="O1192">
        <v>0</v>
      </c>
      <c r="P1192">
        <v>0</v>
      </c>
      <c r="Q1192" t="s">
        <v>23</v>
      </c>
      <c r="R1192">
        <f>VLOOKUP($A1192,Location!$A:$E,2,FALSE)</f>
        <v>54.3403086</v>
      </c>
      <c r="S1192">
        <f>VLOOKUP($A1192,Location!$A:$E,3,FALSE)</f>
        <v>-1.4323615000000001</v>
      </c>
      <c r="T1192">
        <f>VLOOKUP($A1192,Location!$A:$E,4,FALSE)</f>
        <v>54.3403086</v>
      </c>
      <c r="U1192">
        <f>VLOOKUP($A1192,Location!$A:$E,5,FALSE)</f>
        <v>-1.4323615000000001</v>
      </c>
      <c r="V1192" t="s">
        <v>24</v>
      </c>
      <c r="W1192" t="s">
        <v>25</v>
      </c>
      <c r="X1192" t="s">
        <v>26</v>
      </c>
    </row>
    <row r="1193" spans="1:24" x14ac:dyDescent="0.25">
      <c r="A1193" t="s">
        <v>237</v>
      </c>
      <c r="N1193">
        <v>3</v>
      </c>
      <c r="O1193">
        <v>0</v>
      </c>
      <c r="P1193">
        <v>0</v>
      </c>
      <c r="Q1193" t="s">
        <v>23</v>
      </c>
      <c r="R1193">
        <f>VLOOKUP($A1193,Location!$A:$E,2,FALSE)</f>
        <v>52.25291</v>
      </c>
      <c r="S1193">
        <f>VLOOKUP($A1193,Location!$A:$E,3,FALSE)</f>
        <v>-0.91354000000000002</v>
      </c>
      <c r="T1193">
        <f>VLOOKUP($A1193,Location!$A:$E,4,FALSE)</f>
        <v>52.25291</v>
      </c>
      <c r="U1193">
        <f>VLOOKUP($A1193,Location!$A:$E,5,FALSE)</f>
        <v>-0.91354000000000002</v>
      </c>
      <c r="V1193" t="s">
        <v>24</v>
      </c>
      <c r="W1193" t="s">
        <v>25</v>
      </c>
      <c r="X1193" t="s">
        <v>26</v>
      </c>
    </row>
    <row r="1194" spans="1:24" x14ac:dyDescent="0.25">
      <c r="A1194" t="s">
        <v>238</v>
      </c>
      <c r="N1194">
        <v>3</v>
      </c>
      <c r="O1194">
        <v>0</v>
      </c>
      <c r="P1194">
        <v>0</v>
      </c>
      <c r="Q1194" t="s">
        <v>23</v>
      </c>
      <c r="R1194">
        <f>VLOOKUP($A1194,Location!$A:$E,2,FALSE)</f>
        <v>53.259651699999999</v>
      </c>
      <c r="S1194">
        <f>VLOOKUP($A1194,Location!$A:$E,3,FALSE)</f>
        <v>-2.5262476999999999</v>
      </c>
      <c r="T1194">
        <f>VLOOKUP($A1194,Location!$A:$E,4,FALSE)</f>
        <v>53.259651699999999</v>
      </c>
      <c r="U1194">
        <f>VLOOKUP($A1194,Location!$A:$E,5,FALSE)</f>
        <v>-2.4962477000000001</v>
      </c>
      <c r="V1194" t="s">
        <v>24</v>
      </c>
      <c r="W1194" t="s">
        <v>25</v>
      </c>
      <c r="X1194" t="s">
        <v>26</v>
      </c>
    </row>
    <row r="1195" spans="1:24" x14ac:dyDescent="0.25">
      <c r="A1195" t="s">
        <v>239</v>
      </c>
      <c r="N1195">
        <v>3</v>
      </c>
      <c r="O1195">
        <v>0</v>
      </c>
      <c r="P1195">
        <v>0</v>
      </c>
      <c r="Q1195" t="s">
        <v>23</v>
      </c>
      <c r="R1195">
        <f>VLOOKUP($A1195,Location!$A:$E,2,FALSE)</f>
        <v>52.659845199999999</v>
      </c>
      <c r="S1195">
        <f>VLOOKUP($A1195,Location!$A:$E,3,FALSE)</f>
        <v>1.2805801000000001</v>
      </c>
      <c r="T1195">
        <f>VLOOKUP($A1195,Location!$A:$E,4,FALSE)</f>
        <v>52.659845199999999</v>
      </c>
      <c r="U1195">
        <f>VLOOKUP($A1195,Location!$A:$E,5,FALSE)</f>
        <v>1.1805801</v>
      </c>
      <c r="V1195" t="s">
        <v>24</v>
      </c>
      <c r="W1195" t="s">
        <v>25</v>
      </c>
      <c r="X1195" t="s">
        <v>26</v>
      </c>
    </row>
    <row r="1196" spans="1:24" x14ac:dyDescent="0.25">
      <c r="A1196" t="s">
        <v>240</v>
      </c>
      <c r="N1196">
        <v>3</v>
      </c>
      <c r="O1196">
        <v>0</v>
      </c>
      <c r="P1196">
        <v>0</v>
      </c>
      <c r="Q1196" t="s">
        <v>23</v>
      </c>
      <c r="R1196">
        <f>VLOOKUP($A1196,Location!$A:$E,2,FALSE)</f>
        <v>52.634372900000002</v>
      </c>
      <c r="S1196">
        <f>VLOOKUP($A1196,Location!$A:$E,3,FALSE)</f>
        <v>1.3750393000000001</v>
      </c>
      <c r="T1196">
        <f>VLOOKUP($A1196,Location!$A:$E,4,FALSE)</f>
        <v>52.634372900000002</v>
      </c>
      <c r="U1196">
        <f>VLOOKUP($A1196,Location!$A:$E,5,FALSE)</f>
        <v>1.4450393000000001</v>
      </c>
      <c r="V1196" t="s">
        <v>24</v>
      </c>
      <c r="W1196" t="s">
        <v>25</v>
      </c>
      <c r="X1196" t="s">
        <v>26</v>
      </c>
    </row>
    <row r="1197" spans="1:24" x14ac:dyDescent="0.25">
      <c r="A1197" t="s">
        <v>241</v>
      </c>
      <c r="N1197">
        <v>3</v>
      </c>
      <c r="O1197">
        <v>0</v>
      </c>
      <c r="P1197">
        <v>0</v>
      </c>
      <c r="Q1197" t="s">
        <v>23</v>
      </c>
      <c r="R1197">
        <f>VLOOKUP($A1197,Location!$A:$E,2,FALSE)</f>
        <v>52.904258200000001</v>
      </c>
      <c r="S1197">
        <f>VLOOKUP($A1197,Location!$A:$E,3,FALSE)</f>
        <v>-1.2389425999999999</v>
      </c>
      <c r="T1197">
        <f>VLOOKUP($A1197,Location!$A:$E,4,FALSE)</f>
        <v>52.9292582</v>
      </c>
      <c r="U1197">
        <f>VLOOKUP($A1197,Location!$A:$E,5,FALSE)</f>
        <v>-1.2189425999999999</v>
      </c>
      <c r="V1197" t="s">
        <v>24</v>
      </c>
      <c r="W1197" t="s">
        <v>25</v>
      </c>
      <c r="X1197" t="s">
        <v>26</v>
      </c>
    </row>
    <row r="1198" spans="1:24" x14ac:dyDescent="0.25">
      <c r="A1198" t="s">
        <v>242</v>
      </c>
      <c r="N1198">
        <v>3</v>
      </c>
      <c r="O1198">
        <v>0</v>
      </c>
      <c r="P1198">
        <v>0</v>
      </c>
      <c r="Q1198" t="s">
        <v>23</v>
      </c>
      <c r="R1198">
        <f>VLOOKUP($A1198,Location!$A:$E,2,FALSE)</f>
        <v>52.957487399999998</v>
      </c>
      <c r="S1198">
        <f>VLOOKUP($A1198,Location!$A:$E,3,FALSE)</f>
        <v>-1.0703014</v>
      </c>
      <c r="T1198">
        <f>VLOOKUP($A1198,Location!$A:$E,4,FALSE)</f>
        <v>52.957487399999998</v>
      </c>
      <c r="U1198">
        <f>VLOOKUP($A1198,Location!$A:$E,5,FALSE)</f>
        <v>-0.97030139999999998</v>
      </c>
      <c r="V1198" t="s">
        <v>24</v>
      </c>
      <c r="W1198" t="s">
        <v>25</v>
      </c>
      <c r="X1198" t="s">
        <v>26</v>
      </c>
    </row>
    <row r="1199" spans="1:24" x14ac:dyDescent="0.25">
      <c r="A1199" t="s">
        <v>243</v>
      </c>
      <c r="N1199">
        <v>3</v>
      </c>
      <c r="O1199">
        <v>0</v>
      </c>
      <c r="P1199">
        <v>0</v>
      </c>
      <c r="Q1199" t="s">
        <v>23</v>
      </c>
      <c r="R1199">
        <f>VLOOKUP($A1199,Location!$A:$E,2,FALSE)</f>
        <v>52.524562500000002</v>
      </c>
      <c r="S1199">
        <f>VLOOKUP($A1199,Location!$A:$E,3,FALSE)</f>
        <v>-1.4883936</v>
      </c>
      <c r="T1199">
        <f>VLOOKUP($A1199,Location!$A:$E,4,FALSE)</f>
        <v>52.574562499999999</v>
      </c>
      <c r="U1199">
        <f>VLOOKUP($A1199,Location!$A:$E,5,FALSE)</f>
        <v>-1.5783936000000001</v>
      </c>
      <c r="V1199" t="s">
        <v>24</v>
      </c>
      <c r="W1199" t="s">
        <v>25</v>
      </c>
      <c r="X1199" t="s">
        <v>26</v>
      </c>
    </row>
    <row r="1200" spans="1:24" x14ac:dyDescent="0.25">
      <c r="A1200" t="s">
        <v>244</v>
      </c>
      <c r="N1200">
        <v>3</v>
      </c>
      <c r="O1200">
        <v>0</v>
      </c>
      <c r="P1200">
        <v>0</v>
      </c>
      <c r="Q1200" t="s">
        <v>23</v>
      </c>
      <c r="R1200">
        <f>VLOOKUP($A1200,Location!$A:$E,2,FALSE)</f>
        <v>58.981673800000003</v>
      </c>
      <c r="S1200">
        <f>VLOOKUP($A1200,Location!$A:$E,3,FALSE)</f>
        <v>-2.9720005</v>
      </c>
      <c r="T1200">
        <f>VLOOKUP($A1200,Location!$A:$E,4,FALSE)</f>
        <v>58.981673800000003</v>
      </c>
      <c r="U1200">
        <f>VLOOKUP($A1200,Location!$A:$E,5,FALSE)</f>
        <v>-2.9720005</v>
      </c>
      <c r="V1200" t="s">
        <v>24</v>
      </c>
      <c r="W1200" t="s">
        <v>25</v>
      </c>
      <c r="X1200" t="s">
        <v>26</v>
      </c>
    </row>
    <row r="1201" spans="1:24" x14ac:dyDescent="0.25">
      <c r="A1201" t="s">
        <v>245</v>
      </c>
      <c r="N1201">
        <v>3</v>
      </c>
      <c r="O1201">
        <v>0</v>
      </c>
      <c r="P1201">
        <v>0</v>
      </c>
      <c r="Q1201" t="s">
        <v>23</v>
      </c>
      <c r="R1201">
        <f>VLOOKUP($A1201,Location!$A:$E,2,FALSE)</f>
        <v>52.843625000000003</v>
      </c>
      <c r="S1201">
        <f>VLOOKUP($A1201,Location!$A:$E,3,FALSE)</f>
        <v>-3.0417288999999998</v>
      </c>
      <c r="T1201">
        <f>VLOOKUP($A1201,Location!$A:$E,4,FALSE)</f>
        <v>52.843625000000003</v>
      </c>
      <c r="U1201">
        <f>VLOOKUP($A1201,Location!$A:$E,5,FALSE)</f>
        <v>-3.0417288999999998</v>
      </c>
      <c r="V1201" t="s">
        <v>24</v>
      </c>
      <c r="W1201" t="s">
        <v>25</v>
      </c>
      <c r="X1201" t="s">
        <v>26</v>
      </c>
    </row>
    <row r="1202" spans="1:24" x14ac:dyDescent="0.25">
      <c r="A1202" t="s">
        <v>246</v>
      </c>
      <c r="N1202">
        <v>3</v>
      </c>
      <c r="O1202">
        <v>0</v>
      </c>
      <c r="P1202">
        <v>0</v>
      </c>
      <c r="Q1202" t="s">
        <v>23</v>
      </c>
      <c r="R1202">
        <f>VLOOKUP($A1202,Location!$A:$E,2,FALSE)</f>
        <v>51.727189799999998</v>
      </c>
      <c r="S1202">
        <f>VLOOKUP($A1202,Location!$A:$E,3,FALSE)</f>
        <v>-1.2249182000000001</v>
      </c>
      <c r="T1202">
        <f>VLOOKUP($A1202,Location!$A:$E,4,FALSE)</f>
        <v>51.727189799999998</v>
      </c>
      <c r="U1202">
        <f>VLOOKUP($A1202,Location!$A:$E,5,FALSE)</f>
        <v>-1.2249182000000001</v>
      </c>
      <c r="V1202" t="s">
        <v>24</v>
      </c>
      <c r="W1202" t="s">
        <v>25</v>
      </c>
      <c r="X1202" t="s">
        <v>26</v>
      </c>
    </row>
    <row r="1203" spans="1:24" x14ac:dyDescent="0.25">
      <c r="A1203" t="s">
        <v>247</v>
      </c>
      <c r="N1203">
        <v>3</v>
      </c>
      <c r="O1203">
        <v>0</v>
      </c>
      <c r="P1203">
        <v>0</v>
      </c>
      <c r="Q1203" t="s">
        <v>23</v>
      </c>
      <c r="R1203">
        <f>VLOOKUP($A1203,Location!$A:$E,2,FALSE)</f>
        <v>55.843554699999999</v>
      </c>
      <c r="S1203">
        <f>VLOOKUP($A1203,Location!$A:$E,3,FALSE)</f>
        <v>-4.4755317999999997</v>
      </c>
      <c r="T1203">
        <f>VLOOKUP($A1203,Location!$A:$E,4,FALSE)</f>
        <v>55.843554699999999</v>
      </c>
      <c r="U1203">
        <f>VLOOKUP($A1203,Location!$A:$E,5,FALSE)</f>
        <v>-4.4755317999999997</v>
      </c>
      <c r="V1203" t="s">
        <v>24</v>
      </c>
      <c r="W1203" t="s">
        <v>25</v>
      </c>
      <c r="X1203" t="s">
        <v>26</v>
      </c>
    </row>
    <row r="1204" spans="1:24" x14ac:dyDescent="0.25">
      <c r="A1204" t="s">
        <v>248</v>
      </c>
      <c r="N1204">
        <v>3</v>
      </c>
      <c r="O1204">
        <v>0</v>
      </c>
      <c r="P1204">
        <v>0</v>
      </c>
      <c r="Q1204" t="s">
        <v>23</v>
      </c>
      <c r="R1204">
        <f>VLOOKUP($A1204,Location!$A:$E,2,FALSE)</f>
        <v>51.6945111</v>
      </c>
      <c r="S1204">
        <f>VLOOKUP($A1204,Location!$A:$E,3,FALSE)</f>
        <v>-4.9525005999999996</v>
      </c>
      <c r="T1204">
        <f>VLOOKUP($A1204,Location!$A:$E,4,FALSE)</f>
        <v>51.6945111</v>
      </c>
      <c r="U1204">
        <f>VLOOKUP($A1204,Location!$A:$E,5,FALSE)</f>
        <v>-4.9525005999999996</v>
      </c>
      <c r="V1204" t="s">
        <v>24</v>
      </c>
      <c r="W1204" t="s">
        <v>25</v>
      </c>
      <c r="X1204" t="s">
        <v>26</v>
      </c>
    </row>
    <row r="1205" spans="1:24" x14ac:dyDescent="0.25">
      <c r="A1205" t="s">
        <v>249</v>
      </c>
      <c r="N1205">
        <v>3</v>
      </c>
      <c r="O1205">
        <v>0</v>
      </c>
      <c r="P1205">
        <v>0</v>
      </c>
      <c r="Q1205" t="s">
        <v>23</v>
      </c>
      <c r="R1205">
        <f>VLOOKUP($A1205,Location!$A:$E,2,FALSE)</f>
        <v>56.417079700000002</v>
      </c>
      <c r="S1205">
        <f>VLOOKUP($A1205,Location!$A:$E,3,FALSE)</f>
        <v>-3.4575168000000001</v>
      </c>
      <c r="T1205">
        <f>VLOOKUP($A1205,Location!$A:$E,4,FALSE)</f>
        <v>56.417079700000002</v>
      </c>
      <c r="U1205">
        <f>VLOOKUP($A1205,Location!$A:$E,5,FALSE)</f>
        <v>-3.4575168000000001</v>
      </c>
      <c r="V1205" t="s">
        <v>24</v>
      </c>
      <c r="W1205" t="s">
        <v>25</v>
      </c>
      <c r="X1205" t="s">
        <v>26</v>
      </c>
    </row>
    <row r="1206" spans="1:24" x14ac:dyDescent="0.25">
      <c r="A1206" t="s">
        <v>250</v>
      </c>
      <c r="N1206">
        <v>3</v>
      </c>
      <c r="O1206">
        <v>0</v>
      </c>
      <c r="P1206">
        <v>0</v>
      </c>
      <c r="Q1206" t="s">
        <v>23</v>
      </c>
      <c r="R1206">
        <f>VLOOKUP($A1206,Location!$A:$E,2,FALSE)</f>
        <v>52.569091399999998</v>
      </c>
      <c r="S1206">
        <f>VLOOKUP($A1206,Location!$A:$E,3,FALSE)</f>
        <v>-0.2195415</v>
      </c>
      <c r="T1206">
        <f>VLOOKUP($A1206,Location!$A:$E,4,FALSE)</f>
        <v>52.569091399999998</v>
      </c>
      <c r="U1206">
        <f>VLOOKUP($A1206,Location!$A:$E,5,FALSE)</f>
        <v>-0.2195415</v>
      </c>
      <c r="V1206" t="s">
        <v>24</v>
      </c>
      <c r="W1206" t="s">
        <v>25</v>
      </c>
      <c r="X1206" t="s">
        <v>26</v>
      </c>
    </row>
    <row r="1207" spans="1:24" x14ac:dyDescent="0.25">
      <c r="A1207" t="s">
        <v>251</v>
      </c>
      <c r="N1207">
        <v>3</v>
      </c>
      <c r="O1207">
        <v>0</v>
      </c>
      <c r="P1207">
        <v>0</v>
      </c>
      <c r="Q1207" t="s">
        <v>23</v>
      </c>
      <c r="R1207">
        <f>VLOOKUP($A1207,Location!$A:$E,2,FALSE)</f>
        <v>57.487079000000001</v>
      </c>
      <c r="S1207">
        <f>VLOOKUP($A1207,Location!$A:$E,3,FALSE)</f>
        <v>-1.8015654999999999</v>
      </c>
      <c r="T1207">
        <f>VLOOKUP($A1207,Location!$A:$E,4,FALSE)</f>
        <v>57.487079000000001</v>
      </c>
      <c r="U1207">
        <f>VLOOKUP($A1207,Location!$A:$E,5,FALSE)</f>
        <v>-1.8015654999999999</v>
      </c>
      <c r="V1207" t="s">
        <v>24</v>
      </c>
      <c r="W1207" t="s">
        <v>25</v>
      </c>
      <c r="X1207" t="s">
        <v>26</v>
      </c>
    </row>
    <row r="1208" spans="1:24" x14ac:dyDescent="0.25">
      <c r="A1208" t="s">
        <v>252</v>
      </c>
      <c r="N1208">
        <v>3</v>
      </c>
      <c r="O1208">
        <v>0</v>
      </c>
      <c r="P1208">
        <v>0</v>
      </c>
      <c r="Q1208" t="s">
        <v>23</v>
      </c>
      <c r="R1208">
        <f>VLOOKUP($A1208,Location!$A:$E,2,FALSE)</f>
        <v>51.596831999999999</v>
      </c>
      <c r="S1208">
        <f>VLOOKUP($A1208,Location!$A:$E,3,FALSE)</f>
        <v>-0.39971879999999999</v>
      </c>
      <c r="T1208">
        <f>VLOOKUP($A1208,Location!$A:$E,4,FALSE)</f>
        <v>51.596831999999999</v>
      </c>
      <c r="U1208">
        <f>VLOOKUP($A1208,Location!$A:$E,5,FALSE)</f>
        <v>-0.4197188</v>
      </c>
      <c r="V1208" t="s">
        <v>24</v>
      </c>
      <c r="W1208" t="s">
        <v>25</v>
      </c>
      <c r="X1208" t="s">
        <v>26</v>
      </c>
    </row>
    <row r="1209" spans="1:24" x14ac:dyDescent="0.25">
      <c r="A1209" t="s">
        <v>253</v>
      </c>
      <c r="N1209">
        <v>3</v>
      </c>
      <c r="O1209">
        <v>0</v>
      </c>
      <c r="P1209">
        <v>0</v>
      </c>
      <c r="Q1209" t="s">
        <v>23</v>
      </c>
      <c r="R1209">
        <f>VLOOKUP($A1209,Location!$A:$E,2,FALSE)</f>
        <v>50.413947899999997</v>
      </c>
      <c r="S1209">
        <f>VLOOKUP($A1209,Location!$A:$E,3,FALSE)</f>
        <v>-4.1829137999999997</v>
      </c>
      <c r="T1209">
        <f>VLOOKUP($A1209,Location!$A:$E,4,FALSE)</f>
        <v>50.413947899999997</v>
      </c>
      <c r="U1209">
        <f>VLOOKUP($A1209,Location!$A:$E,5,FALSE)</f>
        <v>-4.1829137999999997</v>
      </c>
      <c r="V1209" t="s">
        <v>24</v>
      </c>
      <c r="W1209" t="s">
        <v>25</v>
      </c>
      <c r="X1209" t="s">
        <v>26</v>
      </c>
    </row>
    <row r="1210" spans="1:24" x14ac:dyDescent="0.25">
      <c r="A1210" t="s">
        <v>254</v>
      </c>
      <c r="N1210">
        <v>3</v>
      </c>
      <c r="O1210">
        <v>0</v>
      </c>
      <c r="P1210">
        <v>0</v>
      </c>
      <c r="Q1210" t="s">
        <v>23</v>
      </c>
      <c r="R1210">
        <f>VLOOKUP($A1210,Location!$A:$E,2,FALSE)</f>
        <v>53.691871900000002</v>
      </c>
      <c r="S1210">
        <f>VLOOKUP($A1210,Location!$A:$E,3,FALSE)</f>
        <v>-1.3035042999999999</v>
      </c>
      <c r="T1210">
        <f>VLOOKUP($A1210,Location!$A:$E,4,FALSE)</f>
        <v>53.691871900000002</v>
      </c>
      <c r="U1210">
        <f>VLOOKUP($A1210,Location!$A:$E,5,FALSE)</f>
        <v>-1.3035042999999999</v>
      </c>
      <c r="V1210" t="s">
        <v>24</v>
      </c>
      <c r="W1210" t="s">
        <v>25</v>
      </c>
      <c r="X1210" t="s">
        <v>26</v>
      </c>
    </row>
    <row r="1211" spans="1:24" x14ac:dyDescent="0.25">
      <c r="A1211" t="s">
        <v>255</v>
      </c>
      <c r="N1211">
        <v>3</v>
      </c>
      <c r="O1211">
        <v>0</v>
      </c>
      <c r="P1211">
        <v>0</v>
      </c>
      <c r="Q1211" t="s">
        <v>23</v>
      </c>
      <c r="R1211">
        <f>VLOOKUP($A1211,Location!$A:$E,2,FALSE)</f>
        <v>50.741016299999998</v>
      </c>
      <c r="S1211">
        <f>VLOOKUP($A1211,Location!$A:$E,3,FALSE)</f>
        <v>-1.9756712000000001</v>
      </c>
      <c r="T1211">
        <f>VLOOKUP($A1211,Location!$A:$E,4,FALSE)</f>
        <v>50.741016299999998</v>
      </c>
      <c r="U1211">
        <f>VLOOKUP($A1211,Location!$A:$E,5,FALSE)</f>
        <v>-1.9756712000000001</v>
      </c>
      <c r="V1211" t="s">
        <v>24</v>
      </c>
      <c r="W1211" t="s">
        <v>25</v>
      </c>
      <c r="X1211" t="s">
        <v>26</v>
      </c>
    </row>
    <row r="1212" spans="1:24" x14ac:dyDescent="0.25">
      <c r="A1212" t="s">
        <v>256</v>
      </c>
      <c r="N1212">
        <v>3</v>
      </c>
      <c r="O1212">
        <v>0</v>
      </c>
      <c r="P1212">
        <v>0</v>
      </c>
      <c r="Q1212" t="s">
        <v>23</v>
      </c>
      <c r="R1212">
        <f>VLOOKUP($A1212,Location!$A:$E,2,FALSE)</f>
        <v>50.857755699999998</v>
      </c>
      <c r="S1212">
        <f>VLOOKUP($A1212,Location!$A:$E,3,FALSE)</f>
        <v>-1.1095793</v>
      </c>
      <c r="T1212">
        <f>VLOOKUP($A1212,Location!$A:$E,4,FALSE)</f>
        <v>50.857755699999998</v>
      </c>
      <c r="U1212">
        <f>VLOOKUP($A1212,Location!$A:$E,5,FALSE)</f>
        <v>-1.0295793</v>
      </c>
      <c r="V1212" t="s">
        <v>24</v>
      </c>
      <c r="W1212" t="s">
        <v>25</v>
      </c>
      <c r="X1212" t="s">
        <v>26</v>
      </c>
    </row>
    <row r="1213" spans="1:24" x14ac:dyDescent="0.25">
      <c r="A1213" t="s">
        <v>257</v>
      </c>
      <c r="N1213">
        <v>3</v>
      </c>
      <c r="O1213">
        <v>0</v>
      </c>
      <c r="P1213">
        <v>0</v>
      </c>
      <c r="Q1213" t="s">
        <v>23</v>
      </c>
      <c r="R1213">
        <f>VLOOKUP($A1213,Location!$A:$E,2,FALSE)</f>
        <v>53.760907199999998</v>
      </c>
      <c r="S1213">
        <f>VLOOKUP($A1213,Location!$A:$E,3,FALSE)</f>
        <v>-2.7501831000000001</v>
      </c>
      <c r="T1213">
        <f>VLOOKUP($A1213,Location!$A:$E,4,FALSE)</f>
        <v>53.760907199999998</v>
      </c>
      <c r="U1213">
        <f>VLOOKUP($A1213,Location!$A:$E,5,FALSE)</f>
        <v>-2.7501831000000001</v>
      </c>
      <c r="V1213" t="s">
        <v>24</v>
      </c>
      <c r="W1213" t="s">
        <v>25</v>
      </c>
      <c r="X1213" t="s">
        <v>26</v>
      </c>
    </row>
    <row r="1214" spans="1:24" x14ac:dyDescent="0.25">
      <c r="A1214" t="s">
        <v>258</v>
      </c>
      <c r="N1214">
        <v>3</v>
      </c>
      <c r="O1214">
        <v>0</v>
      </c>
      <c r="P1214">
        <v>0</v>
      </c>
      <c r="Q1214" t="s">
        <v>23</v>
      </c>
      <c r="R1214">
        <f>VLOOKUP($A1214,Location!$A:$E,2,FALSE)</f>
        <v>52.880693000000001</v>
      </c>
      <c r="S1214">
        <f>VLOOKUP($A1214,Location!$A:$E,3,FALSE)</f>
        <v>-4.4233450000000003</v>
      </c>
      <c r="T1214">
        <f>VLOOKUP($A1214,Location!$A:$E,4,FALSE)</f>
        <v>52.880693000000001</v>
      </c>
      <c r="U1214">
        <f>VLOOKUP($A1214,Location!$A:$E,5,FALSE)</f>
        <v>-4.4233450000000003</v>
      </c>
      <c r="V1214" t="s">
        <v>24</v>
      </c>
      <c r="W1214" t="s">
        <v>25</v>
      </c>
      <c r="X1214" t="s">
        <v>26</v>
      </c>
    </row>
    <row r="1215" spans="1:24" x14ac:dyDescent="0.25">
      <c r="A1215" t="s">
        <v>259</v>
      </c>
      <c r="N1215">
        <v>3</v>
      </c>
      <c r="O1215">
        <v>0</v>
      </c>
      <c r="P1215">
        <v>0</v>
      </c>
      <c r="Q1215" t="s">
        <v>23</v>
      </c>
      <c r="R1215">
        <f>VLOOKUP($A1215,Location!$A:$E,2,FALSE)</f>
        <v>51.442765000000001</v>
      </c>
      <c r="S1215">
        <f>VLOOKUP($A1215,Location!$A:$E,3,FALSE)</f>
        <v>-0.97229500000000002</v>
      </c>
      <c r="T1215">
        <f>VLOOKUP($A1215,Location!$A:$E,4,FALSE)</f>
        <v>51.442765000000001</v>
      </c>
      <c r="U1215">
        <f>VLOOKUP($A1215,Location!$A:$E,5,FALSE)</f>
        <v>-0.97229500000000002</v>
      </c>
      <c r="V1215" t="s">
        <v>24</v>
      </c>
      <c r="W1215" t="s">
        <v>25</v>
      </c>
      <c r="X1215" t="s">
        <v>26</v>
      </c>
    </row>
    <row r="1216" spans="1:24" x14ac:dyDescent="0.25">
      <c r="A1216" t="s">
        <v>260</v>
      </c>
      <c r="N1216">
        <v>3</v>
      </c>
      <c r="O1216">
        <v>0</v>
      </c>
      <c r="P1216">
        <v>0</v>
      </c>
      <c r="Q1216" t="s">
        <v>23</v>
      </c>
      <c r="R1216">
        <f>VLOOKUP($A1216,Location!$A:$E,2,FALSE)</f>
        <v>52.308536500000002</v>
      </c>
      <c r="S1216">
        <f>VLOOKUP($A1216,Location!$A:$E,3,FALSE)</f>
        <v>-1.9470362000000001</v>
      </c>
      <c r="T1216">
        <f>VLOOKUP($A1216,Location!$A:$E,4,FALSE)</f>
        <v>52.308536500000002</v>
      </c>
      <c r="U1216">
        <f>VLOOKUP($A1216,Location!$A:$E,5,FALSE)</f>
        <v>-1.9320362000000002</v>
      </c>
      <c r="V1216" t="s">
        <v>24</v>
      </c>
      <c r="W1216" t="s">
        <v>25</v>
      </c>
      <c r="X1216" t="s">
        <v>26</v>
      </c>
    </row>
    <row r="1217" spans="1:24" x14ac:dyDescent="0.25">
      <c r="A1217" t="s">
        <v>261</v>
      </c>
      <c r="N1217">
        <v>3</v>
      </c>
      <c r="O1217">
        <v>0</v>
      </c>
      <c r="P1217">
        <v>0</v>
      </c>
      <c r="Q1217" t="s">
        <v>23</v>
      </c>
      <c r="R1217">
        <f>VLOOKUP($A1217,Location!$A:$E,2,FALSE)</f>
        <v>51.2166085</v>
      </c>
      <c r="S1217">
        <f>VLOOKUP($A1217,Location!$A:$E,3,FALSE)</f>
        <v>-0.14475180000000001</v>
      </c>
      <c r="T1217">
        <f>VLOOKUP($A1217,Location!$A:$E,4,FALSE)</f>
        <v>51.2166085</v>
      </c>
      <c r="U1217">
        <f>VLOOKUP($A1217,Location!$A:$E,5,FALSE)</f>
        <v>-0.14475180000000001</v>
      </c>
      <c r="V1217" t="s">
        <v>24</v>
      </c>
      <c r="W1217" t="s">
        <v>25</v>
      </c>
      <c r="X1217" t="s">
        <v>26</v>
      </c>
    </row>
    <row r="1218" spans="1:24" x14ac:dyDescent="0.25">
      <c r="A1218" t="s">
        <v>262</v>
      </c>
      <c r="N1218">
        <v>3</v>
      </c>
      <c r="O1218">
        <v>0</v>
      </c>
      <c r="P1218">
        <v>0</v>
      </c>
      <c r="Q1218" t="s">
        <v>23</v>
      </c>
      <c r="R1218">
        <f>VLOOKUP($A1218,Location!$A:$E,2,FALSE)</f>
        <v>53.314858999999998</v>
      </c>
      <c r="S1218">
        <f>VLOOKUP($A1218,Location!$A:$E,3,FALSE)</f>
        <v>-3.4856790000000002</v>
      </c>
      <c r="T1218">
        <f>VLOOKUP($A1218,Location!$A:$E,4,FALSE)</f>
        <v>53.314858999999998</v>
      </c>
      <c r="U1218">
        <f>VLOOKUP($A1218,Location!$A:$E,5,FALSE)</f>
        <v>-3.4856790000000002</v>
      </c>
      <c r="V1218" t="s">
        <v>24</v>
      </c>
      <c r="W1218" t="s">
        <v>25</v>
      </c>
      <c r="X1218" t="s">
        <v>26</v>
      </c>
    </row>
    <row r="1219" spans="1:24" x14ac:dyDescent="0.25">
      <c r="A1219" t="s">
        <v>263</v>
      </c>
      <c r="N1219">
        <v>3</v>
      </c>
      <c r="O1219">
        <v>0</v>
      </c>
      <c r="P1219">
        <v>0</v>
      </c>
      <c r="Q1219" t="s">
        <v>23</v>
      </c>
      <c r="R1219">
        <f>VLOOKUP($A1219,Location!$A:$E,2,FALSE)</f>
        <v>53.614775199999997</v>
      </c>
      <c r="S1219">
        <f>VLOOKUP($A1219,Location!$A:$E,3,FALSE)</f>
        <v>-2.1282663999999998</v>
      </c>
      <c r="T1219">
        <f>VLOOKUP($A1219,Location!$A:$E,4,FALSE)</f>
        <v>53.614775199999997</v>
      </c>
      <c r="U1219">
        <f>VLOOKUP($A1219,Location!$A:$E,5,FALSE)</f>
        <v>-2.1282663999999998</v>
      </c>
      <c r="V1219" t="s">
        <v>24</v>
      </c>
      <c r="W1219" t="s">
        <v>25</v>
      </c>
      <c r="X1219" t="s">
        <v>26</v>
      </c>
    </row>
    <row r="1220" spans="1:24" x14ac:dyDescent="0.25">
      <c r="A1220" t="s">
        <v>264</v>
      </c>
      <c r="N1220">
        <v>3</v>
      </c>
      <c r="O1220">
        <v>0</v>
      </c>
      <c r="P1220">
        <v>0</v>
      </c>
      <c r="Q1220" t="s">
        <v>23</v>
      </c>
      <c r="R1220">
        <f>VLOOKUP($A1220,Location!$A:$E,2,FALSE)</f>
        <v>53.4422432</v>
      </c>
      <c r="S1220">
        <f>VLOOKUP($A1220,Location!$A:$E,3,FALSE)</f>
        <v>-1.3580563999999999</v>
      </c>
      <c r="T1220">
        <f>VLOOKUP($A1220,Location!$A:$E,4,FALSE)</f>
        <v>53.477243199999997</v>
      </c>
      <c r="U1220">
        <f>VLOOKUP($A1220,Location!$A:$E,5,FALSE)</f>
        <v>-1.3580563999999999</v>
      </c>
      <c r="V1220" t="s">
        <v>24</v>
      </c>
      <c r="W1220" t="s">
        <v>25</v>
      </c>
      <c r="X1220" t="s">
        <v>26</v>
      </c>
    </row>
    <row r="1221" spans="1:24" x14ac:dyDescent="0.25">
      <c r="A1221" t="s">
        <v>265</v>
      </c>
      <c r="N1221">
        <v>3</v>
      </c>
      <c r="O1221">
        <v>0</v>
      </c>
      <c r="P1221">
        <v>0</v>
      </c>
      <c r="Q1221" t="s">
        <v>23</v>
      </c>
      <c r="R1221">
        <f>VLOOKUP($A1221,Location!$A:$E,2,FALSE)</f>
        <v>52.371415200000001</v>
      </c>
      <c r="S1221">
        <f>VLOOKUP($A1221,Location!$A:$E,3,FALSE)</f>
        <v>-1.2883336999999999</v>
      </c>
      <c r="T1221">
        <f>VLOOKUP($A1221,Location!$A:$E,4,FALSE)</f>
        <v>52.331415200000002</v>
      </c>
      <c r="U1221">
        <f>VLOOKUP($A1221,Location!$A:$E,5,FALSE)</f>
        <v>-1.2883336999999999</v>
      </c>
      <c r="V1221" t="s">
        <v>24</v>
      </c>
      <c r="W1221" t="s">
        <v>25</v>
      </c>
      <c r="X1221" t="s">
        <v>26</v>
      </c>
    </row>
    <row r="1222" spans="1:24" x14ac:dyDescent="0.25">
      <c r="A1222" t="s">
        <v>266</v>
      </c>
      <c r="N1222">
        <v>3</v>
      </c>
      <c r="O1222">
        <v>0</v>
      </c>
      <c r="P1222">
        <v>0</v>
      </c>
      <c r="Q1222" t="s">
        <v>23</v>
      </c>
      <c r="R1222">
        <f>VLOOKUP($A1222,Location!$A:$E,2,FALSE)</f>
        <v>53.4194204</v>
      </c>
      <c r="S1222">
        <f>VLOOKUP($A1222,Location!$A:$E,3,FALSE)</f>
        <v>-2.3201982999999999</v>
      </c>
      <c r="T1222">
        <f>VLOOKUP($A1222,Location!$A:$E,4,FALSE)</f>
        <v>53.4194204</v>
      </c>
      <c r="U1222">
        <f>VLOOKUP($A1222,Location!$A:$E,5,FALSE)</f>
        <v>-2.3351983000000001</v>
      </c>
      <c r="V1222" t="s">
        <v>24</v>
      </c>
      <c r="W1222" t="s">
        <v>25</v>
      </c>
      <c r="X1222" t="s">
        <v>26</v>
      </c>
    </row>
    <row r="1223" spans="1:24" x14ac:dyDescent="0.25">
      <c r="A1223" t="s">
        <v>267</v>
      </c>
      <c r="N1223">
        <v>3</v>
      </c>
      <c r="O1223">
        <v>0</v>
      </c>
      <c r="P1223">
        <v>0</v>
      </c>
      <c r="Q1223" t="s">
        <v>23</v>
      </c>
      <c r="R1223">
        <f>VLOOKUP($A1223,Location!$A:$E,2,FALSE)</f>
        <v>51.071917999999997</v>
      </c>
      <c r="S1223">
        <f>VLOOKUP($A1223,Location!$A:$E,3,FALSE)</f>
        <v>-1.7881974</v>
      </c>
      <c r="T1223">
        <f>VLOOKUP($A1223,Location!$A:$E,4,FALSE)</f>
        <v>51.071917999999997</v>
      </c>
      <c r="U1223">
        <f>VLOOKUP($A1223,Location!$A:$E,5,FALSE)</f>
        <v>-1.7881974</v>
      </c>
      <c r="V1223" t="s">
        <v>24</v>
      </c>
      <c r="W1223" t="s">
        <v>25</v>
      </c>
      <c r="X1223" t="s">
        <v>26</v>
      </c>
    </row>
    <row r="1224" spans="1:24" x14ac:dyDescent="0.25">
      <c r="A1224" t="s">
        <v>268</v>
      </c>
      <c r="N1224">
        <v>3</v>
      </c>
      <c r="O1224">
        <v>0</v>
      </c>
      <c r="P1224">
        <v>0</v>
      </c>
      <c r="Q1224" t="s">
        <v>23</v>
      </c>
      <c r="R1224">
        <f>VLOOKUP($A1224,Location!$A:$E,2,FALSE)</f>
        <v>54.238085400000003</v>
      </c>
      <c r="S1224">
        <f>VLOOKUP($A1224,Location!$A:$E,3,FALSE)</f>
        <v>-0.40375119999999998</v>
      </c>
      <c r="T1224">
        <f>VLOOKUP($A1224,Location!$A:$E,4,FALSE)</f>
        <v>54.238085400000003</v>
      </c>
      <c r="U1224">
        <f>VLOOKUP($A1224,Location!$A:$E,5,FALSE)</f>
        <v>-0.40375119999999998</v>
      </c>
      <c r="V1224" t="s">
        <v>24</v>
      </c>
      <c r="W1224" t="s">
        <v>25</v>
      </c>
      <c r="X1224" t="s">
        <v>26</v>
      </c>
    </row>
    <row r="1225" spans="1:24" x14ac:dyDescent="0.25">
      <c r="A1225" t="s">
        <v>269</v>
      </c>
      <c r="N1225">
        <v>3</v>
      </c>
      <c r="O1225">
        <v>0</v>
      </c>
      <c r="P1225">
        <v>0</v>
      </c>
      <c r="Q1225" t="s">
        <v>23</v>
      </c>
      <c r="R1225">
        <f>VLOOKUP($A1225,Location!$A:$E,2,FALSE)</f>
        <v>53.597996899999998</v>
      </c>
      <c r="S1225">
        <f>VLOOKUP($A1225,Location!$A:$E,3,FALSE)</f>
        <v>-0.64484640000000004</v>
      </c>
      <c r="T1225">
        <f>VLOOKUP($A1225,Location!$A:$E,4,FALSE)</f>
        <v>53.597996899999998</v>
      </c>
      <c r="U1225">
        <f>VLOOKUP($A1225,Location!$A:$E,5,FALSE)</f>
        <v>-0.64484640000000004</v>
      </c>
      <c r="V1225" t="s">
        <v>24</v>
      </c>
      <c r="W1225" t="s">
        <v>25</v>
      </c>
      <c r="X1225" t="s">
        <v>26</v>
      </c>
    </row>
    <row r="1226" spans="1:24" x14ac:dyDescent="0.25">
      <c r="A1226" t="s">
        <v>270</v>
      </c>
      <c r="N1226">
        <v>3</v>
      </c>
      <c r="O1226">
        <v>0</v>
      </c>
      <c r="P1226">
        <v>0</v>
      </c>
      <c r="Q1226" t="s">
        <v>23</v>
      </c>
      <c r="R1226">
        <f>VLOOKUP($A1226,Location!$A:$E,2,FALSE)</f>
        <v>51.272208499999998</v>
      </c>
      <c r="S1226">
        <f>VLOOKUP($A1226,Location!$A:$E,3,FALSE)</f>
        <v>0.1887173</v>
      </c>
      <c r="T1226">
        <f>VLOOKUP($A1226,Location!$A:$E,4,FALSE)</f>
        <v>51.272208499999998</v>
      </c>
      <c r="U1226">
        <f>VLOOKUP($A1226,Location!$A:$E,5,FALSE)</f>
        <v>0.1887173</v>
      </c>
      <c r="V1226" t="s">
        <v>24</v>
      </c>
      <c r="W1226" t="s">
        <v>25</v>
      </c>
      <c r="X1226" t="s">
        <v>26</v>
      </c>
    </row>
    <row r="1227" spans="1:24" x14ac:dyDescent="0.25">
      <c r="A1227" t="s">
        <v>271</v>
      </c>
      <c r="N1227">
        <v>3</v>
      </c>
      <c r="O1227">
        <v>0</v>
      </c>
      <c r="P1227">
        <v>0</v>
      </c>
      <c r="Q1227" t="s">
        <v>23</v>
      </c>
      <c r="R1227">
        <f>VLOOKUP($A1227,Location!$A:$E,2,FALSE)</f>
        <v>53.369005100000003</v>
      </c>
      <c r="S1227">
        <f>VLOOKUP($A1227,Location!$A:$E,3,FALSE)</f>
        <v>-1.3651390999999999</v>
      </c>
      <c r="T1227">
        <f>VLOOKUP($A1227,Location!$A:$E,4,FALSE)</f>
        <v>53.339005100000001</v>
      </c>
      <c r="U1227">
        <f>VLOOKUP($A1227,Location!$A:$E,5,FALSE)</f>
        <v>-1.3651390999999999</v>
      </c>
      <c r="V1227" t="s">
        <v>24</v>
      </c>
      <c r="W1227" t="s">
        <v>25</v>
      </c>
      <c r="X1227" t="s">
        <v>26</v>
      </c>
    </row>
    <row r="1228" spans="1:24" x14ac:dyDescent="0.25">
      <c r="A1228" t="s">
        <v>272</v>
      </c>
      <c r="N1228">
        <v>3</v>
      </c>
      <c r="O1228">
        <v>0</v>
      </c>
      <c r="P1228">
        <v>0</v>
      </c>
      <c r="Q1228" t="s">
        <v>23</v>
      </c>
      <c r="R1228">
        <f>VLOOKUP($A1228,Location!$A:$E,2,FALSE)</f>
        <v>53.416656199999998</v>
      </c>
      <c r="S1228">
        <f>VLOOKUP($A1228,Location!$A:$E,3,FALSE)</f>
        <v>-1.5107657000000001</v>
      </c>
      <c r="T1228">
        <f>VLOOKUP($A1228,Location!$A:$E,4,FALSE)</f>
        <v>53.416656199999998</v>
      </c>
      <c r="U1228">
        <f>VLOOKUP($A1228,Location!$A:$E,5,FALSE)</f>
        <v>-1.6107657000000002</v>
      </c>
      <c r="V1228" t="s">
        <v>24</v>
      </c>
      <c r="W1228" t="s">
        <v>25</v>
      </c>
      <c r="X1228" t="s">
        <v>26</v>
      </c>
    </row>
    <row r="1229" spans="1:24" x14ac:dyDescent="0.25">
      <c r="A1229" t="s">
        <v>273</v>
      </c>
      <c r="N1229">
        <v>3</v>
      </c>
      <c r="O1229">
        <v>0</v>
      </c>
      <c r="P1229">
        <v>0</v>
      </c>
      <c r="Q1229" t="s">
        <v>23</v>
      </c>
      <c r="R1229">
        <f>VLOOKUP($A1229,Location!$A:$E,2,FALSE)</f>
        <v>52.745946600000003</v>
      </c>
      <c r="S1229">
        <f>VLOOKUP($A1229,Location!$A:$E,3,FALSE)</f>
        <v>-2.7364644999999999</v>
      </c>
      <c r="T1229">
        <f>VLOOKUP($A1229,Location!$A:$E,4,FALSE)</f>
        <v>52.745946600000003</v>
      </c>
      <c r="U1229">
        <f>VLOOKUP($A1229,Location!$A:$E,5,FALSE)</f>
        <v>-2.7364644999999999</v>
      </c>
      <c r="V1229" t="s">
        <v>24</v>
      </c>
      <c r="W1229" t="s">
        <v>25</v>
      </c>
      <c r="X1229" t="s">
        <v>26</v>
      </c>
    </row>
    <row r="1230" spans="1:24" x14ac:dyDescent="0.25">
      <c r="A1230" t="s">
        <v>274</v>
      </c>
      <c r="N1230">
        <v>3</v>
      </c>
      <c r="O1230">
        <v>0</v>
      </c>
      <c r="P1230">
        <v>0</v>
      </c>
      <c r="Q1230" t="s">
        <v>23</v>
      </c>
      <c r="R1230">
        <f>VLOOKUP($A1230,Location!$A:$E,2,FALSE)</f>
        <v>51.419504600000003</v>
      </c>
      <c r="S1230">
        <f>VLOOKUP($A1230,Location!$A:$E,3,FALSE)</f>
        <v>0.122365</v>
      </c>
      <c r="T1230">
        <f>VLOOKUP($A1230,Location!$A:$E,4,FALSE)</f>
        <v>51.419504600000003</v>
      </c>
      <c r="U1230">
        <f>VLOOKUP($A1230,Location!$A:$E,5,FALSE)</f>
        <v>0.122365</v>
      </c>
      <c r="V1230" t="s">
        <v>24</v>
      </c>
      <c r="W1230" t="s">
        <v>25</v>
      </c>
      <c r="X1230" t="s">
        <v>26</v>
      </c>
    </row>
    <row r="1231" spans="1:24" x14ac:dyDescent="0.25">
      <c r="A1231" t="s">
        <v>275</v>
      </c>
      <c r="N1231">
        <v>3</v>
      </c>
      <c r="O1231">
        <v>0</v>
      </c>
      <c r="P1231">
        <v>0</v>
      </c>
      <c r="Q1231" t="s">
        <v>23</v>
      </c>
      <c r="R1231">
        <f>VLOOKUP($A1231,Location!$A:$E,2,FALSE)</f>
        <v>53.142475300000001</v>
      </c>
      <c r="S1231">
        <f>VLOOKUP($A1231,Location!$A:$E,3,FALSE)</f>
        <v>0.3252176</v>
      </c>
      <c r="T1231">
        <f>VLOOKUP($A1231,Location!$A:$E,4,FALSE)</f>
        <v>53.142475300000001</v>
      </c>
      <c r="U1231">
        <f>VLOOKUP($A1231,Location!$A:$E,5,FALSE)</f>
        <v>0.3252176</v>
      </c>
      <c r="V1231" t="s">
        <v>24</v>
      </c>
      <c r="W1231" t="s">
        <v>25</v>
      </c>
      <c r="X1231" t="s">
        <v>26</v>
      </c>
    </row>
    <row r="1232" spans="1:24" x14ac:dyDescent="0.25">
      <c r="A1232" t="s">
        <v>276</v>
      </c>
      <c r="N1232">
        <v>3</v>
      </c>
      <c r="O1232">
        <v>0</v>
      </c>
      <c r="P1232">
        <v>0</v>
      </c>
      <c r="Q1232" t="s">
        <v>23</v>
      </c>
      <c r="R1232">
        <f>VLOOKUP($A1232,Location!$A:$E,2,FALSE)</f>
        <v>53.953643700000001</v>
      </c>
      <c r="S1232">
        <f>VLOOKUP($A1232,Location!$A:$E,3,FALSE)</f>
        <v>-2.0229887999999998</v>
      </c>
      <c r="T1232">
        <f>VLOOKUP($A1232,Location!$A:$E,4,FALSE)</f>
        <v>53.963643699999999</v>
      </c>
      <c r="U1232">
        <f>VLOOKUP($A1232,Location!$A:$E,5,FALSE)</f>
        <v>-2.0229887999999998</v>
      </c>
      <c r="V1232" t="s">
        <v>24</v>
      </c>
      <c r="W1232" t="s">
        <v>25</v>
      </c>
      <c r="X1232" t="s">
        <v>26</v>
      </c>
    </row>
    <row r="1233" spans="1:24" x14ac:dyDescent="0.25">
      <c r="A1233" t="s">
        <v>277</v>
      </c>
      <c r="N1233">
        <v>3</v>
      </c>
      <c r="O1233">
        <v>0</v>
      </c>
      <c r="P1233">
        <v>0</v>
      </c>
      <c r="Q1233" t="s">
        <v>23</v>
      </c>
      <c r="R1233">
        <f>VLOOKUP($A1233,Location!$A:$E,2,FALSE)</f>
        <v>51.503593000000002</v>
      </c>
      <c r="S1233">
        <f>VLOOKUP($A1233,Location!$A:$E,3,FALSE)</f>
        <v>-0.54617800000000005</v>
      </c>
      <c r="T1233">
        <f>VLOOKUP($A1233,Location!$A:$E,4,FALSE)</f>
        <v>51.498593</v>
      </c>
      <c r="U1233">
        <f>VLOOKUP($A1233,Location!$A:$E,5,FALSE)</f>
        <v>-0.54617800000000005</v>
      </c>
      <c r="V1233" t="s">
        <v>24</v>
      </c>
      <c r="W1233" t="s">
        <v>25</v>
      </c>
      <c r="X1233" t="s">
        <v>26</v>
      </c>
    </row>
    <row r="1234" spans="1:24" x14ac:dyDescent="0.25">
      <c r="A1234" t="s">
        <v>278</v>
      </c>
      <c r="N1234">
        <v>3</v>
      </c>
      <c r="O1234">
        <v>0</v>
      </c>
      <c r="P1234">
        <v>0</v>
      </c>
      <c r="Q1234" t="s">
        <v>23</v>
      </c>
      <c r="R1234">
        <f>VLOOKUP($A1234,Location!$A:$E,2,FALSE)</f>
        <v>54.975408000000002</v>
      </c>
      <c r="S1234">
        <f>VLOOKUP($A1234,Location!$A:$E,3,FALSE)</f>
        <v>-1.4644062</v>
      </c>
      <c r="T1234">
        <f>VLOOKUP($A1234,Location!$A:$E,4,FALSE)</f>
        <v>54.975408000000002</v>
      </c>
      <c r="U1234">
        <f>VLOOKUP($A1234,Location!$A:$E,5,FALSE)</f>
        <v>-1.4644062</v>
      </c>
      <c r="V1234" t="s">
        <v>24</v>
      </c>
      <c r="W1234" t="s">
        <v>25</v>
      </c>
      <c r="X1234" t="s">
        <v>26</v>
      </c>
    </row>
    <row r="1235" spans="1:24" x14ac:dyDescent="0.25">
      <c r="A1235" t="s">
        <v>279</v>
      </c>
      <c r="N1235">
        <v>3</v>
      </c>
      <c r="O1235">
        <v>0</v>
      </c>
      <c r="P1235">
        <v>0</v>
      </c>
      <c r="Q1235" t="s">
        <v>23</v>
      </c>
      <c r="R1235">
        <f>VLOOKUP($A1235,Location!$A:$E,2,FALSE)</f>
        <v>51.525385499999999</v>
      </c>
      <c r="S1235">
        <f>VLOOKUP($A1235,Location!$A:$E,3,FALSE)</f>
        <v>-0.36488870000000001</v>
      </c>
      <c r="T1235">
        <f>VLOOKUP($A1235,Location!$A:$E,4,FALSE)</f>
        <v>51.517885499999998</v>
      </c>
      <c r="U1235">
        <f>VLOOKUP($A1235,Location!$A:$E,5,FALSE)</f>
        <v>-0.32388870000000003</v>
      </c>
      <c r="V1235" t="s">
        <v>24</v>
      </c>
      <c r="W1235" t="s">
        <v>25</v>
      </c>
      <c r="X1235" t="s">
        <v>26</v>
      </c>
    </row>
    <row r="1236" spans="1:24" x14ac:dyDescent="0.25">
      <c r="A1236" t="s">
        <v>280</v>
      </c>
      <c r="N1236">
        <v>3</v>
      </c>
      <c r="O1236">
        <v>0</v>
      </c>
      <c r="P1236">
        <v>0</v>
      </c>
      <c r="Q1236" t="s">
        <v>23</v>
      </c>
      <c r="R1236">
        <f>VLOOKUP($A1236,Location!$A:$E,2,FALSE)</f>
        <v>50.934252399999998</v>
      </c>
      <c r="S1236">
        <f>VLOOKUP($A1236,Location!$A:$E,3,FALSE)</f>
        <v>-1.3652584000000001</v>
      </c>
      <c r="T1236">
        <f>VLOOKUP($A1236,Location!$A:$E,4,FALSE)</f>
        <v>50.934252399999998</v>
      </c>
      <c r="U1236">
        <f>VLOOKUP($A1236,Location!$A:$E,5,FALSE)</f>
        <v>-1.3052584</v>
      </c>
      <c r="V1236" t="s">
        <v>24</v>
      </c>
      <c r="W1236" t="s">
        <v>25</v>
      </c>
      <c r="X1236" t="s">
        <v>26</v>
      </c>
    </row>
    <row r="1237" spans="1:24" x14ac:dyDescent="0.25">
      <c r="A1237" t="s">
        <v>281</v>
      </c>
      <c r="N1237">
        <v>3</v>
      </c>
      <c r="O1237">
        <v>0</v>
      </c>
      <c r="P1237">
        <v>0</v>
      </c>
      <c r="Q1237" t="s">
        <v>23</v>
      </c>
      <c r="R1237">
        <f>VLOOKUP($A1237,Location!$A:$E,2,FALSE)</f>
        <v>50.932683099999998</v>
      </c>
      <c r="S1237">
        <f>VLOOKUP($A1237,Location!$A:$E,3,FALSE)</f>
        <v>-1.455187</v>
      </c>
      <c r="T1237">
        <f>VLOOKUP($A1237,Location!$A:$E,4,FALSE)</f>
        <v>50.932683099999998</v>
      </c>
      <c r="U1237">
        <f>VLOOKUP($A1237,Location!$A:$E,5,FALSE)</f>
        <v>-1.570187</v>
      </c>
      <c r="V1237" t="s">
        <v>24</v>
      </c>
      <c r="W1237" t="s">
        <v>25</v>
      </c>
      <c r="X1237" t="s">
        <v>26</v>
      </c>
    </row>
    <row r="1238" spans="1:24" x14ac:dyDescent="0.25">
      <c r="A1238" t="s">
        <v>282</v>
      </c>
      <c r="N1238">
        <v>3</v>
      </c>
      <c r="O1238">
        <v>0</v>
      </c>
      <c r="P1238">
        <v>0</v>
      </c>
      <c r="Q1238" t="s">
        <v>23</v>
      </c>
      <c r="R1238">
        <f>VLOOKUP($A1238,Location!$A:$E,2,FALSE)</f>
        <v>51.548589999999997</v>
      </c>
      <c r="S1238">
        <f>VLOOKUP($A1238,Location!$A:$E,3,FALSE)</f>
        <v>0.70884899999999995</v>
      </c>
      <c r="T1238">
        <f>VLOOKUP($A1238,Location!$A:$E,4,FALSE)</f>
        <v>51.548589999999997</v>
      </c>
      <c r="U1238">
        <f>VLOOKUP($A1238,Location!$A:$E,5,FALSE)</f>
        <v>0.72884899999999997</v>
      </c>
      <c r="V1238" t="s">
        <v>24</v>
      </c>
      <c r="W1238" t="s">
        <v>25</v>
      </c>
      <c r="X1238" t="s">
        <v>26</v>
      </c>
    </row>
    <row r="1239" spans="1:24" x14ac:dyDescent="0.25">
      <c r="A1239" t="s">
        <v>283</v>
      </c>
      <c r="N1239">
        <v>3</v>
      </c>
      <c r="O1239">
        <v>0</v>
      </c>
      <c r="P1239">
        <v>0</v>
      </c>
      <c r="Q1239" t="s">
        <v>23</v>
      </c>
      <c r="R1239">
        <f>VLOOKUP($A1239,Location!$A:$E,2,FALSE)</f>
        <v>53.644283999999999</v>
      </c>
      <c r="S1239">
        <f>VLOOKUP($A1239,Location!$A:$E,3,FALSE)</f>
        <v>-3.0040460000000002</v>
      </c>
      <c r="T1239">
        <f>VLOOKUP($A1239,Location!$A:$E,4,FALSE)</f>
        <v>53.644283999999999</v>
      </c>
      <c r="U1239">
        <f>VLOOKUP($A1239,Location!$A:$E,5,FALSE)</f>
        <v>-3.0040460000000002</v>
      </c>
      <c r="V1239" t="s">
        <v>24</v>
      </c>
      <c r="W1239" t="s">
        <v>25</v>
      </c>
      <c r="X1239" t="s">
        <v>26</v>
      </c>
    </row>
    <row r="1240" spans="1:24" x14ac:dyDescent="0.25">
      <c r="A1240" t="s">
        <v>284</v>
      </c>
      <c r="N1240">
        <v>3</v>
      </c>
      <c r="O1240">
        <v>0</v>
      </c>
      <c r="P1240">
        <v>0</v>
      </c>
      <c r="Q1240" t="s">
        <v>23</v>
      </c>
      <c r="R1240">
        <f>VLOOKUP($A1240,Location!$A:$E,2,FALSE)</f>
        <v>53.348222399999997</v>
      </c>
      <c r="S1240">
        <f>VLOOKUP($A1240,Location!$A:$E,3,FALSE)</f>
        <v>-2.8853344000000001</v>
      </c>
      <c r="T1240">
        <f>VLOOKUP($A1240,Location!$A:$E,4,FALSE)</f>
        <v>53.348222399999997</v>
      </c>
      <c r="U1240">
        <f>VLOOKUP($A1240,Location!$A:$E,5,FALSE)</f>
        <v>-2.8853344000000001</v>
      </c>
      <c r="V1240" t="s">
        <v>24</v>
      </c>
      <c r="W1240" t="s">
        <v>25</v>
      </c>
      <c r="X1240" t="s">
        <v>26</v>
      </c>
    </row>
    <row r="1241" spans="1:24" x14ac:dyDescent="0.25">
      <c r="A1241" t="s">
        <v>285</v>
      </c>
      <c r="N1241">
        <v>3</v>
      </c>
      <c r="O1241">
        <v>0</v>
      </c>
      <c r="P1241">
        <v>0</v>
      </c>
      <c r="Q1241" t="s">
        <v>23</v>
      </c>
      <c r="R1241">
        <f>VLOOKUP($A1241,Location!$A:$E,2,FALSE)</f>
        <v>51.752664000000003</v>
      </c>
      <c r="S1241">
        <f>VLOOKUP($A1241,Location!$A:$E,3,FALSE)</f>
        <v>-0.33503440000000001</v>
      </c>
      <c r="T1241">
        <f>VLOOKUP($A1241,Location!$A:$E,4,FALSE)</f>
        <v>51.752664000000003</v>
      </c>
      <c r="U1241">
        <f>VLOOKUP($A1241,Location!$A:$E,5,FALSE)</f>
        <v>-0.33503440000000001</v>
      </c>
      <c r="V1241" t="s">
        <v>24</v>
      </c>
      <c r="W1241" t="s">
        <v>25</v>
      </c>
      <c r="X1241" t="s">
        <v>26</v>
      </c>
    </row>
    <row r="1242" spans="1:24" x14ac:dyDescent="0.25">
      <c r="A1242" t="s">
        <v>286</v>
      </c>
      <c r="N1242">
        <v>3</v>
      </c>
      <c r="O1242">
        <v>0</v>
      </c>
      <c r="P1242">
        <v>0</v>
      </c>
      <c r="Q1242" t="s">
        <v>23</v>
      </c>
      <c r="R1242">
        <f>VLOOKUP($A1242,Location!$A:$E,2,FALSE)</f>
        <v>53.4564223</v>
      </c>
      <c r="S1242">
        <f>VLOOKUP($A1242,Location!$A:$E,3,FALSE)</f>
        <v>-2.7240663000000001</v>
      </c>
      <c r="T1242">
        <f>VLOOKUP($A1242,Location!$A:$E,4,FALSE)</f>
        <v>53.4564223</v>
      </c>
      <c r="U1242">
        <f>VLOOKUP($A1242,Location!$A:$E,5,FALSE)</f>
        <v>-2.7240663000000001</v>
      </c>
      <c r="V1242" t="s">
        <v>24</v>
      </c>
      <c r="W1242" t="s">
        <v>25</v>
      </c>
      <c r="X1242" t="s">
        <v>26</v>
      </c>
    </row>
    <row r="1243" spans="1:24" x14ac:dyDescent="0.25">
      <c r="A1243" t="s">
        <v>287</v>
      </c>
      <c r="N1243">
        <v>3</v>
      </c>
      <c r="O1243">
        <v>0</v>
      </c>
      <c r="P1243">
        <v>0</v>
      </c>
      <c r="Q1243" t="s">
        <v>23</v>
      </c>
      <c r="R1243">
        <f>VLOOKUP($A1243,Location!$A:$E,2,FALSE)</f>
        <v>52.812838200000002</v>
      </c>
      <c r="S1243">
        <f>VLOOKUP($A1243,Location!$A:$E,3,FALSE)</f>
        <v>-2.1255769</v>
      </c>
      <c r="T1243">
        <f>VLOOKUP($A1243,Location!$A:$E,4,FALSE)</f>
        <v>52.812838200000002</v>
      </c>
      <c r="U1243">
        <f>VLOOKUP($A1243,Location!$A:$E,5,FALSE)</f>
        <v>-2.1255769</v>
      </c>
      <c r="V1243" t="s">
        <v>24</v>
      </c>
      <c r="W1243" t="s">
        <v>25</v>
      </c>
      <c r="X1243" t="s">
        <v>26</v>
      </c>
    </row>
    <row r="1244" spans="1:24" x14ac:dyDescent="0.25">
      <c r="A1244" t="s">
        <v>288</v>
      </c>
      <c r="N1244">
        <v>3</v>
      </c>
      <c r="O1244">
        <v>0</v>
      </c>
      <c r="P1244">
        <v>0</v>
      </c>
      <c r="Q1244" t="s">
        <v>23</v>
      </c>
      <c r="R1244">
        <f>VLOOKUP($A1244,Location!$A:$E,2,FALSE)</f>
        <v>53.899223999999997</v>
      </c>
      <c r="S1244">
        <f>VLOOKUP($A1244,Location!$A:$E,3,FALSE)</f>
        <v>-1.9517359999999999</v>
      </c>
      <c r="T1244">
        <f>VLOOKUP($A1244,Location!$A:$E,4,FALSE)</f>
        <v>53.899223999999997</v>
      </c>
      <c r="U1244">
        <f>VLOOKUP($A1244,Location!$A:$E,5,FALSE)</f>
        <v>-1.9517359999999999</v>
      </c>
      <c r="V1244" t="s">
        <v>24</v>
      </c>
      <c r="W1244" t="s">
        <v>25</v>
      </c>
      <c r="X1244" t="s">
        <v>26</v>
      </c>
    </row>
    <row r="1245" spans="1:24" x14ac:dyDescent="0.25">
      <c r="A1245" t="s">
        <v>289</v>
      </c>
      <c r="N1245">
        <v>3</v>
      </c>
      <c r="O1245">
        <v>0</v>
      </c>
      <c r="P1245">
        <v>0</v>
      </c>
      <c r="Q1245" t="s">
        <v>23</v>
      </c>
      <c r="R1245">
        <f>VLOOKUP($A1245,Location!$A:$E,2,FALSE)</f>
        <v>51.910806200000003</v>
      </c>
      <c r="S1245">
        <f>VLOOKUP($A1245,Location!$A:$E,3,FALSE)</f>
        <v>-0.2084618</v>
      </c>
      <c r="T1245">
        <f>VLOOKUP($A1245,Location!$A:$E,4,FALSE)</f>
        <v>51.880806200000002</v>
      </c>
      <c r="U1245">
        <f>VLOOKUP($A1245,Location!$A:$E,5,FALSE)</f>
        <v>-0.2084618</v>
      </c>
      <c r="V1245" t="s">
        <v>24</v>
      </c>
      <c r="W1245" t="s">
        <v>25</v>
      </c>
      <c r="X1245" t="s">
        <v>26</v>
      </c>
    </row>
    <row r="1246" spans="1:24" x14ac:dyDescent="0.25">
      <c r="A1246" t="s">
        <v>290</v>
      </c>
      <c r="N1246">
        <v>3</v>
      </c>
      <c r="O1246">
        <v>0</v>
      </c>
      <c r="P1246">
        <v>0</v>
      </c>
      <c r="Q1246" t="s">
        <v>23</v>
      </c>
      <c r="R1246">
        <f>VLOOKUP($A1246,Location!$A:$E,2,FALSE)</f>
        <v>56.110805300000003</v>
      </c>
      <c r="S1246">
        <f>VLOOKUP($A1246,Location!$A:$E,3,FALSE)</f>
        <v>-3.9394450000000001</v>
      </c>
      <c r="T1246">
        <f>VLOOKUP($A1246,Location!$A:$E,4,FALSE)</f>
        <v>56.110805300000003</v>
      </c>
      <c r="U1246">
        <f>VLOOKUP($A1246,Location!$A:$E,5,FALSE)</f>
        <v>-3.9944450000000002</v>
      </c>
      <c r="V1246" t="s">
        <v>24</v>
      </c>
      <c r="W1246" t="s">
        <v>25</v>
      </c>
      <c r="X1246" t="s">
        <v>26</v>
      </c>
    </row>
    <row r="1247" spans="1:24" x14ac:dyDescent="0.25">
      <c r="A1247" t="s">
        <v>291</v>
      </c>
      <c r="N1247">
        <v>3</v>
      </c>
      <c r="O1247">
        <v>0</v>
      </c>
      <c r="P1247">
        <v>0</v>
      </c>
      <c r="Q1247" t="s">
        <v>23</v>
      </c>
      <c r="R1247">
        <f>VLOOKUP($A1247,Location!$A:$E,2,FALSE)</f>
        <v>53.040311000000003</v>
      </c>
      <c r="S1247">
        <f>VLOOKUP($A1247,Location!$A:$E,3,FALSE)</f>
        <v>-2.1879680000000001</v>
      </c>
      <c r="T1247">
        <f>VLOOKUP($A1247,Location!$A:$E,4,FALSE)</f>
        <v>53.075310999999999</v>
      </c>
      <c r="U1247">
        <f>VLOOKUP($A1247,Location!$A:$E,5,FALSE)</f>
        <v>-2.1879680000000001</v>
      </c>
      <c r="V1247" t="s">
        <v>24</v>
      </c>
      <c r="W1247" t="s">
        <v>25</v>
      </c>
      <c r="X1247" t="s">
        <v>26</v>
      </c>
    </row>
    <row r="1248" spans="1:24" x14ac:dyDescent="0.25">
      <c r="A1248" t="s">
        <v>292</v>
      </c>
      <c r="N1248">
        <v>3</v>
      </c>
      <c r="O1248">
        <v>0</v>
      </c>
      <c r="P1248">
        <v>0</v>
      </c>
      <c r="Q1248" t="s">
        <v>23</v>
      </c>
      <c r="R1248">
        <f>VLOOKUP($A1248,Location!$A:$E,2,FALSE)</f>
        <v>52.996484000000002</v>
      </c>
      <c r="S1248">
        <f>VLOOKUP($A1248,Location!$A:$E,3,FALSE)</f>
        <v>-2.2119300000000002</v>
      </c>
      <c r="T1248">
        <f>VLOOKUP($A1248,Location!$A:$E,4,FALSE)</f>
        <v>52.946484000000005</v>
      </c>
      <c r="U1248">
        <f>VLOOKUP($A1248,Location!$A:$E,5,FALSE)</f>
        <v>-2.2119300000000002</v>
      </c>
      <c r="V1248" t="s">
        <v>24</v>
      </c>
      <c r="W1248" t="s">
        <v>25</v>
      </c>
      <c r="X1248" t="s">
        <v>26</v>
      </c>
    </row>
    <row r="1249" spans="1:24" x14ac:dyDescent="0.25">
      <c r="A1249" t="s">
        <v>293</v>
      </c>
      <c r="N1249">
        <v>3</v>
      </c>
      <c r="O1249">
        <v>0</v>
      </c>
      <c r="P1249">
        <v>0</v>
      </c>
      <c r="Q1249" t="s">
        <v>23</v>
      </c>
      <c r="R1249">
        <f>VLOOKUP($A1249,Location!$A:$E,2,FALSE)</f>
        <v>58.207822800000002</v>
      </c>
      <c r="S1249">
        <f>VLOOKUP($A1249,Location!$A:$E,3,FALSE)</f>
        <v>-6.3909687999999996</v>
      </c>
      <c r="T1249">
        <f>VLOOKUP($A1249,Location!$A:$E,4,FALSE)</f>
        <v>58.207822800000002</v>
      </c>
      <c r="U1249">
        <f>VLOOKUP($A1249,Location!$A:$E,5,FALSE)</f>
        <v>-6.3909687999999996</v>
      </c>
      <c r="V1249" t="s">
        <v>24</v>
      </c>
      <c r="W1249" t="s">
        <v>25</v>
      </c>
      <c r="X1249" t="s">
        <v>26</v>
      </c>
    </row>
    <row r="1250" spans="1:24" x14ac:dyDescent="0.25">
      <c r="A1250" t="s">
        <v>294</v>
      </c>
      <c r="N1250">
        <v>3</v>
      </c>
      <c r="O1250">
        <v>0</v>
      </c>
      <c r="P1250">
        <v>0</v>
      </c>
      <c r="Q1250" t="s">
        <v>23</v>
      </c>
      <c r="R1250">
        <f>VLOOKUP($A1250,Location!$A:$E,2,FALSE)</f>
        <v>54.904969000000001</v>
      </c>
      <c r="S1250">
        <f>VLOOKUP($A1250,Location!$A:$E,3,FALSE)</f>
        <v>-5.0211911999999996</v>
      </c>
      <c r="T1250">
        <f>VLOOKUP($A1250,Location!$A:$E,4,FALSE)</f>
        <v>54.904969000000001</v>
      </c>
      <c r="U1250">
        <f>VLOOKUP($A1250,Location!$A:$E,5,FALSE)</f>
        <v>-5.0211911999999996</v>
      </c>
      <c r="V1250" t="s">
        <v>24</v>
      </c>
      <c r="W1250" t="s">
        <v>25</v>
      </c>
      <c r="X1250" t="s">
        <v>26</v>
      </c>
    </row>
    <row r="1251" spans="1:24" x14ac:dyDescent="0.25">
      <c r="A1251" t="s">
        <v>295</v>
      </c>
      <c r="N1251">
        <v>3</v>
      </c>
      <c r="O1251">
        <v>0</v>
      </c>
      <c r="P1251">
        <v>0</v>
      </c>
      <c r="Q1251" t="s">
        <v>23</v>
      </c>
      <c r="R1251">
        <f>VLOOKUP($A1251,Location!$A:$E,2,FALSE)</f>
        <v>54.921234599999998</v>
      </c>
      <c r="S1251">
        <f>VLOOKUP($A1251,Location!$A:$E,3,FALSE)</f>
        <v>-1.4261832000000001</v>
      </c>
      <c r="T1251">
        <f>VLOOKUP($A1251,Location!$A:$E,4,FALSE)</f>
        <v>54.921234599999998</v>
      </c>
      <c r="U1251">
        <f>VLOOKUP($A1251,Location!$A:$E,5,FALSE)</f>
        <v>-1.4261832000000001</v>
      </c>
      <c r="V1251" t="s">
        <v>24</v>
      </c>
      <c r="W1251" t="s">
        <v>25</v>
      </c>
      <c r="X1251" t="s">
        <v>26</v>
      </c>
    </row>
    <row r="1252" spans="1:24" x14ac:dyDescent="0.25">
      <c r="A1252" t="s">
        <v>296</v>
      </c>
      <c r="N1252">
        <v>3</v>
      </c>
      <c r="O1252">
        <v>0</v>
      </c>
      <c r="P1252">
        <v>0</v>
      </c>
      <c r="Q1252" t="s">
        <v>23</v>
      </c>
      <c r="R1252">
        <f>VLOOKUP($A1252,Location!$A:$E,2,FALSE)</f>
        <v>51.620294999999999</v>
      </c>
      <c r="S1252">
        <f>VLOOKUP($A1252,Location!$A:$E,3,FALSE)</f>
        <v>-3.9187162999999998</v>
      </c>
      <c r="T1252">
        <f>VLOOKUP($A1252,Location!$A:$E,4,FALSE)</f>
        <v>51.620294999999999</v>
      </c>
      <c r="U1252">
        <f>VLOOKUP($A1252,Location!$A:$E,5,FALSE)</f>
        <v>-3.9187162999999998</v>
      </c>
      <c r="V1252" t="s">
        <v>24</v>
      </c>
      <c r="W1252" t="s">
        <v>25</v>
      </c>
      <c r="X1252" t="s">
        <v>26</v>
      </c>
    </row>
    <row r="1253" spans="1:24" x14ac:dyDescent="0.25">
      <c r="A1253" t="s">
        <v>297</v>
      </c>
      <c r="N1253">
        <v>3</v>
      </c>
      <c r="O1253">
        <v>0</v>
      </c>
      <c r="P1253">
        <v>0</v>
      </c>
      <c r="Q1253" t="s">
        <v>23</v>
      </c>
      <c r="R1253">
        <f>VLOOKUP($A1253,Location!$A:$E,2,FALSE)</f>
        <v>51.574489399999997</v>
      </c>
      <c r="S1253">
        <f>VLOOKUP($A1253,Location!$A:$E,3,FALSE)</f>
        <v>-1.8328446</v>
      </c>
      <c r="T1253">
        <f>VLOOKUP($A1253,Location!$A:$E,4,FALSE)</f>
        <v>51.574489399999997</v>
      </c>
      <c r="U1253">
        <f>VLOOKUP($A1253,Location!$A:$E,5,FALSE)</f>
        <v>-1.8328446</v>
      </c>
      <c r="V1253" t="s">
        <v>24</v>
      </c>
      <c r="W1253" t="s">
        <v>25</v>
      </c>
      <c r="X1253" t="s">
        <v>26</v>
      </c>
    </row>
    <row r="1254" spans="1:24" x14ac:dyDescent="0.25">
      <c r="A1254" t="s">
        <v>298</v>
      </c>
      <c r="N1254">
        <v>3</v>
      </c>
      <c r="O1254">
        <v>0</v>
      </c>
      <c r="P1254">
        <v>0</v>
      </c>
      <c r="Q1254" t="s">
        <v>23</v>
      </c>
      <c r="R1254">
        <f>VLOOKUP($A1254,Location!$A:$E,2,FALSE)</f>
        <v>51.0278627</v>
      </c>
      <c r="S1254">
        <f>VLOOKUP($A1254,Location!$A:$E,3,FALSE)</f>
        <v>-3.0803048999999998</v>
      </c>
      <c r="T1254">
        <f>VLOOKUP($A1254,Location!$A:$E,4,FALSE)</f>
        <v>51.0278627</v>
      </c>
      <c r="U1254">
        <f>VLOOKUP($A1254,Location!$A:$E,5,FALSE)</f>
        <v>-3.0803048999999998</v>
      </c>
      <c r="V1254" t="s">
        <v>24</v>
      </c>
      <c r="W1254" t="s">
        <v>25</v>
      </c>
      <c r="X1254" t="s">
        <v>26</v>
      </c>
    </row>
    <row r="1255" spans="1:24" x14ac:dyDescent="0.25">
      <c r="A1255" t="s">
        <v>299</v>
      </c>
      <c r="N1255">
        <v>3</v>
      </c>
      <c r="O1255">
        <v>0</v>
      </c>
      <c r="P1255">
        <v>0</v>
      </c>
      <c r="Q1255" t="s">
        <v>23</v>
      </c>
      <c r="R1255">
        <f>VLOOKUP($A1255,Location!$A:$E,2,FALSE)</f>
        <v>52.719320600000003</v>
      </c>
      <c r="S1255">
        <f>VLOOKUP($A1255,Location!$A:$E,3,FALSE)</f>
        <v>-2.4646442</v>
      </c>
      <c r="T1255">
        <f>VLOOKUP($A1255,Location!$A:$E,4,FALSE)</f>
        <v>52.719320600000003</v>
      </c>
      <c r="U1255">
        <f>VLOOKUP($A1255,Location!$A:$E,5,FALSE)</f>
        <v>-2.4646442</v>
      </c>
      <c r="V1255" t="s">
        <v>24</v>
      </c>
      <c r="W1255" t="s">
        <v>25</v>
      </c>
      <c r="X1255" t="s">
        <v>26</v>
      </c>
    </row>
    <row r="1256" spans="1:24" x14ac:dyDescent="0.25">
      <c r="A1256" t="s">
        <v>300</v>
      </c>
      <c r="N1256">
        <v>3</v>
      </c>
      <c r="O1256">
        <v>0</v>
      </c>
      <c r="P1256">
        <v>0</v>
      </c>
      <c r="Q1256" t="s">
        <v>23</v>
      </c>
      <c r="R1256">
        <f>VLOOKUP($A1256,Location!$A:$E,2,FALSE)</f>
        <v>51.464263000000003</v>
      </c>
      <c r="S1256">
        <f>VLOOKUP($A1256,Location!$A:$E,3,FALSE)</f>
        <v>0.35137230000000003</v>
      </c>
      <c r="T1256">
        <f>VLOOKUP($A1256,Location!$A:$E,4,FALSE)</f>
        <v>51.464263000000003</v>
      </c>
      <c r="U1256">
        <f>VLOOKUP($A1256,Location!$A:$E,5,FALSE)</f>
        <v>0.35137230000000003</v>
      </c>
      <c r="V1256" t="s">
        <v>24</v>
      </c>
      <c r="W1256" t="s">
        <v>25</v>
      </c>
      <c r="X1256" t="s">
        <v>26</v>
      </c>
    </row>
    <row r="1257" spans="1:24" x14ac:dyDescent="0.25">
      <c r="A1257" t="s">
        <v>301</v>
      </c>
      <c r="N1257">
        <v>3</v>
      </c>
      <c r="O1257">
        <v>0</v>
      </c>
      <c r="P1257">
        <v>0</v>
      </c>
      <c r="Q1257" t="s">
        <v>23</v>
      </c>
      <c r="R1257">
        <f>VLOOKUP($A1257,Location!$A:$E,2,FALSE)</f>
        <v>51.382973200000002</v>
      </c>
      <c r="S1257">
        <f>VLOOKUP($A1257,Location!$A:$E,3,FALSE)</f>
        <v>-0.29358849999999997</v>
      </c>
      <c r="T1257">
        <f>VLOOKUP($A1257,Location!$A:$E,4,FALSE)</f>
        <v>51.382973200000002</v>
      </c>
      <c r="U1257">
        <f>VLOOKUP($A1257,Location!$A:$E,5,FALSE)</f>
        <v>-0.30358849999999998</v>
      </c>
      <c r="V1257" t="s">
        <v>24</v>
      </c>
      <c r="W1257" t="s">
        <v>25</v>
      </c>
      <c r="X1257" t="s">
        <v>26</v>
      </c>
    </row>
    <row r="1258" spans="1:24" x14ac:dyDescent="0.25">
      <c r="A1258" t="s">
        <v>302</v>
      </c>
      <c r="N1258">
        <v>3</v>
      </c>
      <c r="O1258">
        <v>0</v>
      </c>
      <c r="P1258">
        <v>0</v>
      </c>
      <c r="Q1258" t="s">
        <v>23</v>
      </c>
      <c r="R1258">
        <f>VLOOKUP($A1258,Location!$A:$E,2,FALSE)</f>
        <v>51.607705500000002</v>
      </c>
      <c r="S1258">
        <f>VLOOKUP($A1258,Location!$A:$E,3,FALSE)</f>
        <v>-8.1507099999999999E-2</v>
      </c>
      <c r="T1258">
        <f>VLOOKUP($A1258,Location!$A:$E,4,FALSE)</f>
        <v>51.607705500000002</v>
      </c>
      <c r="U1258">
        <f>VLOOKUP($A1258,Location!$A:$E,5,FALSE)</f>
        <v>-6.65071E-2</v>
      </c>
      <c r="V1258" t="s">
        <v>24</v>
      </c>
      <c r="W1258" t="s">
        <v>25</v>
      </c>
      <c r="X1258" t="s">
        <v>26</v>
      </c>
    </row>
    <row r="1259" spans="1:24" x14ac:dyDescent="0.25">
      <c r="A1259" t="s">
        <v>303</v>
      </c>
      <c r="N1259">
        <v>3</v>
      </c>
      <c r="O1259">
        <v>0</v>
      </c>
      <c r="P1259">
        <v>0</v>
      </c>
      <c r="Q1259" t="s">
        <v>23</v>
      </c>
      <c r="R1259">
        <f>VLOOKUP($A1259,Location!$A:$E,2,FALSE)</f>
        <v>51.313892000000003</v>
      </c>
      <c r="S1259">
        <f>VLOOKUP($A1259,Location!$A:$E,3,FALSE)</f>
        <v>-2.2023440000000001</v>
      </c>
      <c r="T1259">
        <f>VLOOKUP($A1259,Location!$A:$E,4,FALSE)</f>
        <v>51.313892000000003</v>
      </c>
      <c r="U1259">
        <f>VLOOKUP($A1259,Location!$A:$E,5,FALSE)</f>
        <v>-2.2023440000000001</v>
      </c>
      <c r="V1259" t="s">
        <v>24</v>
      </c>
      <c r="W1259" t="s">
        <v>25</v>
      </c>
      <c r="X1259" t="s">
        <v>26</v>
      </c>
    </row>
    <row r="1260" spans="1:24" x14ac:dyDescent="0.25">
      <c r="A1260" t="s">
        <v>304</v>
      </c>
      <c r="N1260">
        <v>3</v>
      </c>
      <c r="O1260">
        <v>0</v>
      </c>
      <c r="P1260">
        <v>0</v>
      </c>
      <c r="Q1260" t="s">
        <v>23</v>
      </c>
      <c r="R1260">
        <f>VLOOKUP($A1260,Location!$A:$E,2,FALSE)</f>
        <v>51.136367900000003</v>
      </c>
      <c r="S1260">
        <f>VLOOKUP($A1260,Location!$A:$E,3,FALSE)</f>
        <v>0.26409670000000002</v>
      </c>
      <c r="T1260">
        <f>VLOOKUP($A1260,Location!$A:$E,4,FALSE)</f>
        <v>51.136367900000003</v>
      </c>
      <c r="U1260">
        <f>VLOOKUP($A1260,Location!$A:$E,5,FALSE)</f>
        <v>0.26409670000000002</v>
      </c>
      <c r="V1260" t="s">
        <v>24</v>
      </c>
      <c r="W1260" t="s">
        <v>25</v>
      </c>
      <c r="X1260" t="s">
        <v>26</v>
      </c>
    </row>
    <row r="1261" spans="1:24" x14ac:dyDescent="0.25">
      <c r="A1261" t="s">
        <v>305</v>
      </c>
      <c r="N1261">
        <v>3</v>
      </c>
      <c r="O1261">
        <v>0</v>
      </c>
      <c r="P1261">
        <v>0</v>
      </c>
      <c r="Q1261" t="s">
        <v>23</v>
      </c>
      <c r="R1261">
        <f>VLOOKUP($A1261,Location!$A:$E,2,FALSE)</f>
        <v>53.379377099999999</v>
      </c>
      <c r="S1261">
        <f>VLOOKUP($A1261,Location!$A:$E,3,FALSE)</f>
        <v>-3.0977423000000002</v>
      </c>
      <c r="T1261">
        <f>VLOOKUP($A1261,Location!$A:$E,4,FALSE)</f>
        <v>53.364377099999999</v>
      </c>
      <c r="U1261">
        <f>VLOOKUP($A1261,Location!$A:$E,5,FALSE)</f>
        <v>-3.0977423000000002</v>
      </c>
      <c r="V1261" t="s">
        <v>24</v>
      </c>
      <c r="W1261" t="s">
        <v>25</v>
      </c>
      <c r="X1261" t="s">
        <v>26</v>
      </c>
    </row>
    <row r="1262" spans="1:24" x14ac:dyDescent="0.25">
      <c r="A1262" t="s">
        <v>306</v>
      </c>
      <c r="N1262">
        <v>3</v>
      </c>
      <c r="O1262">
        <v>0</v>
      </c>
      <c r="P1262">
        <v>0</v>
      </c>
      <c r="Q1262" t="s">
        <v>23</v>
      </c>
      <c r="R1262">
        <f>VLOOKUP($A1262,Location!$A:$E,2,FALSE)</f>
        <v>51.541032000000001</v>
      </c>
      <c r="S1262">
        <f>VLOOKUP($A1262,Location!$A:$E,3,FALSE)</f>
        <v>-0.47298499999999999</v>
      </c>
      <c r="T1262">
        <f>VLOOKUP($A1262,Location!$A:$E,4,FALSE)</f>
        <v>51.541032000000001</v>
      </c>
      <c r="U1262">
        <f>VLOOKUP($A1262,Location!$A:$E,5,FALSE)</f>
        <v>-0.49598500000000001</v>
      </c>
      <c r="V1262" t="s">
        <v>24</v>
      </c>
      <c r="W1262" t="s">
        <v>25</v>
      </c>
      <c r="X1262" t="s">
        <v>26</v>
      </c>
    </row>
    <row r="1263" spans="1:24" x14ac:dyDescent="0.25">
      <c r="A1263" t="s">
        <v>307</v>
      </c>
      <c r="N1263">
        <v>3</v>
      </c>
      <c r="O1263">
        <v>0</v>
      </c>
      <c r="P1263">
        <v>0</v>
      </c>
      <c r="Q1263" t="s">
        <v>23</v>
      </c>
      <c r="R1263">
        <f>VLOOKUP($A1263,Location!$A:$E,2,FALSE)</f>
        <v>53.684102000000003</v>
      </c>
      <c r="S1263">
        <f>VLOOKUP($A1263,Location!$A:$E,3,FALSE)</f>
        <v>-1.544845</v>
      </c>
      <c r="T1263">
        <f>VLOOKUP($A1263,Location!$A:$E,4,FALSE)</f>
        <v>53.684102000000003</v>
      </c>
      <c r="U1263">
        <f>VLOOKUP($A1263,Location!$A:$E,5,FALSE)</f>
        <v>-1.544845</v>
      </c>
      <c r="V1263" t="s">
        <v>24</v>
      </c>
      <c r="W1263" t="s">
        <v>25</v>
      </c>
      <c r="X1263" t="s">
        <v>26</v>
      </c>
    </row>
    <row r="1264" spans="1:24" x14ac:dyDescent="0.25">
      <c r="A1264" t="s">
        <v>308</v>
      </c>
      <c r="N1264">
        <v>3</v>
      </c>
      <c r="O1264">
        <v>0</v>
      </c>
      <c r="P1264">
        <v>0</v>
      </c>
      <c r="Q1264" t="s">
        <v>23</v>
      </c>
      <c r="R1264">
        <f>VLOOKUP($A1264,Location!$A:$E,2,FALSE)</f>
        <v>53.4190136</v>
      </c>
      <c r="S1264">
        <f>VLOOKUP($A1264,Location!$A:$E,3,FALSE)</f>
        <v>-3.0276350000000001</v>
      </c>
      <c r="T1264">
        <f>VLOOKUP($A1264,Location!$A:$E,4,FALSE)</f>
        <v>53.4190136</v>
      </c>
      <c r="U1264">
        <f>VLOOKUP($A1264,Location!$A:$E,5,FALSE)</f>
        <v>-3.0276350000000001</v>
      </c>
      <c r="V1264" t="s">
        <v>24</v>
      </c>
      <c r="W1264" t="s">
        <v>25</v>
      </c>
      <c r="X1264" t="s">
        <v>26</v>
      </c>
    </row>
    <row r="1265" spans="1:24" x14ac:dyDescent="0.25">
      <c r="A1265" t="s">
        <v>309</v>
      </c>
      <c r="N1265">
        <v>3</v>
      </c>
      <c r="O1265">
        <v>0</v>
      </c>
      <c r="P1265">
        <v>0</v>
      </c>
      <c r="Q1265" t="s">
        <v>23</v>
      </c>
      <c r="R1265">
        <f>VLOOKUP($A1265,Location!$A:$E,2,FALSE)</f>
        <v>51.580455200000003</v>
      </c>
      <c r="S1265">
        <f>VLOOKUP($A1265,Location!$A:$E,3,FALSE)</f>
        <v>2.3811700000000002E-2</v>
      </c>
      <c r="T1265">
        <f>VLOOKUP($A1265,Location!$A:$E,4,FALSE)</f>
        <v>51.580455200000003</v>
      </c>
      <c r="U1265">
        <f>VLOOKUP($A1265,Location!$A:$E,5,FALSE)</f>
        <v>2.3811700000000002E-2</v>
      </c>
      <c r="V1265" t="s">
        <v>24</v>
      </c>
      <c r="W1265" t="s">
        <v>25</v>
      </c>
      <c r="X1265" t="s">
        <v>26</v>
      </c>
    </row>
    <row r="1266" spans="1:24" x14ac:dyDescent="0.25">
      <c r="A1266" t="s">
        <v>310</v>
      </c>
      <c r="N1266">
        <v>3</v>
      </c>
      <c r="O1266">
        <v>0</v>
      </c>
      <c r="P1266">
        <v>0</v>
      </c>
      <c r="Q1266" t="s">
        <v>23</v>
      </c>
      <c r="R1266">
        <f>VLOOKUP($A1266,Location!$A:$E,2,FALSE)</f>
        <v>53.410260999999998</v>
      </c>
      <c r="S1266">
        <f>VLOOKUP($A1266,Location!$A:$E,3,FALSE)</f>
        <v>-2.579234</v>
      </c>
      <c r="T1266">
        <f>VLOOKUP($A1266,Location!$A:$E,4,FALSE)</f>
        <v>53.410260999999998</v>
      </c>
      <c r="U1266">
        <f>VLOOKUP($A1266,Location!$A:$E,5,FALSE)</f>
        <v>-2.579234</v>
      </c>
      <c r="V1266" t="s">
        <v>24</v>
      </c>
      <c r="W1266" t="s">
        <v>25</v>
      </c>
      <c r="X1266" t="s">
        <v>26</v>
      </c>
    </row>
    <row r="1267" spans="1:24" x14ac:dyDescent="0.25">
      <c r="A1267" t="s">
        <v>311</v>
      </c>
      <c r="N1267">
        <v>3</v>
      </c>
      <c r="O1267">
        <v>0</v>
      </c>
      <c r="P1267">
        <v>0</v>
      </c>
      <c r="Q1267" t="s">
        <v>23</v>
      </c>
      <c r="R1267">
        <f>VLOOKUP($A1267,Location!$A:$E,2,FALSE)</f>
        <v>52.2951123</v>
      </c>
      <c r="S1267">
        <f>VLOOKUP($A1267,Location!$A:$E,3,FALSE)</f>
        <v>-1.6005073999999999</v>
      </c>
      <c r="T1267">
        <f>VLOOKUP($A1267,Location!$A:$E,4,FALSE)</f>
        <v>52.2951123</v>
      </c>
      <c r="U1267">
        <f>VLOOKUP($A1267,Location!$A:$E,5,FALSE)</f>
        <v>-1.6005073999999999</v>
      </c>
      <c r="V1267" t="s">
        <v>24</v>
      </c>
      <c r="W1267" t="s">
        <v>25</v>
      </c>
      <c r="X1267" t="s">
        <v>26</v>
      </c>
    </row>
    <row r="1268" spans="1:24" x14ac:dyDescent="0.25">
      <c r="A1268" t="s">
        <v>312</v>
      </c>
      <c r="N1268">
        <v>3</v>
      </c>
      <c r="O1268">
        <v>0</v>
      </c>
      <c r="P1268">
        <v>0</v>
      </c>
      <c r="Q1268" t="s">
        <v>23</v>
      </c>
      <c r="R1268">
        <f>VLOOKUP($A1268,Location!$A:$E,2,FALSE)</f>
        <v>51.666432399999998</v>
      </c>
      <c r="S1268">
        <f>VLOOKUP($A1268,Location!$A:$E,3,FALSE)</f>
        <v>-0.36525269999999999</v>
      </c>
      <c r="T1268">
        <f>VLOOKUP($A1268,Location!$A:$E,4,FALSE)</f>
        <v>51.666432399999998</v>
      </c>
      <c r="U1268">
        <f>VLOOKUP($A1268,Location!$A:$E,5,FALSE)</f>
        <v>-0.36525269999999999</v>
      </c>
      <c r="V1268" t="s">
        <v>24</v>
      </c>
      <c r="W1268" t="s">
        <v>25</v>
      </c>
      <c r="X1268" t="s">
        <v>26</v>
      </c>
    </row>
    <row r="1269" spans="1:24" x14ac:dyDescent="0.25">
      <c r="A1269" t="s">
        <v>313</v>
      </c>
      <c r="N1269">
        <v>3</v>
      </c>
      <c r="O1269">
        <v>0</v>
      </c>
      <c r="P1269">
        <v>0</v>
      </c>
      <c r="Q1269" t="s">
        <v>23</v>
      </c>
      <c r="R1269">
        <f>VLOOKUP($A1269,Location!$A:$E,2,FALSE)</f>
        <v>53.006542600000003</v>
      </c>
      <c r="S1269">
        <f>VLOOKUP($A1269,Location!$A:$E,3,FALSE)</f>
        <v>-1.251155</v>
      </c>
      <c r="T1269">
        <f>VLOOKUP($A1269,Location!$A:$E,4,FALSE)</f>
        <v>53.036542600000004</v>
      </c>
      <c r="U1269">
        <f>VLOOKUP($A1269,Location!$A:$E,5,FALSE)</f>
        <v>-1.481155</v>
      </c>
      <c r="V1269" t="s">
        <v>24</v>
      </c>
      <c r="W1269" t="s">
        <v>25</v>
      </c>
      <c r="X1269" t="s">
        <v>26</v>
      </c>
    </row>
    <row r="1270" spans="1:24" x14ac:dyDescent="0.25">
      <c r="A1270" t="s">
        <v>314</v>
      </c>
      <c r="N1270">
        <v>3</v>
      </c>
      <c r="O1270">
        <v>0</v>
      </c>
      <c r="P1270">
        <v>0</v>
      </c>
      <c r="Q1270" t="s">
        <v>23</v>
      </c>
      <c r="R1270">
        <f>VLOOKUP($A1270,Location!$A:$E,2,FALSE)</f>
        <v>52.554856399999998</v>
      </c>
      <c r="S1270">
        <f>VLOOKUP($A1270,Location!$A:$E,3,FALSE)</f>
        <v>-2.0124195999999999</v>
      </c>
      <c r="T1270">
        <f>VLOOKUP($A1270,Location!$A:$E,4,FALSE)</f>
        <v>52.554856399999998</v>
      </c>
      <c r="U1270">
        <f>VLOOKUP($A1270,Location!$A:$E,5,FALSE)</f>
        <v>-2.0124195999999999</v>
      </c>
      <c r="V1270" t="s">
        <v>24</v>
      </c>
      <c r="W1270" t="s">
        <v>25</v>
      </c>
      <c r="X1270" t="s">
        <v>26</v>
      </c>
    </row>
    <row r="1271" spans="1:24" x14ac:dyDescent="0.25">
      <c r="A1271" t="s">
        <v>315</v>
      </c>
      <c r="N1271">
        <v>3</v>
      </c>
      <c r="O1271">
        <v>0</v>
      </c>
      <c r="P1271">
        <v>0</v>
      </c>
      <c r="Q1271" t="s">
        <v>23</v>
      </c>
      <c r="R1271">
        <f>VLOOKUP($A1271,Location!$A:$E,2,FALSE)</f>
        <v>52.303004000000001</v>
      </c>
      <c r="S1271">
        <f>VLOOKUP($A1271,Location!$A:$E,3,FALSE)</f>
        <v>-0.72420200000000001</v>
      </c>
      <c r="T1271">
        <f>VLOOKUP($A1271,Location!$A:$E,4,FALSE)</f>
        <v>52.303004000000001</v>
      </c>
      <c r="U1271">
        <f>VLOOKUP($A1271,Location!$A:$E,5,FALSE)</f>
        <v>-0.66420199999999996</v>
      </c>
      <c r="V1271" t="s">
        <v>24</v>
      </c>
      <c r="W1271" t="s">
        <v>25</v>
      </c>
      <c r="X1271" t="s">
        <v>26</v>
      </c>
    </row>
    <row r="1272" spans="1:24" x14ac:dyDescent="0.25">
      <c r="A1272" t="s">
        <v>316</v>
      </c>
      <c r="N1272">
        <v>3</v>
      </c>
      <c r="O1272">
        <v>0</v>
      </c>
      <c r="P1272">
        <v>0</v>
      </c>
      <c r="Q1272" t="s">
        <v>23</v>
      </c>
      <c r="R1272">
        <f>VLOOKUP($A1272,Location!$A:$E,2,FALSE)</f>
        <v>53.424766599999998</v>
      </c>
      <c r="S1272">
        <f>VLOOKUP($A1272,Location!$A:$E,3,FALSE)</f>
        <v>-2.2579375000000002</v>
      </c>
      <c r="T1272">
        <f>VLOOKUP($A1272,Location!$A:$E,4,FALSE)</f>
        <v>53.424766599999998</v>
      </c>
      <c r="U1272">
        <f>VLOOKUP($A1272,Location!$A:$E,5,FALSE)</f>
        <v>-2.2579375000000002</v>
      </c>
      <c r="V1272" t="s">
        <v>24</v>
      </c>
      <c r="W1272" t="s">
        <v>25</v>
      </c>
      <c r="X1272" t="s">
        <v>26</v>
      </c>
    </row>
    <row r="1273" spans="1:24" x14ac:dyDescent="0.25">
      <c r="A1273" t="s">
        <v>317</v>
      </c>
      <c r="N1273">
        <v>3</v>
      </c>
      <c r="O1273">
        <v>0</v>
      </c>
      <c r="P1273">
        <v>0</v>
      </c>
      <c r="Q1273" t="s">
        <v>23</v>
      </c>
      <c r="R1273">
        <f>VLOOKUP($A1273,Location!$A:$E,2,FALSE)</f>
        <v>51.3750784</v>
      </c>
      <c r="S1273">
        <f>VLOOKUP($A1273,Location!$A:$E,3,FALSE)</f>
        <v>-1.1353200000000001E-2</v>
      </c>
      <c r="T1273">
        <f>VLOOKUP($A1273,Location!$A:$E,4,FALSE)</f>
        <v>51.3750784</v>
      </c>
      <c r="U1273">
        <f>VLOOKUP($A1273,Location!$A:$E,5,FALSE)</f>
        <v>-1.1353200000000001E-2</v>
      </c>
      <c r="V1273" t="s">
        <v>24</v>
      </c>
      <c r="W1273" t="s">
        <v>25</v>
      </c>
      <c r="X1273" t="s">
        <v>26</v>
      </c>
    </row>
    <row r="1274" spans="1:24" x14ac:dyDescent="0.25">
      <c r="A1274" t="s">
        <v>318</v>
      </c>
      <c r="N1274">
        <v>3</v>
      </c>
      <c r="O1274">
        <v>0</v>
      </c>
      <c r="P1274">
        <v>0</v>
      </c>
      <c r="Q1274" t="s">
        <v>23</v>
      </c>
      <c r="R1274">
        <f>VLOOKUP($A1274,Location!$A:$E,2,FALSE)</f>
        <v>51.341018599999998</v>
      </c>
      <c r="S1274">
        <f>VLOOKUP($A1274,Location!$A:$E,3,FALSE)</f>
        <v>-2.9726694</v>
      </c>
      <c r="T1274">
        <f>VLOOKUP($A1274,Location!$A:$E,4,FALSE)</f>
        <v>51.341018599999998</v>
      </c>
      <c r="U1274">
        <f>VLOOKUP($A1274,Location!$A:$E,5,FALSE)</f>
        <v>-2.9726694</v>
      </c>
      <c r="V1274" t="s">
        <v>24</v>
      </c>
      <c r="W1274" t="s">
        <v>25</v>
      </c>
      <c r="X1274" t="s">
        <v>26</v>
      </c>
    </row>
    <row r="1275" spans="1:24" x14ac:dyDescent="0.25">
      <c r="A1275" t="s">
        <v>319</v>
      </c>
      <c r="N1275">
        <v>3</v>
      </c>
      <c r="O1275">
        <v>0</v>
      </c>
      <c r="P1275">
        <v>0</v>
      </c>
      <c r="Q1275" t="s">
        <v>23</v>
      </c>
      <c r="R1275">
        <f>VLOOKUP($A1275,Location!$A:$E,2,FALSE)</f>
        <v>54.4826306</v>
      </c>
      <c r="S1275">
        <f>VLOOKUP($A1275,Location!$A:$E,3,FALSE)</f>
        <v>-0.6083229</v>
      </c>
      <c r="T1275">
        <f>VLOOKUP($A1275,Location!$A:$E,4,FALSE)</f>
        <v>54.4826306</v>
      </c>
      <c r="U1275">
        <f>VLOOKUP($A1275,Location!$A:$E,5,FALSE)</f>
        <v>-0.6083229</v>
      </c>
      <c r="V1275" t="s">
        <v>24</v>
      </c>
      <c r="W1275" t="s">
        <v>25</v>
      </c>
      <c r="X1275" t="s">
        <v>26</v>
      </c>
    </row>
    <row r="1276" spans="1:24" x14ac:dyDescent="0.25">
      <c r="A1276" t="s">
        <v>320</v>
      </c>
      <c r="N1276">
        <v>3</v>
      </c>
      <c r="O1276">
        <v>0</v>
      </c>
      <c r="P1276">
        <v>0</v>
      </c>
      <c r="Q1276" t="s">
        <v>23</v>
      </c>
      <c r="R1276">
        <f>VLOOKUP($A1276,Location!$A:$E,2,FALSE)</f>
        <v>52.965404999999997</v>
      </c>
      <c r="S1276">
        <f>VLOOKUP($A1276,Location!$A:$E,3,FALSE)</f>
        <v>-2.6798606999999999</v>
      </c>
      <c r="T1276">
        <f>VLOOKUP($A1276,Location!$A:$E,4,FALSE)</f>
        <v>52.965404999999997</v>
      </c>
      <c r="U1276">
        <f>VLOOKUP($A1276,Location!$A:$E,5,FALSE)</f>
        <v>-2.6798606999999999</v>
      </c>
      <c r="V1276" t="s">
        <v>24</v>
      </c>
      <c r="W1276" t="s">
        <v>25</v>
      </c>
      <c r="X1276" t="s">
        <v>26</v>
      </c>
    </row>
    <row r="1277" spans="1:24" x14ac:dyDescent="0.25">
      <c r="A1277" t="s">
        <v>321</v>
      </c>
      <c r="N1277">
        <v>3</v>
      </c>
      <c r="O1277">
        <v>0</v>
      </c>
      <c r="P1277">
        <v>0</v>
      </c>
      <c r="Q1277" t="s">
        <v>23</v>
      </c>
      <c r="R1277">
        <f>VLOOKUP($A1277,Location!$A:$E,2,FALSE)</f>
        <v>58.451275000000003</v>
      </c>
      <c r="S1277">
        <f>VLOOKUP($A1277,Location!$A:$E,3,FALSE)</f>
        <v>-3.0906669999999998</v>
      </c>
      <c r="T1277">
        <f>VLOOKUP($A1277,Location!$A:$E,4,FALSE)</f>
        <v>58.451275000000003</v>
      </c>
      <c r="U1277">
        <f>VLOOKUP($A1277,Location!$A:$E,5,FALSE)</f>
        <v>-3.0906669999999998</v>
      </c>
      <c r="V1277" t="s">
        <v>24</v>
      </c>
      <c r="W1277" t="s">
        <v>25</v>
      </c>
      <c r="X1277" t="s">
        <v>26</v>
      </c>
    </row>
    <row r="1278" spans="1:24" x14ac:dyDescent="0.25">
      <c r="A1278" t="s">
        <v>322</v>
      </c>
      <c r="N1278">
        <v>3</v>
      </c>
      <c r="O1278">
        <v>0</v>
      </c>
      <c r="P1278">
        <v>0</v>
      </c>
      <c r="Q1278" t="s">
        <v>23</v>
      </c>
      <c r="R1278">
        <f>VLOOKUP($A1278,Location!$A:$E,2,FALSE)</f>
        <v>53.3632062</v>
      </c>
      <c r="S1278">
        <f>VLOOKUP($A1278,Location!$A:$E,3,FALSE)</f>
        <v>-2.7704361</v>
      </c>
      <c r="T1278">
        <f>VLOOKUP($A1278,Location!$A:$E,4,FALSE)</f>
        <v>53.3632062</v>
      </c>
      <c r="U1278">
        <f>VLOOKUP($A1278,Location!$A:$E,5,FALSE)</f>
        <v>-2.7704361</v>
      </c>
      <c r="V1278" t="s">
        <v>24</v>
      </c>
      <c r="W1278" t="s">
        <v>25</v>
      </c>
      <c r="X1278" t="s">
        <v>26</v>
      </c>
    </row>
    <row r="1279" spans="1:24" x14ac:dyDescent="0.25">
      <c r="A1279" t="s">
        <v>323</v>
      </c>
      <c r="N1279">
        <v>3</v>
      </c>
      <c r="O1279">
        <v>0</v>
      </c>
      <c r="P1279">
        <v>0</v>
      </c>
      <c r="Q1279" t="s">
        <v>23</v>
      </c>
      <c r="R1279">
        <f>VLOOKUP($A1279,Location!$A:$E,2,FALSE)</f>
        <v>51.056458999999997</v>
      </c>
      <c r="S1279">
        <f>VLOOKUP($A1279,Location!$A:$E,3,FALSE)</f>
        <v>-1.3220832</v>
      </c>
      <c r="T1279">
        <f>VLOOKUP($A1279,Location!$A:$E,4,FALSE)</f>
        <v>51.056458999999997</v>
      </c>
      <c r="U1279">
        <f>VLOOKUP($A1279,Location!$A:$E,5,FALSE)</f>
        <v>-1.3120832</v>
      </c>
      <c r="V1279" t="s">
        <v>24</v>
      </c>
      <c r="W1279" t="s">
        <v>25</v>
      </c>
      <c r="X1279" t="s">
        <v>26</v>
      </c>
    </row>
    <row r="1280" spans="1:24" x14ac:dyDescent="0.25">
      <c r="A1280" t="s">
        <v>324</v>
      </c>
      <c r="N1280">
        <v>3</v>
      </c>
      <c r="O1280">
        <v>0</v>
      </c>
      <c r="P1280">
        <v>0</v>
      </c>
      <c r="Q1280" t="s">
        <v>23</v>
      </c>
      <c r="R1280">
        <f>VLOOKUP($A1280,Location!$A:$E,2,FALSE)</f>
        <v>52.563649699999999</v>
      </c>
      <c r="S1280">
        <f>VLOOKUP($A1280,Location!$A:$E,3,FALSE)</f>
        <v>-2.1022476000000001</v>
      </c>
      <c r="T1280">
        <f>VLOOKUP($A1280,Location!$A:$E,4,FALSE)</f>
        <v>52.563649699999999</v>
      </c>
      <c r="U1280">
        <f>VLOOKUP($A1280,Location!$A:$E,5,FALSE)</f>
        <v>-2.1022476000000001</v>
      </c>
      <c r="V1280" t="s">
        <v>24</v>
      </c>
      <c r="W1280" t="s">
        <v>25</v>
      </c>
      <c r="X1280" t="s">
        <v>26</v>
      </c>
    </row>
    <row r="1281" spans="1:24" x14ac:dyDescent="0.25">
      <c r="A1281" t="s">
        <v>325</v>
      </c>
      <c r="N1281">
        <v>3</v>
      </c>
      <c r="O1281">
        <v>0</v>
      </c>
      <c r="P1281">
        <v>0</v>
      </c>
      <c r="Q1281" t="s">
        <v>23</v>
      </c>
      <c r="R1281">
        <f>VLOOKUP($A1281,Location!$A:$E,2,FALSE)</f>
        <v>51.601739999999999</v>
      </c>
      <c r="S1281">
        <f>VLOOKUP($A1281,Location!$A:$E,3,FALSE)</f>
        <v>-0.114861</v>
      </c>
      <c r="T1281">
        <f>VLOOKUP($A1281,Location!$A:$E,4,FALSE)</f>
        <v>51.601739999999999</v>
      </c>
      <c r="U1281">
        <f>VLOOKUP($A1281,Location!$A:$E,5,FALSE)</f>
        <v>-0.154861</v>
      </c>
      <c r="V1281" t="s">
        <v>24</v>
      </c>
      <c r="W1281" t="s">
        <v>25</v>
      </c>
      <c r="X1281" t="s">
        <v>26</v>
      </c>
    </row>
    <row r="1282" spans="1:24" x14ac:dyDescent="0.25">
      <c r="A1282" t="s">
        <v>326</v>
      </c>
      <c r="N1282">
        <v>3</v>
      </c>
      <c r="O1282">
        <v>0</v>
      </c>
      <c r="P1282">
        <v>0</v>
      </c>
      <c r="Q1282" t="s">
        <v>23</v>
      </c>
      <c r="R1282">
        <f>VLOOKUP($A1282,Location!$A:$E,2,FALSE)</f>
        <v>52.213997499999998</v>
      </c>
      <c r="S1282">
        <f>VLOOKUP($A1282,Location!$A:$E,3,FALSE)</f>
        <v>-2.1780455999999999</v>
      </c>
      <c r="T1282">
        <f>VLOOKUP($A1282,Location!$A:$E,4,FALSE)</f>
        <v>52.213997499999998</v>
      </c>
      <c r="U1282">
        <f>VLOOKUP($A1282,Location!$A:$E,5,FALSE)</f>
        <v>-2.1780455999999999</v>
      </c>
      <c r="V1282" t="s">
        <v>24</v>
      </c>
      <c r="W1282" t="s">
        <v>25</v>
      </c>
      <c r="X1282" t="s">
        <v>26</v>
      </c>
    </row>
    <row r="1283" spans="1:24" x14ac:dyDescent="0.25">
      <c r="A1283" t="s">
        <v>327</v>
      </c>
      <c r="N1283">
        <v>3</v>
      </c>
      <c r="O1283">
        <v>0</v>
      </c>
      <c r="P1283">
        <v>0</v>
      </c>
      <c r="Q1283" t="s">
        <v>23</v>
      </c>
      <c r="R1283">
        <f>VLOOKUP($A1283,Location!$A:$E,2,FALSE)</f>
        <v>54.635058000000001</v>
      </c>
      <c r="S1283">
        <f>VLOOKUP($A1283,Location!$A:$E,3,FALSE)</f>
        <v>-3.5693980000000001</v>
      </c>
      <c r="T1283">
        <f>VLOOKUP($A1283,Location!$A:$E,4,FALSE)</f>
        <v>54.635058000000001</v>
      </c>
      <c r="U1283">
        <f>VLOOKUP($A1283,Location!$A:$E,5,FALSE)</f>
        <v>-3.5693980000000001</v>
      </c>
      <c r="V1283" t="s">
        <v>24</v>
      </c>
      <c r="W1283" t="s">
        <v>25</v>
      </c>
      <c r="X1283" t="s">
        <v>26</v>
      </c>
    </row>
    <row r="1284" spans="1:24" x14ac:dyDescent="0.25">
      <c r="A1284" t="s">
        <v>328</v>
      </c>
      <c r="N1284">
        <v>3</v>
      </c>
      <c r="O1284">
        <v>0</v>
      </c>
      <c r="P1284">
        <v>0</v>
      </c>
      <c r="Q1284" t="s">
        <v>23</v>
      </c>
      <c r="R1284">
        <f>VLOOKUP($A1284,Location!$A:$E,2,FALSE)</f>
        <v>53.323112100000003</v>
      </c>
      <c r="S1284">
        <f>VLOOKUP($A1284,Location!$A:$E,3,FALSE)</f>
        <v>-1.1592705000000001</v>
      </c>
      <c r="T1284">
        <f>VLOOKUP($A1284,Location!$A:$E,4,FALSE)</f>
        <v>53.323112100000003</v>
      </c>
      <c r="U1284">
        <f>VLOOKUP($A1284,Location!$A:$E,5,FALSE)</f>
        <v>-1.0892705</v>
      </c>
      <c r="V1284" t="s">
        <v>24</v>
      </c>
      <c r="W1284" t="s">
        <v>25</v>
      </c>
      <c r="X1284" t="s">
        <v>26</v>
      </c>
    </row>
    <row r="1285" spans="1:24" x14ac:dyDescent="0.25">
      <c r="A1285" t="s">
        <v>329</v>
      </c>
      <c r="N1285">
        <v>3</v>
      </c>
      <c r="O1285">
        <v>0</v>
      </c>
      <c r="P1285">
        <v>0</v>
      </c>
      <c r="Q1285" t="s">
        <v>23</v>
      </c>
      <c r="R1285">
        <f>VLOOKUP($A1285,Location!$A:$E,2,FALSE)</f>
        <v>53.0490511</v>
      </c>
      <c r="S1285">
        <f>VLOOKUP($A1285,Location!$A:$E,3,FALSE)</f>
        <v>-3.0142753</v>
      </c>
      <c r="T1285">
        <f>VLOOKUP($A1285,Location!$A:$E,4,FALSE)</f>
        <v>53.0490511</v>
      </c>
      <c r="U1285">
        <f>VLOOKUP($A1285,Location!$A:$E,5,FALSE)</f>
        <v>-3.0142753</v>
      </c>
      <c r="V1285" t="s">
        <v>24</v>
      </c>
      <c r="W1285" t="s">
        <v>25</v>
      </c>
      <c r="X1285" t="s">
        <v>26</v>
      </c>
    </row>
    <row r="1286" spans="1:24" x14ac:dyDescent="0.25">
      <c r="A1286" t="s">
        <v>330</v>
      </c>
      <c r="N1286">
        <v>3</v>
      </c>
      <c r="O1286">
        <v>0</v>
      </c>
      <c r="P1286">
        <v>0</v>
      </c>
      <c r="Q1286" t="s">
        <v>23</v>
      </c>
      <c r="R1286">
        <f>VLOOKUP($A1286,Location!$A:$E,2,FALSE)</f>
        <v>51.523522300000003</v>
      </c>
      <c r="S1286">
        <f>VLOOKUP($A1286,Location!$A:$E,3,FALSE)</f>
        <v>-0.39010929999999999</v>
      </c>
      <c r="T1286">
        <f>VLOOKUP($A1286,Location!$A:$E,4,FALSE)</f>
        <v>51.523522300000003</v>
      </c>
      <c r="U1286">
        <f>VLOOKUP($A1286,Location!$A:$E,5,FALSE)</f>
        <v>-0.41010930000000001</v>
      </c>
      <c r="V1286" t="s">
        <v>24</v>
      </c>
      <c r="W1286" t="s">
        <v>25</v>
      </c>
      <c r="X1286" t="s">
        <v>26</v>
      </c>
    </row>
    <row r="1287" spans="1:24" x14ac:dyDescent="0.25">
      <c r="A1287" t="s">
        <v>331</v>
      </c>
      <c r="N1287">
        <v>3</v>
      </c>
      <c r="O1287">
        <v>0</v>
      </c>
      <c r="P1287">
        <v>0</v>
      </c>
      <c r="Q1287" t="s">
        <v>23</v>
      </c>
      <c r="R1287">
        <f>VLOOKUP($A1287,Location!$A:$E,2,FALSE)</f>
        <v>50.943725999999998</v>
      </c>
      <c r="S1287">
        <f>VLOOKUP($A1287,Location!$A:$E,3,FALSE)</f>
        <v>-2.660901</v>
      </c>
      <c r="T1287">
        <f>VLOOKUP($A1287,Location!$A:$E,4,FALSE)</f>
        <v>50.943725999999998</v>
      </c>
      <c r="U1287">
        <f>VLOOKUP($A1287,Location!$A:$E,5,FALSE)</f>
        <v>-2.660901</v>
      </c>
      <c r="V1287" t="s">
        <v>24</v>
      </c>
      <c r="W1287" t="s">
        <v>25</v>
      </c>
      <c r="X1287" t="s">
        <v>26</v>
      </c>
    </row>
    <row r="1288" spans="1:24" x14ac:dyDescent="0.25">
      <c r="A1288" t="s">
        <v>332</v>
      </c>
      <c r="N1288">
        <v>3</v>
      </c>
      <c r="O1288">
        <v>0</v>
      </c>
      <c r="P1288">
        <v>0</v>
      </c>
      <c r="Q1288" t="s">
        <v>23</v>
      </c>
      <c r="R1288">
        <f>VLOOKUP($A1288,Location!$A:$E,2,FALSE)</f>
        <v>53.988970000000002</v>
      </c>
      <c r="S1288">
        <f>VLOOKUP($A1288,Location!$A:$E,3,FALSE)</f>
        <v>-1.0491999999999999</v>
      </c>
      <c r="T1288">
        <f>VLOOKUP($A1288,Location!$A:$E,4,FALSE)</f>
        <v>53.988970000000002</v>
      </c>
      <c r="U1288">
        <f>VLOOKUP($A1288,Location!$A:$E,5,FALSE)</f>
        <v>-1.0491999999999999</v>
      </c>
      <c r="V1288" t="s">
        <v>24</v>
      </c>
      <c r="W1288" t="s">
        <v>25</v>
      </c>
      <c r="X1288" t="s">
        <v>26</v>
      </c>
    </row>
    <row r="1289" spans="1:24" x14ac:dyDescent="0.25">
      <c r="A1289" t="s">
        <v>22</v>
      </c>
      <c r="N1289">
        <v>0</v>
      </c>
      <c r="O1289">
        <v>0</v>
      </c>
      <c r="P1289">
        <v>0</v>
      </c>
      <c r="Q1289" t="s">
        <v>23</v>
      </c>
      <c r="R1289">
        <f>VLOOKUP($A1289,Location!$A:$E,2,FALSE)</f>
        <v>57.185055499999997</v>
      </c>
      <c r="S1289">
        <f>VLOOKUP($A1289,Location!$A:$E,3,FALSE)</f>
        <v>-2.0952510000000002</v>
      </c>
      <c r="T1289">
        <f>VLOOKUP($A1289,Location!$A:$E,4,FALSE)</f>
        <v>57.2050555</v>
      </c>
      <c r="U1289">
        <f>VLOOKUP($A1289,Location!$A:$E,5,FALSE)</f>
        <v>-2.0952510000000002</v>
      </c>
      <c r="V1289" t="s">
        <v>24</v>
      </c>
      <c r="W1289" t="s">
        <v>335</v>
      </c>
      <c r="X1289" t="s">
        <v>26</v>
      </c>
    </row>
    <row r="1290" spans="1:24" x14ac:dyDescent="0.25">
      <c r="A1290" t="s">
        <v>27</v>
      </c>
      <c r="N1290">
        <v>0</v>
      </c>
      <c r="O1290">
        <v>0</v>
      </c>
      <c r="P1290">
        <v>0</v>
      </c>
      <c r="Q1290" t="s">
        <v>23</v>
      </c>
      <c r="R1290">
        <f>VLOOKUP($A1290,Location!$A:$E,2,FALSE)</f>
        <v>57.088588000000001</v>
      </c>
      <c r="S1290">
        <f>VLOOKUP($A1290,Location!$A:$E,3,FALSE)</f>
        <v>-2.1074760000000001</v>
      </c>
      <c r="T1290">
        <f>VLOOKUP($A1290,Location!$A:$E,4,FALSE)</f>
        <v>57.068587999999998</v>
      </c>
      <c r="U1290">
        <f>VLOOKUP($A1290,Location!$A:$E,5,FALSE)</f>
        <v>-2.1074760000000001</v>
      </c>
      <c r="V1290" t="s">
        <v>24</v>
      </c>
      <c r="W1290" t="s">
        <v>335</v>
      </c>
      <c r="X1290" t="s">
        <v>26</v>
      </c>
    </row>
    <row r="1291" spans="1:24" x14ac:dyDescent="0.25">
      <c r="A1291" t="s">
        <v>28</v>
      </c>
      <c r="N1291">
        <v>0</v>
      </c>
      <c r="O1291">
        <v>0</v>
      </c>
      <c r="P1291">
        <v>0</v>
      </c>
      <c r="Q1291" t="s">
        <v>23</v>
      </c>
      <c r="R1291">
        <f>VLOOKUP($A1291,Location!$A:$E,2,FALSE)</f>
        <v>51.815942800000002</v>
      </c>
      <c r="S1291">
        <f>VLOOKUP($A1291,Location!$A:$E,3,FALSE)</f>
        <v>-3.0105875000000002</v>
      </c>
      <c r="T1291">
        <f>VLOOKUP($A1291,Location!$A:$E,4,FALSE)</f>
        <v>51.815942800000002</v>
      </c>
      <c r="U1291">
        <f>VLOOKUP($A1291,Location!$A:$E,5,FALSE)</f>
        <v>-3.0105875000000002</v>
      </c>
      <c r="V1291" t="s">
        <v>24</v>
      </c>
      <c r="W1291" t="s">
        <v>335</v>
      </c>
      <c r="X1291" t="s">
        <v>26</v>
      </c>
    </row>
    <row r="1292" spans="1:24" x14ac:dyDescent="0.25">
      <c r="A1292" t="s">
        <v>29</v>
      </c>
      <c r="N1292">
        <v>0</v>
      </c>
      <c r="O1292">
        <v>0</v>
      </c>
      <c r="P1292">
        <v>0</v>
      </c>
      <c r="Q1292" t="s">
        <v>23</v>
      </c>
      <c r="R1292">
        <f>VLOOKUP($A1292,Location!$A:$E,2,FALSE)</f>
        <v>52.411171000000003</v>
      </c>
      <c r="S1292">
        <f>VLOOKUP($A1292,Location!$A:$E,3,FALSE)</f>
        <v>-4.079847</v>
      </c>
      <c r="T1292">
        <f>VLOOKUP($A1292,Location!$A:$E,4,FALSE)</f>
        <v>52.411171000000003</v>
      </c>
      <c r="U1292">
        <f>VLOOKUP($A1292,Location!$A:$E,5,FALSE)</f>
        <v>-4.079847</v>
      </c>
      <c r="V1292" t="s">
        <v>24</v>
      </c>
      <c r="W1292" t="s">
        <v>335</v>
      </c>
      <c r="X1292" t="s">
        <v>26</v>
      </c>
    </row>
    <row r="1293" spans="1:24" x14ac:dyDescent="0.25">
      <c r="A1293" t="s">
        <v>30</v>
      </c>
      <c r="N1293">
        <v>0</v>
      </c>
      <c r="O1293">
        <v>0</v>
      </c>
      <c r="P1293">
        <v>0</v>
      </c>
      <c r="Q1293" t="s">
        <v>23</v>
      </c>
      <c r="R1293">
        <f>VLOOKUP($A1293,Location!$A:$E,2,FALSE)</f>
        <v>55.866604000000002</v>
      </c>
      <c r="S1293">
        <f>VLOOKUP($A1293,Location!$A:$E,3,FALSE)</f>
        <v>-3.9888789999999998</v>
      </c>
      <c r="T1293">
        <f>VLOOKUP($A1293,Location!$A:$E,4,FALSE)</f>
        <v>55.866604000000002</v>
      </c>
      <c r="U1293">
        <f>VLOOKUP($A1293,Location!$A:$E,5,FALSE)</f>
        <v>-3.9888789999999998</v>
      </c>
      <c r="V1293" t="s">
        <v>24</v>
      </c>
      <c r="W1293" t="s">
        <v>335</v>
      </c>
      <c r="X1293" t="s">
        <v>26</v>
      </c>
    </row>
    <row r="1294" spans="1:24" x14ac:dyDescent="0.25">
      <c r="A1294" t="s">
        <v>31</v>
      </c>
      <c r="N1294">
        <v>0</v>
      </c>
      <c r="O1294">
        <v>0</v>
      </c>
      <c r="P1294">
        <v>0</v>
      </c>
      <c r="Q1294" t="s">
        <v>23</v>
      </c>
      <c r="R1294">
        <f>VLOOKUP($A1294,Location!$A:$E,2,FALSE)</f>
        <v>57.690631000000003</v>
      </c>
      <c r="S1294">
        <f>VLOOKUP($A1294,Location!$A:$E,3,FALSE)</f>
        <v>-4.2681290000000001</v>
      </c>
      <c r="T1294">
        <f>VLOOKUP($A1294,Location!$A:$E,4,FALSE)</f>
        <v>57.690631000000003</v>
      </c>
      <c r="U1294">
        <f>VLOOKUP($A1294,Location!$A:$E,5,FALSE)</f>
        <v>-4.2681290000000001</v>
      </c>
      <c r="V1294" t="s">
        <v>24</v>
      </c>
      <c r="W1294" t="s">
        <v>335</v>
      </c>
      <c r="X1294" t="s">
        <v>26</v>
      </c>
    </row>
    <row r="1295" spans="1:24" x14ac:dyDescent="0.25">
      <c r="A1295" t="s">
        <v>32</v>
      </c>
      <c r="N1295">
        <v>0</v>
      </c>
      <c r="O1295">
        <v>0</v>
      </c>
      <c r="P1295">
        <v>0</v>
      </c>
      <c r="Q1295" t="s">
        <v>23</v>
      </c>
      <c r="R1295">
        <f>VLOOKUP($A1295,Location!$A:$E,2,FALSE)</f>
        <v>55.411873399999998</v>
      </c>
      <c r="S1295">
        <f>VLOOKUP($A1295,Location!$A:$E,3,FALSE)</f>
        <v>-1.7074685000000001</v>
      </c>
      <c r="T1295">
        <f>VLOOKUP($A1295,Location!$A:$E,4,FALSE)</f>
        <v>55.411873399999998</v>
      </c>
      <c r="U1295">
        <f>VLOOKUP($A1295,Location!$A:$E,5,FALSE)</f>
        <v>-1.7074685000000001</v>
      </c>
      <c r="V1295" t="s">
        <v>24</v>
      </c>
      <c r="W1295" t="s">
        <v>335</v>
      </c>
      <c r="X1295" t="s">
        <v>26</v>
      </c>
    </row>
    <row r="1296" spans="1:24" x14ac:dyDescent="0.25">
      <c r="A1296" t="s">
        <v>33</v>
      </c>
      <c r="N1296">
        <v>0</v>
      </c>
      <c r="O1296">
        <v>0</v>
      </c>
      <c r="P1296">
        <v>0</v>
      </c>
      <c r="Q1296" t="s">
        <v>23</v>
      </c>
      <c r="R1296">
        <f>VLOOKUP($A1296,Location!$A:$E,2,FALSE)</f>
        <v>56.550038999999998</v>
      </c>
      <c r="S1296">
        <f>VLOOKUP($A1296,Location!$A:$E,3,FALSE)</f>
        <v>-2.6127229999999999</v>
      </c>
      <c r="T1296">
        <f>VLOOKUP($A1296,Location!$A:$E,4,FALSE)</f>
        <v>56.550038999999998</v>
      </c>
      <c r="U1296">
        <f>VLOOKUP($A1296,Location!$A:$E,5,FALSE)</f>
        <v>-2.6127229999999999</v>
      </c>
      <c r="V1296" t="s">
        <v>24</v>
      </c>
      <c r="W1296" t="s">
        <v>335</v>
      </c>
      <c r="X1296" t="s">
        <v>26</v>
      </c>
    </row>
    <row r="1297" spans="1:24" x14ac:dyDescent="0.25">
      <c r="A1297" t="s">
        <v>34</v>
      </c>
      <c r="N1297">
        <v>0</v>
      </c>
      <c r="O1297">
        <v>0</v>
      </c>
      <c r="P1297">
        <v>0</v>
      </c>
      <c r="Q1297" t="s">
        <v>23</v>
      </c>
      <c r="R1297">
        <f>VLOOKUP($A1297,Location!$A:$E,2,FALSE)</f>
        <v>53.124247099999998</v>
      </c>
      <c r="S1297">
        <f>VLOOKUP($A1297,Location!$A:$E,3,FALSE)</f>
        <v>-1.2368128</v>
      </c>
      <c r="T1297">
        <f>VLOOKUP($A1297,Location!$A:$E,4,FALSE)</f>
        <v>53.084247099999999</v>
      </c>
      <c r="U1297">
        <f>VLOOKUP($A1297,Location!$A:$E,5,FALSE)</f>
        <v>-1.2368128</v>
      </c>
      <c r="V1297" t="s">
        <v>24</v>
      </c>
      <c r="W1297" t="s">
        <v>335</v>
      </c>
      <c r="X1297" t="s">
        <v>26</v>
      </c>
    </row>
    <row r="1298" spans="1:24" x14ac:dyDescent="0.25">
      <c r="A1298" t="s">
        <v>35</v>
      </c>
      <c r="N1298">
        <v>0</v>
      </c>
      <c r="O1298">
        <v>0</v>
      </c>
      <c r="P1298">
        <v>0</v>
      </c>
      <c r="Q1298" t="s">
        <v>23</v>
      </c>
      <c r="R1298">
        <f>VLOOKUP($A1298,Location!$A:$E,2,FALSE)</f>
        <v>51.146543000000001</v>
      </c>
      <c r="S1298">
        <f>VLOOKUP($A1298,Location!$A:$E,3,FALSE)</f>
        <v>0.87834299999999998</v>
      </c>
      <c r="T1298">
        <f>VLOOKUP($A1298,Location!$A:$E,4,FALSE)</f>
        <v>51.146543000000001</v>
      </c>
      <c r="U1298">
        <f>VLOOKUP($A1298,Location!$A:$E,5,FALSE)</f>
        <v>0.87834299999999998</v>
      </c>
      <c r="V1298" t="s">
        <v>24</v>
      </c>
      <c r="W1298" t="s">
        <v>335</v>
      </c>
      <c r="X1298" t="s">
        <v>26</v>
      </c>
    </row>
    <row r="1299" spans="1:24" x14ac:dyDescent="0.25">
      <c r="A1299" t="s">
        <v>36</v>
      </c>
      <c r="N1299">
        <v>0</v>
      </c>
      <c r="O1299">
        <v>0</v>
      </c>
      <c r="P1299">
        <v>0</v>
      </c>
      <c r="Q1299" t="s">
        <v>23</v>
      </c>
      <c r="R1299">
        <f>VLOOKUP($A1299,Location!$A:$E,2,FALSE)</f>
        <v>51.432547999999997</v>
      </c>
      <c r="S1299">
        <f>VLOOKUP($A1299,Location!$A:$E,3,FALSE)</f>
        <v>-0.46192899999999998</v>
      </c>
      <c r="T1299">
        <f>VLOOKUP($A1299,Location!$A:$E,4,FALSE)</f>
        <v>51.432547999999997</v>
      </c>
      <c r="U1299">
        <f>VLOOKUP($A1299,Location!$A:$E,5,FALSE)</f>
        <v>-0.46192899999999998</v>
      </c>
      <c r="V1299" t="s">
        <v>24</v>
      </c>
      <c r="W1299" t="s">
        <v>335</v>
      </c>
      <c r="X1299" t="s">
        <v>26</v>
      </c>
    </row>
    <row r="1300" spans="1:24" x14ac:dyDescent="0.25">
      <c r="A1300" t="s">
        <v>37</v>
      </c>
      <c r="N1300">
        <v>0</v>
      </c>
      <c r="O1300">
        <v>0</v>
      </c>
      <c r="P1300">
        <v>0</v>
      </c>
      <c r="Q1300" t="s">
        <v>23</v>
      </c>
      <c r="R1300">
        <f>VLOOKUP($A1300,Location!$A:$E,2,FALSE)</f>
        <v>53.530124200000003</v>
      </c>
      <c r="S1300">
        <f>VLOOKUP($A1300,Location!$A:$E,3,FALSE)</f>
        <v>-2.5046593000000001</v>
      </c>
      <c r="T1300">
        <f>VLOOKUP($A1300,Location!$A:$E,4,FALSE)</f>
        <v>53.530124200000003</v>
      </c>
      <c r="U1300">
        <f>VLOOKUP($A1300,Location!$A:$E,5,FALSE)</f>
        <v>-2.5046593000000001</v>
      </c>
      <c r="V1300" t="s">
        <v>24</v>
      </c>
      <c r="W1300" t="s">
        <v>335</v>
      </c>
      <c r="X1300" t="s">
        <v>26</v>
      </c>
    </row>
    <row r="1301" spans="1:24" x14ac:dyDescent="0.25">
      <c r="A1301" t="s">
        <v>38</v>
      </c>
      <c r="N1301">
        <v>0</v>
      </c>
      <c r="O1301">
        <v>0</v>
      </c>
      <c r="P1301">
        <v>0</v>
      </c>
      <c r="Q1301" t="s">
        <v>23</v>
      </c>
      <c r="R1301">
        <f>VLOOKUP($A1301,Location!$A:$E,2,FALSE)</f>
        <v>51.821838100000001</v>
      </c>
      <c r="S1301">
        <f>VLOOKUP($A1301,Location!$A:$E,3,FALSE)</f>
        <v>-0.84219849999999996</v>
      </c>
      <c r="T1301">
        <f>VLOOKUP($A1301,Location!$A:$E,4,FALSE)</f>
        <v>51.781838100000002</v>
      </c>
      <c r="U1301">
        <f>VLOOKUP($A1301,Location!$A:$E,5,FALSE)</f>
        <v>-0.81219849999999993</v>
      </c>
      <c r="V1301" t="s">
        <v>24</v>
      </c>
      <c r="W1301" t="s">
        <v>335</v>
      </c>
      <c r="X1301" t="s">
        <v>26</v>
      </c>
    </row>
    <row r="1302" spans="1:24" x14ac:dyDescent="0.25">
      <c r="A1302" t="s">
        <v>39</v>
      </c>
      <c r="N1302">
        <v>0</v>
      </c>
      <c r="O1302">
        <v>0</v>
      </c>
      <c r="P1302">
        <v>0</v>
      </c>
      <c r="Q1302" t="s">
        <v>23</v>
      </c>
      <c r="R1302">
        <f>VLOOKUP($A1302,Location!$A:$E,2,FALSE)</f>
        <v>55.480890000000002</v>
      </c>
      <c r="S1302">
        <f>VLOOKUP($A1302,Location!$A:$E,3,FALSE)</f>
        <v>-4.6030300000000004</v>
      </c>
      <c r="T1302">
        <f>VLOOKUP($A1302,Location!$A:$E,4,FALSE)</f>
        <v>55.470890000000004</v>
      </c>
      <c r="U1302">
        <f>VLOOKUP($A1302,Location!$A:$E,5,FALSE)</f>
        <v>-4.6030300000000004</v>
      </c>
      <c r="V1302" t="s">
        <v>24</v>
      </c>
      <c r="W1302" t="s">
        <v>335</v>
      </c>
      <c r="X1302" t="s">
        <v>26</v>
      </c>
    </row>
    <row r="1303" spans="1:24" x14ac:dyDescent="0.25">
      <c r="A1303" t="s">
        <v>40</v>
      </c>
      <c r="N1303">
        <v>0</v>
      </c>
      <c r="O1303">
        <v>0</v>
      </c>
      <c r="P1303">
        <v>0</v>
      </c>
      <c r="Q1303" t="s">
        <v>23</v>
      </c>
      <c r="R1303">
        <f>VLOOKUP($A1303,Location!$A:$E,2,FALSE)</f>
        <v>52.9088542</v>
      </c>
      <c r="S1303">
        <f>VLOOKUP($A1303,Location!$A:$E,3,FALSE)</f>
        <v>-3.6002711999999999</v>
      </c>
      <c r="T1303">
        <f>VLOOKUP($A1303,Location!$A:$E,4,FALSE)</f>
        <v>52.9088542</v>
      </c>
      <c r="U1303">
        <f>VLOOKUP($A1303,Location!$A:$E,5,FALSE)</f>
        <v>-3.6002711999999999</v>
      </c>
      <c r="V1303" t="s">
        <v>24</v>
      </c>
      <c r="W1303" t="s">
        <v>335</v>
      </c>
      <c r="X1303" t="s">
        <v>26</v>
      </c>
    </row>
    <row r="1304" spans="1:24" x14ac:dyDescent="0.25">
      <c r="A1304" t="s">
        <v>41</v>
      </c>
      <c r="N1304">
        <v>0</v>
      </c>
      <c r="O1304">
        <v>0</v>
      </c>
      <c r="P1304">
        <v>0</v>
      </c>
      <c r="Q1304" t="s">
        <v>23</v>
      </c>
      <c r="R1304">
        <f>VLOOKUP($A1304,Location!$A:$E,2,FALSE)</f>
        <v>52.059309300000002</v>
      </c>
      <c r="S1304">
        <f>VLOOKUP($A1304,Location!$A:$E,3,FALSE)</f>
        <v>-1.3426165999999999</v>
      </c>
      <c r="T1304">
        <f>VLOOKUP($A1304,Location!$A:$E,4,FALSE)</f>
        <v>52.059309300000002</v>
      </c>
      <c r="U1304">
        <f>VLOOKUP($A1304,Location!$A:$E,5,FALSE)</f>
        <v>-1.3426165999999999</v>
      </c>
      <c r="V1304" t="s">
        <v>24</v>
      </c>
      <c r="W1304" t="s">
        <v>335</v>
      </c>
      <c r="X1304" t="s">
        <v>26</v>
      </c>
    </row>
    <row r="1305" spans="1:24" x14ac:dyDescent="0.25">
      <c r="A1305" t="s">
        <v>42</v>
      </c>
      <c r="N1305">
        <v>0</v>
      </c>
      <c r="O1305">
        <v>0</v>
      </c>
      <c r="P1305">
        <v>0</v>
      </c>
      <c r="Q1305" t="s">
        <v>23</v>
      </c>
      <c r="R1305">
        <f>VLOOKUP($A1305,Location!$A:$E,2,FALSE)</f>
        <v>57.666245000000004</v>
      </c>
      <c r="S1305">
        <f>VLOOKUP($A1305,Location!$A:$E,3,FALSE)</f>
        <v>-2.5239419999999999</v>
      </c>
      <c r="T1305">
        <f>VLOOKUP($A1305,Location!$A:$E,4,FALSE)</f>
        <v>57.666245000000004</v>
      </c>
      <c r="U1305">
        <f>VLOOKUP($A1305,Location!$A:$E,5,FALSE)</f>
        <v>-2.5239419999999999</v>
      </c>
      <c r="V1305" t="s">
        <v>24</v>
      </c>
      <c r="W1305" t="s">
        <v>335</v>
      </c>
      <c r="X1305" t="s">
        <v>26</v>
      </c>
    </row>
    <row r="1306" spans="1:24" x14ac:dyDescent="0.25">
      <c r="A1306" t="s">
        <v>43</v>
      </c>
      <c r="N1306">
        <v>0</v>
      </c>
      <c r="O1306">
        <v>0</v>
      </c>
      <c r="P1306">
        <v>0</v>
      </c>
      <c r="Q1306" t="s">
        <v>23</v>
      </c>
      <c r="R1306">
        <f>VLOOKUP($A1306,Location!$A:$E,2,FALSE)</f>
        <v>53.217319000000003</v>
      </c>
      <c r="S1306">
        <f>VLOOKUP($A1306,Location!$A:$E,3,FALSE)</f>
        <v>-4.1124000000000001</v>
      </c>
      <c r="T1306">
        <f>VLOOKUP($A1306,Location!$A:$E,4,FALSE)</f>
        <v>53.217319000000003</v>
      </c>
      <c r="U1306">
        <f>VLOOKUP($A1306,Location!$A:$E,5,FALSE)</f>
        <v>-4.1124000000000001</v>
      </c>
      <c r="V1306" t="s">
        <v>24</v>
      </c>
      <c r="W1306" t="s">
        <v>335</v>
      </c>
      <c r="X1306" t="s">
        <v>26</v>
      </c>
    </row>
    <row r="1307" spans="1:24" x14ac:dyDescent="0.25">
      <c r="A1307" t="s">
        <v>44</v>
      </c>
      <c r="N1307">
        <v>0</v>
      </c>
      <c r="O1307">
        <v>0</v>
      </c>
      <c r="P1307">
        <v>0</v>
      </c>
      <c r="Q1307" t="s">
        <v>23</v>
      </c>
      <c r="R1307">
        <f>VLOOKUP($A1307,Location!$A:$E,2,FALSE)</f>
        <v>51.543131099999997</v>
      </c>
      <c r="S1307">
        <f>VLOOKUP($A1307,Location!$A:$E,3,FALSE)</f>
        <v>7.8083100000000003E-2</v>
      </c>
      <c r="T1307">
        <f>VLOOKUP($A1307,Location!$A:$E,4,FALSE)</f>
        <v>51.535131099999994</v>
      </c>
      <c r="U1307">
        <f>VLOOKUP($A1307,Location!$A:$E,5,FALSE)</f>
        <v>3.8083100000000002E-2</v>
      </c>
      <c r="V1307" t="s">
        <v>24</v>
      </c>
      <c r="W1307" t="s">
        <v>335</v>
      </c>
      <c r="X1307" t="s">
        <v>26</v>
      </c>
    </row>
    <row r="1308" spans="1:24" x14ac:dyDescent="0.25">
      <c r="A1308" t="s">
        <v>45</v>
      </c>
      <c r="N1308">
        <v>0</v>
      </c>
      <c r="O1308">
        <v>0</v>
      </c>
      <c r="P1308">
        <v>0</v>
      </c>
      <c r="Q1308" t="s">
        <v>23</v>
      </c>
      <c r="R1308">
        <f>VLOOKUP($A1308,Location!$A:$E,2,FALSE)</f>
        <v>51.646038599999997</v>
      </c>
      <c r="S1308">
        <f>VLOOKUP($A1308,Location!$A:$E,3,FALSE)</f>
        <v>-0.1870182</v>
      </c>
      <c r="T1308">
        <f>VLOOKUP($A1308,Location!$A:$E,4,FALSE)</f>
        <v>51.649038599999997</v>
      </c>
      <c r="U1308">
        <f>VLOOKUP($A1308,Location!$A:$E,5,FALSE)</f>
        <v>-0.1640182</v>
      </c>
      <c r="V1308" t="s">
        <v>24</v>
      </c>
      <c r="W1308" t="s">
        <v>335</v>
      </c>
      <c r="X1308" t="s">
        <v>26</v>
      </c>
    </row>
    <row r="1309" spans="1:24" x14ac:dyDescent="0.25">
      <c r="A1309" t="s">
        <v>46</v>
      </c>
      <c r="N1309">
        <v>0</v>
      </c>
      <c r="O1309">
        <v>0</v>
      </c>
      <c r="P1309">
        <v>0</v>
      </c>
      <c r="Q1309" t="s">
        <v>23</v>
      </c>
      <c r="R1309">
        <f>VLOOKUP($A1309,Location!$A:$E,2,FALSE)</f>
        <v>53.5544327</v>
      </c>
      <c r="S1309">
        <f>VLOOKUP($A1309,Location!$A:$E,3,FALSE)</f>
        <v>-1.5021597</v>
      </c>
      <c r="T1309">
        <f>VLOOKUP($A1309,Location!$A:$E,4,FALSE)</f>
        <v>53.5544327</v>
      </c>
      <c r="U1309">
        <f>VLOOKUP($A1309,Location!$A:$E,5,FALSE)</f>
        <v>-1.5021597</v>
      </c>
      <c r="V1309" t="s">
        <v>24</v>
      </c>
      <c r="W1309" t="s">
        <v>335</v>
      </c>
      <c r="X1309" t="s">
        <v>26</v>
      </c>
    </row>
    <row r="1310" spans="1:24" x14ac:dyDescent="0.25">
      <c r="A1310" t="s">
        <v>47</v>
      </c>
      <c r="N1310">
        <v>0</v>
      </c>
      <c r="O1310">
        <v>0</v>
      </c>
      <c r="P1310">
        <v>0</v>
      </c>
      <c r="Q1310" t="s">
        <v>23</v>
      </c>
      <c r="R1310">
        <f>VLOOKUP($A1310,Location!$A:$E,2,FALSE)</f>
        <v>51.084954000000003</v>
      </c>
      <c r="S1310">
        <f>VLOOKUP($A1310,Location!$A:$E,3,FALSE)</f>
        <v>-4.0825680000000002</v>
      </c>
      <c r="T1310">
        <f>VLOOKUP($A1310,Location!$A:$E,4,FALSE)</f>
        <v>51.084954000000003</v>
      </c>
      <c r="U1310">
        <f>VLOOKUP($A1310,Location!$A:$E,5,FALSE)</f>
        <v>-4.0825680000000002</v>
      </c>
      <c r="V1310" t="s">
        <v>24</v>
      </c>
      <c r="W1310" t="s">
        <v>335</v>
      </c>
      <c r="X1310" t="s">
        <v>26</v>
      </c>
    </row>
    <row r="1311" spans="1:24" x14ac:dyDescent="0.25">
      <c r="A1311" t="s">
        <v>48</v>
      </c>
      <c r="N1311">
        <v>0</v>
      </c>
      <c r="O1311">
        <v>0</v>
      </c>
      <c r="P1311">
        <v>0</v>
      </c>
      <c r="Q1311" t="s">
        <v>23</v>
      </c>
      <c r="R1311">
        <f>VLOOKUP($A1311,Location!$A:$E,2,FALSE)</f>
        <v>54.118174000000003</v>
      </c>
      <c r="S1311">
        <f>VLOOKUP($A1311,Location!$A:$E,3,FALSE)</f>
        <v>-3.2416708999999999</v>
      </c>
      <c r="T1311">
        <f>VLOOKUP($A1311,Location!$A:$E,4,FALSE)</f>
        <v>54.118174000000003</v>
      </c>
      <c r="U1311">
        <f>VLOOKUP($A1311,Location!$A:$E,5,FALSE)</f>
        <v>-3.2416708999999999</v>
      </c>
      <c r="V1311" t="s">
        <v>24</v>
      </c>
      <c r="W1311" t="s">
        <v>335</v>
      </c>
      <c r="X1311" t="s">
        <v>26</v>
      </c>
    </row>
    <row r="1312" spans="1:24" x14ac:dyDescent="0.25">
      <c r="A1312" t="s">
        <v>49</v>
      </c>
      <c r="N1312">
        <v>0</v>
      </c>
      <c r="O1312">
        <v>0</v>
      </c>
      <c r="P1312">
        <v>0</v>
      </c>
      <c r="Q1312" t="s">
        <v>23</v>
      </c>
      <c r="R1312">
        <f>VLOOKUP($A1312,Location!$A:$E,2,FALSE)</f>
        <v>51.399693999999997</v>
      </c>
      <c r="S1312">
        <f>VLOOKUP($A1312,Location!$A:$E,3,FALSE)</f>
        <v>-3.2792439999999998</v>
      </c>
      <c r="T1312">
        <f>VLOOKUP($A1312,Location!$A:$E,4,FALSE)</f>
        <v>51.399693999999997</v>
      </c>
      <c r="U1312">
        <f>VLOOKUP($A1312,Location!$A:$E,5,FALSE)</f>
        <v>-3.2792439999999998</v>
      </c>
      <c r="V1312" t="s">
        <v>24</v>
      </c>
      <c r="W1312" t="s">
        <v>335</v>
      </c>
      <c r="X1312" t="s">
        <v>26</v>
      </c>
    </row>
    <row r="1313" spans="1:24" x14ac:dyDescent="0.25">
      <c r="A1313" t="s">
        <v>50</v>
      </c>
      <c r="N1313">
        <v>0</v>
      </c>
      <c r="O1313">
        <v>0</v>
      </c>
      <c r="P1313">
        <v>0</v>
      </c>
      <c r="Q1313" t="s">
        <v>23</v>
      </c>
      <c r="R1313">
        <f>VLOOKUP($A1313,Location!$A:$E,2,FALSE)</f>
        <v>51.578545300000002</v>
      </c>
      <c r="S1313">
        <f>VLOOKUP($A1313,Location!$A:$E,3,FALSE)</f>
        <v>0.47025359999999999</v>
      </c>
      <c r="T1313">
        <f>VLOOKUP($A1313,Location!$A:$E,4,FALSE)</f>
        <v>51.598545300000005</v>
      </c>
      <c r="U1313">
        <f>VLOOKUP($A1313,Location!$A:$E,5,FALSE)</f>
        <v>0.47025359999999999</v>
      </c>
      <c r="V1313" t="s">
        <v>24</v>
      </c>
      <c r="W1313" t="s">
        <v>335</v>
      </c>
      <c r="X1313" t="s">
        <v>26</v>
      </c>
    </row>
    <row r="1314" spans="1:24" x14ac:dyDescent="0.25">
      <c r="A1314" t="s">
        <v>51</v>
      </c>
      <c r="N1314">
        <v>0</v>
      </c>
      <c r="O1314">
        <v>0</v>
      </c>
      <c r="P1314">
        <v>0</v>
      </c>
      <c r="Q1314" t="s">
        <v>23</v>
      </c>
      <c r="R1314">
        <f>VLOOKUP($A1314,Location!$A:$E,2,FALSE)</f>
        <v>51.2452507</v>
      </c>
      <c r="S1314">
        <f>VLOOKUP($A1314,Location!$A:$E,3,FALSE)</f>
        <v>-1.112492</v>
      </c>
      <c r="T1314">
        <f>VLOOKUP($A1314,Location!$A:$E,4,FALSE)</f>
        <v>51.2452507</v>
      </c>
      <c r="U1314">
        <f>VLOOKUP($A1314,Location!$A:$E,5,FALSE)</f>
        <v>-1.112492</v>
      </c>
      <c r="V1314" t="s">
        <v>24</v>
      </c>
      <c r="W1314" t="s">
        <v>335</v>
      </c>
      <c r="X1314" t="s">
        <v>26</v>
      </c>
    </row>
    <row r="1315" spans="1:24" x14ac:dyDescent="0.25">
      <c r="A1315" t="s">
        <v>52</v>
      </c>
      <c r="N1315">
        <v>0</v>
      </c>
      <c r="O1315">
        <v>0</v>
      </c>
      <c r="P1315">
        <v>0</v>
      </c>
      <c r="Q1315" t="s">
        <v>23</v>
      </c>
      <c r="R1315">
        <f>VLOOKUP($A1315,Location!$A:$E,2,FALSE)</f>
        <v>51.483606299999998</v>
      </c>
      <c r="S1315">
        <f>VLOOKUP($A1315,Location!$A:$E,3,FALSE)</f>
        <v>0.14213439999999999</v>
      </c>
      <c r="T1315">
        <f>VLOOKUP($A1315,Location!$A:$E,4,FALSE)</f>
        <v>51.463606299999995</v>
      </c>
      <c r="U1315">
        <f>VLOOKUP($A1315,Location!$A:$E,5,FALSE)</f>
        <v>0.14213439999999999</v>
      </c>
      <c r="V1315" t="s">
        <v>24</v>
      </c>
      <c r="W1315" t="s">
        <v>335</v>
      </c>
      <c r="X1315" t="s">
        <v>26</v>
      </c>
    </row>
    <row r="1316" spans="1:24" x14ac:dyDescent="0.25">
      <c r="A1316" t="s">
        <v>53</v>
      </c>
      <c r="N1316">
        <v>0</v>
      </c>
      <c r="O1316">
        <v>0</v>
      </c>
      <c r="P1316">
        <v>0</v>
      </c>
      <c r="Q1316" t="s">
        <v>23</v>
      </c>
      <c r="R1316">
        <f>VLOOKUP($A1316,Location!$A:$E,2,FALSE)</f>
        <v>55.763158300000001</v>
      </c>
      <c r="S1316">
        <f>VLOOKUP($A1316,Location!$A:$E,3,FALSE)</f>
        <v>-2.0161174000000002</v>
      </c>
      <c r="T1316">
        <f>VLOOKUP($A1316,Location!$A:$E,4,FALSE)</f>
        <v>55.763158300000001</v>
      </c>
      <c r="U1316">
        <f>VLOOKUP($A1316,Location!$A:$E,5,FALSE)</f>
        <v>-2.0161174000000002</v>
      </c>
      <c r="V1316" t="s">
        <v>24</v>
      </c>
      <c r="W1316" t="s">
        <v>335</v>
      </c>
      <c r="X1316" t="s">
        <v>26</v>
      </c>
    </row>
    <row r="1317" spans="1:24" x14ac:dyDescent="0.25">
      <c r="A1317" t="s">
        <v>54</v>
      </c>
      <c r="N1317">
        <v>0</v>
      </c>
      <c r="O1317">
        <v>0</v>
      </c>
      <c r="P1317">
        <v>0</v>
      </c>
      <c r="Q1317" t="s">
        <v>23</v>
      </c>
      <c r="R1317">
        <f>VLOOKUP($A1317,Location!$A:$E,2,FALSE)</f>
        <v>52.473162799999997</v>
      </c>
      <c r="S1317">
        <f>VLOOKUP($A1317,Location!$A:$E,3,FALSE)</f>
        <v>-1.7721947</v>
      </c>
      <c r="T1317">
        <f>VLOOKUP($A1317,Location!$A:$E,4,FALSE)</f>
        <v>52.483162799999995</v>
      </c>
      <c r="U1317">
        <f>VLOOKUP($A1317,Location!$A:$E,5,FALSE)</f>
        <v>-1.7721947</v>
      </c>
      <c r="V1317" t="s">
        <v>24</v>
      </c>
      <c r="W1317" t="s">
        <v>335</v>
      </c>
      <c r="X1317" t="s">
        <v>26</v>
      </c>
    </row>
    <row r="1318" spans="1:24" x14ac:dyDescent="0.25">
      <c r="A1318" t="s">
        <v>55</v>
      </c>
      <c r="N1318">
        <v>0</v>
      </c>
      <c r="O1318">
        <v>0</v>
      </c>
      <c r="P1318">
        <v>0</v>
      </c>
      <c r="Q1318" t="s">
        <v>23</v>
      </c>
      <c r="R1318">
        <f>VLOOKUP($A1318,Location!$A:$E,2,FALSE)</f>
        <v>52.406568100000001</v>
      </c>
      <c r="S1318">
        <f>VLOOKUP($A1318,Location!$A:$E,3,FALSE)</f>
        <v>-1.8871214000000001</v>
      </c>
      <c r="T1318">
        <f>VLOOKUP($A1318,Location!$A:$E,4,FALSE)</f>
        <v>52.406568100000001</v>
      </c>
      <c r="U1318">
        <f>VLOOKUP($A1318,Location!$A:$E,5,FALSE)</f>
        <v>-1.8946214000000001</v>
      </c>
      <c r="V1318" t="s">
        <v>24</v>
      </c>
      <c r="W1318" t="s">
        <v>335</v>
      </c>
      <c r="X1318" t="s">
        <v>26</v>
      </c>
    </row>
    <row r="1319" spans="1:24" x14ac:dyDescent="0.25">
      <c r="A1319" t="s">
        <v>56</v>
      </c>
      <c r="N1319">
        <v>0</v>
      </c>
      <c r="O1319">
        <v>0</v>
      </c>
      <c r="P1319">
        <v>0</v>
      </c>
      <c r="Q1319" t="s">
        <v>23</v>
      </c>
      <c r="R1319">
        <f>VLOOKUP($A1319,Location!$A:$E,2,FALSE)</f>
        <v>52.543866000000001</v>
      </c>
      <c r="S1319">
        <f>VLOOKUP($A1319,Location!$A:$E,3,FALSE)</f>
        <v>-1.8904862</v>
      </c>
      <c r="T1319">
        <f>VLOOKUP($A1319,Location!$A:$E,4,FALSE)</f>
        <v>52.543866000000001</v>
      </c>
      <c r="U1319">
        <f>VLOOKUP($A1319,Location!$A:$E,5,FALSE)</f>
        <v>-1.9004862</v>
      </c>
      <c r="V1319" t="s">
        <v>24</v>
      </c>
      <c r="W1319" t="s">
        <v>335</v>
      </c>
      <c r="X1319" t="s">
        <v>26</v>
      </c>
    </row>
    <row r="1320" spans="1:24" x14ac:dyDescent="0.25">
      <c r="A1320" t="s">
        <v>57</v>
      </c>
      <c r="N1320">
        <v>0</v>
      </c>
      <c r="O1320">
        <v>0</v>
      </c>
      <c r="P1320">
        <v>0</v>
      </c>
      <c r="Q1320" t="s">
        <v>23</v>
      </c>
      <c r="R1320">
        <f>VLOOKUP($A1320,Location!$A:$E,2,FALSE)</f>
        <v>52.404753499999998</v>
      </c>
      <c r="S1320">
        <f>VLOOKUP($A1320,Location!$A:$E,3,FALSE)</f>
        <v>-1.8222885</v>
      </c>
      <c r="T1320">
        <f>VLOOKUP($A1320,Location!$A:$E,4,FALSE)</f>
        <v>52.395753499999998</v>
      </c>
      <c r="U1320">
        <f>VLOOKUP($A1320,Location!$A:$E,5,FALSE)</f>
        <v>-1.8122885</v>
      </c>
      <c r="V1320" t="s">
        <v>24</v>
      </c>
      <c r="W1320" t="s">
        <v>335</v>
      </c>
      <c r="X1320" t="s">
        <v>26</v>
      </c>
    </row>
    <row r="1321" spans="1:24" x14ac:dyDescent="0.25">
      <c r="A1321" t="s">
        <v>58</v>
      </c>
      <c r="N1321">
        <v>0</v>
      </c>
      <c r="O1321">
        <v>0</v>
      </c>
      <c r="P1321">
        <v>0</v>
      </c>
      <c r="Q1321" t="s">
        <v>23</v>
      </c>
      <c r="R1321">
        <f>VLOOKUP($A1321,Location!$A:$E,2,FALSE)</f>
        <v>52.453963999999999</v>
      </c>
      <c r="S1321">
        <f>VLOOKUP($A1321,Location!$A:$E,3,FALSE)</f>
        <v>-1.8100977</v>
      </c>
      <c r="T1321">
        <f>VLOOKUP($A1321,Location!$A:$E,4,FALSE)</f>
        <v>52.438963999999999</v>
      </c>
      <c r="U1321">
        <f>VLOOKUP($A1321,Location!$A:$E,5,FALSE)</f>
        <v>-1.8100977</v>
      </c>
      <c r="V1321" t="s">
        <v>24</v>
      </c>
      <c r="W1321" t="s">
        <v>335</v>
      </c>
      <c r="X1321" t="s">
        <v>26</v>
      </c>
    </row>
    <row r="1322" spans="1:24" x14ac:dyDescent="0.25">
      <c r="A1322" t="s">
        <v>59</v>
      </c>
      <c r="N1322">
        <v>0</v>
      </c>
      <c r="O1322">
        <v>0</v>
      </c>
      <c r="P1322">
        <v>0</v>
      </c>
      <c r="Q1322" t="s">
        <v>23</v>
      </c>
      <c r="R1322">
        <f>VLOOKUP($A1322,Location!$A:$E,2,FALSE)</f>
        <v>52.547550100000002</v>
      </c>
      <c r="S1322">
        <f>VLOOKUP($A1322,Location!$A:$E,3,FALSE)</f>
        <v>-1.8412378</v>
      </c>
      <c r="T1322">
        <f>VLOOKUP($A1322,Location!$A:$E,4,FALSE)</f>
        <v>52.532550100000002</v>
      </c>
      <c r="U1322">
        <f>VLOOKUP($A1322,Location!$A:$E,5,FALSE)</f>
        <v>-1.8162378000000001</v>
      </c>
      <c r="V1322" t="s">
        <v>24</v>
      </c>
      <c r="W1322" t="s">
        <v>335</v>
      </c>
      <c r="X1322" t="s">
        <v>26</v>
      </c>
    </row>
    <row r="1323" spans="1:24" x14ac:dyDescent="0.25">
      <c r="A1323" t="s">
        <v>60</v>
      </c>
      <c r="N1323">
        <v>0</v>
      </c>
      <c r="O1323">
        <v>0</v>
      </c>
      <c r="P1323">
        <v>0</v>
      </c>
      <c r="Q1323" t="s">
        <v>23</v>
      </c>
      <c r="R1323">
        <f>VLOOKUP($A1323,Location!$A:$E,2,FALSE)</f>
        <v>52.561497600000003</v>
      </c>
      <c r="S1323">
        <f>VLOOKUP($A1323,Location!$A:$E,3,FALSE)</f>
        <v>-1.8329146999999999</v>
      </c>
      <c r="T1323">
        <f>VLOOKUP($A1323,Location!$A:$E,4,FALSE)</f>
        <v>52.576497600000003</v>
      </c>
      <c r="U1323">
        <f>VLOOKUP($A1323,Location!$A:$E,5,FALSE)</f>
        <v>-1.8179147</v>
      </c>
      <c r="V1323" t="s">
        <v>24</v>
      </c>
      <c r="W1323" t="s">
        <v>335</v>
      </c>
      <c r="X1323" t="s">
        <v>26</v>
      </c>
    </row>
    <row r="1324" spans="1:24" x14ac:dyDescent="0.25">
      <c r="A1324" t="s">
        <v>61</v>
      </c>
      <c r="N1324">
        <v>0</v>
      </c>
      <c r="O1324">
        <v>0</v>
      </c>
      <c r="P1324">
        <v>0</v>
      </c>
      <c r="Q1324" t="s">
        <v>23</v>
      </c>
      <c r="R1324">
        <f>VLOOKUP($A1324,Location!$A:$E,2,FALSE)</f>
        <v>55.923259999999999</v>
      </c>
      <c r="S1324">
        <f>VLOOKUP($A1324,Location!$A:$E,3,FALSE)</f>
        <v>-4.1990069999999999</v>
      </c>
      <c r="T1324">
        <f>VLOOKUP($A1324,Location!$A:$E,4,FALSE)</f>
        <v>55.923259999999999</v>
      </c>
      <c r="U1324">
        <f>VLOOKUP($A1324,Location!$A:$E,5,FALSE)</f>
        <v>-4.1990069999999999</v>
      </c>
      <c r="V1324" t="s">
        <v>24</v>
      </c>
      <c r="W1324" t="s">
        <v>335</v>
      </c>
      <c r="X1324" t="s">
        <v>26</v>
      </c>
    </row>
    <row r="1325" spans="1:24" x14ac:dyDescent="0.25">
      <c r="A1325" t="s">
        <v>62</v>
      </c>
      <c r="N1325">
        <v>0</v>
      </c>
      <c r="O1325">
        <v>0</v>
      </c>
      <c r="P1325">
        <v>0</v>
      </c>
      <c r="Q1325" t="s">
        <v>23</v>
      </c>
      <c r="R1325">
        <f>VLOOKUP($A1325,Location!$A:$E,2,FALSE)</f>
        <v>51.861484599999997</v>
      </c>
      <c r="S1325">
        <f>VLOOKUP($A1325,Location!$A:$E,3,FALSE)</f>
        <v>0.16432469999999999</v>
      </c>
      <c r="T1325">
        <f>VLOOKUP($A1325,Location!$A:$E,4,FALSE)</f>
        <v>51.861484599999997</v>
      </c>
      <c r="U1325">
        <f>VLOOKUP($A1325,Location!$A:$E,5,FALSE)</f>
        <v>0.16432469999999999</v>
      </c>
      <c r="V1325" t="s">
        <v>24</v>
      </c>
      <c r="W1325" t="s">
        <v>335</v>
      </c>
      <c r="X1325" t="s">
        <v>26</v>
      </c>
    </row>
    <row r="1326" spans="1:24" x14ac:dyDescent="0.25">
      <c r="A1326" t="s">
        <v>63</v>
      </c>
      <c r="N1326">
        <v>0</v>
      </c>
      <c r="O1326">
        <v>0</v>
      </c>
      <c r="P1326">
        <v>0</v>
      </c>
      <c r="Q1326" t="s">
        <v>23</v>
      </c>
      <c r="R1326">
        <f>VLOOKUP($A1326,Location!$A:$E,2,FALSE)</f>
        <v>53.7140506</v>
      </c>
      <c r="S1326">
        <f>VLOOKUP($A1326,Location!$A:$E,3,FALSE)</f>
        <v>-2.4765407000000002</v>
      </c>
      <c r="T1326">
        <f>VLOOKUP($A1326,Location!$A:$E,4,FALSE)</f>
        <v>53.7140506</v>
      </c>
      <c r="U1326">
        <f>VLOOKUP($A1326,Location!$A:$E,5,FALSE)</f>
        <v>-2.4765407000000002</v>
      </c>
      <c r="V1326" t="s">
        <v>24</v>
      </c>
      <c r="W1326" t="s">
        <v>335</v>
      </c>
      <c r="X1326" t="s">
        <v>26</v>
      </c>
    </row>
    <row r="1327" spans="1:24" x14ac:dyDescent="0.25">
      <c r="A1327" t="s">
        <v>64</v>
      </c>
      <c r="N1327">
        <v>0</v>
      </c>
      <c r="O1327">
        <v>0</v>
      </c>
      <c r="P1327">
        <v>0</v>
      </c>
      <c r="Q1327" t="s">
        <v>23</v>
      </c>
      <c r="R1327">
        <f>VLOOKUP($A1327,Location!$A:$E,2,FALSE)</f>
        <v>53.839982999999997</v>
      </c>
      <c r="S1327">
        <f>VLOOKUP($A1327,Location!$A:$E,3,FALSE)</f>
        <v>-3.0344223000000001</v>
      </c>
      <c r="T1327">
        <f>VLOOKUP($A1327,Location!$A:$E,4,FALSE)</f>
        <v>53.839982999999997</v>
      </c>
      <c r="U1327">
        <f>VLOOKUP($A1327,Location!$A:$E,5,FALSE)</f>
        <v>-3.0344223000000001</v>
      </c>
      <c r="V1327" t="s">
        <v>24</v>
      </c>
      <c r="W1327" t="s">
        <v>335</v>
      </c>
      <c r="X1327" t="s">
        <v>26</v>
      </c>
    </row>
    <row r="1328" spans="1:24" x14ac:dyDescent="0.25">
      <c r="A1328" t="s">
        <v>65</v>
      </c>
      <c r="N1328">
        <v>0</v>
      </c>
      <c r="O1328">
        <v>0</v>
      </c>
      <c r="P1328">
        <v>0</v>
      </c>
      <c r="Q1328" t="s">
        <v>23</v>
      </c>
      <c r="R1328">
        <f>VLOOKUP($A1328,Location!$A:$E,2,FALSE)</f>
        <v>51.993923500000001</v>
      </c>
      <c r="S1328">
        <f>VLOOKUP($A1328,Location!$A:$E,3,FALSE)</f>
        <v>-0.7424191</v>
      </c>
      <c r="T1328">
        <f>VLOOKUP($A1328,Location!$A:$E,4,FALSE)</f>
        <v>52.043923499999998</v>
      </c>
      <c r="U1328">
        <f>VLOOKUP($A1328,Location!$A:$E,5,FALSE)</f>
        <v>-0.7424191</v>
      </c>
      <c r="V1328" t="s">
        <v>24</v>
      </c>
      <c r="W1328" t="s">
        <v>335</v>
      </c>
      <c r="X1328" t="s">
        <v>26</v>
      </c>
    </row>
    <row r="1329" spans="1:24" x14ac:dyDescent="0.25">
      <c r="A1329" t="s">
        <v>66</v>
      </c>
      <c r="N1329">
        <v>0</v>
      </c>
      <c r="O1329">
        <v>0</v>
      </c>
      <c r="P1329">
        <v>0</v>
      </c>
      <c r="Q1329" t="s">
        <v>23</v>
      </c>
      <c r="R1329">
        <f>VLOOKUP($A1329,Location!$A:$E,2,FALSE)</f>
        <v>55.124605099999997</v>
      </c>
      <c r="S1329">
        <f>VLOOKUP($A1329,Location!$A:$E,3,FALSE)</f>
        <v>-1.5023363000000001</v>
      </c>
      <c r="T1329">
        <f>VLOOKUP($A1329,Location!$A:$E,4,FALSE)</f>
        <v>55.124605099999997</v>
      </c>
      <c r="U1329">
        <f>VLOOKUP($A1329,Location!$A:$E,5,FALSE)</f>
        <v>-1.5023363000000001</v>
      </c>
      <c r="V1329" t="s">
        <v>24</v>
      </c>
      <c r="W1329" t="s">
        <v>335</v>
      </c>
      <c r="X1329" t="s">
        <v>26</v>
      </c>
    </row>
    <row r="1330" spans="1:24" x14ac:dyDescent="0.25">
      <c r="A1330" t="s">
        <v>67</v>
      </c>
      <c r="N1330">
        <v>0</v>
      </c>
      <c r="O1330">
        <v>0</v>
      </c>
      <c r="P1330">
        <v>0</v>
      </c>
      <c r="Q1330" t="s">
        <v>23</v>
      </c>
      <c r="R1330">
        <f>VLOOKUP($A1330,Location!$A:$E,2,FALSE)</f>
        <v>50.459685100000002</v>
      </c>
      <c r="S1330">
        <f>VLOOKUP($A1330,Location!$A:$E,3,FALSE)</f>
        <v>-4.7085118000000001</v>
      </c>
      <c r="T1330">
        <f>VLOOKUP($A1330,Location!$A:$E,4,FALSE)</f>
        <v>50.459685100000002</v>
      </c>
      <c r="U1330">
        <f>VLOOKUP($A1330,Location!$A:$E,5,FALSE)</f>
        <v>-4.7085118000000001</v>
      </c>
      <c r="V1330" t="s">
        <v>24</v>
      </c>
      <c r="W1330" t="s">
        <v>335</v>
      </c>
      <c r="X1330" t="s">
        <v>26</v>
      </c>
    </row>
    <row r="1331" spans="1:24" x14ac:dyDescent="0.25">
      <c r="A1331" t="s">
        <v>68</v>
      </c>
      <c r="N1331">
        <v>0</v>
      </c>
      <c r="O1331">
        <v>0</v>
      </c>
      <c r="P1331">
        <v>0</v>
      </c>
      <c r="Q1331" t="s">
        <v>23</v>
      </c>
      <c r="R1331">
        <f>VLOOKUP($A1331,Location!$A:$E,2,FALSE)</f>
        <v>53.565206600000003</v>
      </c>
      <c r="S1331">
        <f>VLOOKUP($A1331,Location!$A:$E,3,FALSE)</f>
        <v>-2.42347</v>
      </c>
      <c r="T1331">
        <f>VLOOKUP($A1331,Location!$A:$E,4,FALSE)</f>
        <v>53.565206600000003</v>
      </c>
      <c r="U1331">
        <f>VLOOKUP($A1331,Location!$A:$E,5,FALSE)</f>
        <v>-2.42347</v>
      </c>
      <c r="V1331" t="s">
        <v>24</v>
      </c>
      <c r="W1331" t="s">
        <v>335</v>
      </c>
      <c r="X1331" t="s">
        <v>26</v>
      </c>
    </row>
    <row r="1332" spans="1:24" x14ac:dyDescent="0.25">
      <c r="A1332" t="s">
        <v>69</v>
      </c>
      <c r="N1332">
        <v>0</v>
      </c>
      <c r="O1332">
        <v>0</v>
      </c>
      <c r="P1332">
        <v>0</v>
      </c>
      <c r="Q1332" t="s">
        <v>23</v>
      </c>
      <c r="R1332">
        <f>VLOOKUP($A1332,Location!$A:$E,2,FALSE)</f>
        <v>51.644114100000003</v>
      </c>
      <c r="S1332">
        <f>VLOOKUP($A1332,Location!$A:$E,3,FALSE)</f>
        <v>-0.2567217</v>
      </c>
      <c r="T1332">
        <f>VLOOKUP($A1332,Location!$A:$E,4,FALSE)</f>
        <v>51.660114100000001</v>
      </c>
      <c r="U1332">
        <f>VLOOKUP($A1332,Location!$A:$E,5,FALSE)</f>
        <v>-0.2567217</v>
      </c>
      <c r="V1332" t="s">
        <v>24</v>
      </c>
      <c r="W1332" t="s">
        <v>335</v>
      </c>
      <c r="X1332" t="s">
        <v>26</v>
      </c>
    </row>
    <row r="1333" spans="1:24" x14ac:dyDescent="0.25">
      <c r="A1333" t="s">
        <v>70</v>
      </c>
      <c r="N1333">
        <v>0</v>
      </c>
      <c r="O1333">
        <v>0</v>
      </c>
      <c r="P1333">
        <v>0</v>
      </c>
      <c r="Q1333" t="s">
        <v>23</v>
      </c>
      <c r="R1333">
        <f>VLOOKUP($A1333,Location!$A:$E,2,FALSE)</f>
        <v>52.9697107</v>
      </c>
      <c r="S1333">
        <f>VLOOKUP($A1333,Location!$A:$E,3,FALSE)</f>
        <v>-3.0564899999999999E-2</v>
      </c>
      <c r="T1333">
        <f>VLOOKUP($A1333,Location!$A:$E,4,FALSE)</f>
        <v>52.9697107</v>
      </c>
      <c r="U1333">
        <f>VLOOKUP($A1333,Location!$A:$E,5,FALSE)</f>
        <v>-3.0564899999999999E-2</v>
      </c>
      <c r="V1333" t="s">
        <v>24</v>
      </c>
      <c r="W1333" t="s">
        <v>335</v>
      </c>
      <c r="X1333" t="s">
        <v>26</v>
      </c>
    </row>
    <row r="1334" spans="1:24" x14ac:dyDescent="0.25">
      <c r="A1334" t="s">
        <v>71</v>
      </c>
      <c r="N1334">
        <v>0</v>
      </c>
      <c r="O1334">
        <v>0</v>
      </c>
      <c r="P1334">
        <v>0</v>
      </c>
      <c r="Q1334" t="s">
        <v>23</v>
      </c>
      <c r="R1334">
        <f>VLOOKUP($A1334,Location!$A:$E,2,FALSE)</f>
        <v>53.808917999999998</v>
      </c>
      <c r="S1334">
        <f>VLOOKUP($A1334,Location!$A:$E,3,FALSE)</f>
        <v>-1.7838700000000001</v>
      </c>
      <c r="T1334">
        <f>VLOOKUP($A1334,Location!$A:$E,4,FALSE)</f>
        <v>53.808917999999998</v>
      </c>
      <c r="U1334">
        <f>VLOOKUP($A1334,Location!$A:$E,5,FALSE)</f>
        <v>-1.8313700000000002</v>
      </c>
      <c r="V1334" t="s">
        <v>24</v>
      </c>
      <c r="W1334" t="s">
        <v>335</v>
      </c>
      <c r="X1334" t="s">
        <v>26</v>
      </c>
    </row>
    <row r="1335" spans="1:24" x14ac:dyDescent="0.25">
      <c r="A1335" t="s">
        <v>72</v>
      </c>
      <c r="N1335">
        <v>0</v>
      </c>
      <c r="O1335">
        <v>0</v>
      </c>
      <c r="P1335">
        <v>0</v>
      </c>
      <c r="Q1335" t="s">
        <v>23</v>
      </c>
      <c r="R1335">
        <f>VLOOKUP($A1335,Location!$A:$E,2,FALSE)</f>
        <v>53.798010499999997</v>
      </c>
      <c r="S1335">
        <f>VLOOKUP($A1335,Location!$A:$E,3,FALSE)</f>
        <v>-1.7052385999999999</v>
      </c>
      <c r="T1335">
        <f>VLOOKUP($A1335,Location!$A:$E,4,FALSE)</f>
        <v>53.798010499999997</v>
      </c>
      <c r="U1335">
        <f>VLOOKUP($A1335,Location!$A:$E,5,FALSE)</f>
        <v>-1.7052385999999999</v>
      </c>
      <c r="V1335" t="s">
        <v>24</v>
      </c>
      <c r="W1335" t="s">
        <v>335</v>
      </c>
      <c r="X1335" t="s">
        <v>26</v>
      </c>
    </row>
    <row r="1336" spans="1:24" x14ac:dyDescent="0.25">
      <c r="A1336" t="s">
        <v>73</v>
      </c>
      <c r="N1336">
        <v>0</v>
      </c>
      <c r="O1336">
        <v>0</v>
      </c>
      <c r="P1336">
        <v>0</v>
      </c>
      <c r="Q1336" t="s">
        <v>23</v>
      </c>
      <c r="R1336">
        <f>VLOOKUP($A1336,Location!$A:$E,2,FALSE)</f>
        <v>51.930228999999997</v>
      </c>
      <c r="S1336">
        <f>VLOOKUP($A1336,Location!$A:$E,3,FALSE)</f>
        <v>-3.3988070000000001</v>
      </c>
      <c r="T1336">
        <f>VLOOKUP($A1336,Location!$A:$E,4,FALSE)</f>
        <v>51.930228999999997</v>
      </c>
      <c r="U1336">
        <f>VLOOKUP($A1336,Location!$A:$E,5,FALSE)</f>
        <v>-3.3988070000000001</v>
      </c>
      <c r="V1336" t="s">
        <v>24</v>
      </c>
      <c r="W1336" t="s">
        <v>335</v>
      </c>
      <c r="X1336" t="s">
        <v>26</v>
      </c>
    </row>
    <row r="1337" spans="1:24" x14ac:dyDescent="0.25">
      <c r="A1337" t="s">
        <v>74</v>
      </c>
      <c r="N1337">
        <v>0</v>
      </c>
      <c r="O1337">
        <v>0</v>
      </c>
      <c r="P1337">
        <v>0</v>
      </c>
      <c r="Q1337" t="s">
        <v>23</v>
      </c>
      <c r="R1337">
        <f>VLOOKUP($A1337,Location!$A:$E,2,FALSE)</f>
        <v>53.429313399999998</v>
      </c>
      <c r="S1337">
        <f>VLOOKUP($A1337,Location!$A:$E,3,FALSE)</f>
        <v>-2.1240792000000002</v>
      </c>
      <c r="T1337">
        <f>VLOOKUP($A1337,Location!$A:$E,4,FALSE)</f>
        <v>53.429313399999998</v>
      </c>
      <c r="U1337">
        <f>VLOOKUP($A1337,Location!$A:$E,5,FALSE)</f>
        <v>-2.1590792000000003</v>
      </c>
      <c r="V1337" t="s">
        <v>24</v>
      </c>
      <c r="W1337" t="s">
        <v>335</v>
      </c>
      <c r="X1337" t="s">
        <v>26</v>
      </c>
    </row>
    <row r="1338" spans="1:24" x14ac:dyDescent="0.25">
      <c r="A1338" t="s">
        <v>75</v>
      </c>
      <c r="N1338">
        <v>0</v>
      </c>
      <c r="O1338">
        <v>0</v>
      </c>
      <c r="P1338">
        <v>0</v>
      </c>
      <c r="Q1338" t="s">
        <v>23</v>
      </c>
      <c r="R1338">
        <f>VLOOKUP($A1338,Location!$A:$E,2,FALSE)</f>
        <v>51.610535499999997</v>
      </c>
      <c r="S1338">
        <f>VLOOKUP($A1338,Location!$A:$E,3,FALSE)</f>
        <v>0.29690309999999998</v>
      </c>
      <c r="T1338">
        <f>VLOOKUP($A1338,Location!$A:$E,4,FALSE)</f>
        <v>51.610535499999997</v>
      </c>
      <c r="U1338">
        <f>VLOOKUP($A1338,Location!$A:$E,5,FALSE)</f>
        <v>0.29690309999999998</v>
      </c>
      <c r="V1338" t="s">
        <v>24</v>
      </c>
      <c r="W1338" t="s">
        <v>335</v>
      </c>
      <c r="X1338" t="s">
        <v>26</v>
      </c>
    </row>
    <row r="1339" spans="1:24" x14ac:dyDescent="0.25">
      <c r="A1339" t="s">
        <v>76</v>
      </c>
      <c r="N1339">
        <v>0</v>
      </c>
      <c r="O1339">
        <v>0</v>
      </c>
      <c r="P1339">
        <v>0</v>
      </c>
      <c r="Q1339" t="s">
        <v>23</v>
      </c>
      <c r="R1339">
        <f>VLOOKUP($A1339,Location!$A:$E,2,FALSE)</f>
        <v>51.505272400000003</v>
      </c>
      <c r="S1339">
        <f>VLOOKUP($A1339,Location!$A:$E,3,FALSE)</f>
        <v>-3.5799430999999999</v>
      </c>
      <c r="T1339">
        <f>VLOOKUP($A1339,Location!$A:$E,4,FALSE)</f>
        <v>51.435272400000002</v>
      </c>
      <c r="U1339">
        <f>VLOOKUP($A1339,Location!$A:$E,5,FALSE)</f>
        <v>-3.5599430999999999</v>
      </c>
      <c r="V1339" t="s">
        <v>24</v>
      </c>
      <c r="W1339" t="s">
        <v>335</v>
      </c>
      <c r="X1339" t="s">
        <v>26</v>
      </c>
    </row>
    <row r="1340" spans="1:24" x14ac:dyDescent="0.25">
      <c r="A1340" t="s">
        <v>77</v>
      </c>
      <c r="N1340">
        <v>0</v>
      </c>
      <c r="O1340">
        <v>0</v>
      </c>
      <c r="P1340">
        <v>0</v>
      </c>
      <c r="Q1340" t="s">
        <v>23</v>
      </c>
      <c r="R1340">
        <f>VLOOKUP($A1340,Location!$A:$E,2,FALSE)</f>
        <v>54.085600700000001</v>
      </c>
      <c r="S1340">
        <f>VLOOKUP($A1340,Location!$A:$E,3,FALSE)</f>
        <v>-0.20030780000000001</v>
      </c>
      <c r="T1340">
        <f>VLOOKUP($A1340,Location!$A:$E,4,FALSE)</f>
        <v>54.085600700000001</v>
      </c>
      <c r="U1340">
        <f>VLOOKUP($A1340,Location!$A:$E,5,FALSE)</f>
        <v>-0.20030780000000001</v>
      </c>
      <c r="V1340" t="s">
        <v>24</v>
      </c>
      <c r="W1340" t="s">
        <v>335</v>
      </c>
      <c r="X1340" t="s">
        <v>26</v>
      </c>
    </row>
    <row r="1341" spans="1:24" x14ac:dyDescent="0.25">
      <c r="A1341" t="s">
        <v>78</v>
      </c>
      <c r="N1341">
        <v>0</v>
      </c>
      <c r="O1341">
        <v>0</v>
      </c>
      <c r="P1341">
        <v>0</v>
      </c>
      <c r="Q1341" t="s">
        <v>23</v>
      </c>
      <c r="R1341">
        <f>VLOOKUP($A1341,Location!$A:$E,2,FALSE)</f>
        <v>51.515856399999997</v>
      </c>
      <c r="S1341">
        <f>VLOOKUP($A1341,Location!$A:$E,3,FALSE)</f>
        <v>-2.6850771</v>
      </c>
      <c r="T1341">
        <f>VLOOKUP($A1341,Location!$A:$E,4,FALSE)</f>
        <v>51.515856399999997</v>
      </c>
      <c r="U1341">
        <f>VLOOKUP($A1341,Location!$A:$E,5,FALSE)</f>
        <v>-2.7150770999999998</v>
      </c>
      <c r="V1341" t="s">
        <v>24</v>
      </c>
      <c r="W1341" t="s">
        <v>335</v>
      </c>
      <c r="X1341" t="s">
        <v>26</v>
      </c>
    </row>
    <row r="1342" spans="1:24" x14ac:dyDescent="0.25">
      <c r="A1342" t="s">
        <v>79</v>
      </c>
      <c r="N1342">
        <v>0</v>
      </c>
      <c r="O1342">
        <v>0</v>
      </c>
      <c r="P1342">
        <v>0</v>
      </c>
      <c r="Q1342" t="s">
        <v>23</v>
      </c>
      <c r="R1342">
        <f>VLOOKUP($A1342,Location!$A:$E,2,FALSE)</f>
        <v>51.428808199999999</v>
      </c>
      <c r="S1342">
        <f>VLOOKUP($A1342,Location!$A:$E,3,FALSE)</f>
        <v>-2.5427526</v>
      </c>
      <c r="T1342">
        <f>VLOOKUP($A1342,Location!$A:$E,4,FALSE)</f>
        <v>51.378808200000002</v>
      </c>
      <c r="U1342">
        <f>VLOOKUP($A1342,Location!$A:$E,5,FALSE)</f>
        <v>-2.5427526</v>
      </c>
      <c r="V1342" t="s">
        <v>24</v>
      </c>
      <c r="W1342" t="s">
        <v>335</v>
      </c>
      <c r="X1342" t="s">
        <v>26</v>
      </c>
    </row>
    <row r="1343" spans="1:24" x14ac:dyDescent="0.25">
      <c r="A1343" t="s">
        <v>80</v>
      </c>
      <c r="N1343">
        <v>0</v>
      </c>
      <c r="O1343">
        <v>0</v>
      </c>
      <c r="P1343">
        <v>0</v>
      </c>
      <c r="Q1343" t="s">
        <v>23</v>
      </c>
      <c r="R1343">
        <f>VLOOKUP($A1343,Location!$A:$E,2,FALSE)</f>
        <v>51.472428700000002</v>
      </c>
      <c r="S1343">
        <f>VLOOKUP($A1343,Location!$A:$E,3,FALSE)</f>
        <v>-2.4891641999999998</v>
      </c>
      <c r="T1343">
        <f>VLOOKUP($A1343,Location!$A:$E,4,FALSE)</f>
        <v>51.502428700000003</v>
      </c>
      <c r="U1343">
        <f>VLOOKUP($A1343,Location!$A:$E,5,FALSE)</f>
        <v>-2.4591642</v>
      </c>
      <c r="V1343" t="s">
        <v>24</v>
      </c>
      <c r="W1343" t="s">
        <v>335</v>
      </c>
      <c r="X1343" t="s">
        <v>26</v>
      </c>
    </row>
    <row r="1344" spans="1:24" x14ac:dyDescent="0.25">
      <c r="A1344" t="s">
        <v>81</v>
      </c>
      <c r="N1344">
        <v>0</v>
      </c>
      <c r="O1344">
        <v>0</v>
      </c>
      <c r="P1344">
        <v>0</v>
      </c>
      <c r="Q1344" t="s">
        <v>23</v>
      </c>
      <c r="R1344">
        <f>VLOOKUP($A1344,Location!$A:$E,2,FALSE)</f>
        <v>51.420360000000002</v>
      </c>
      <c r="S1344">
        <f>VLOOKUP($A1344,Location!$A:$E,3,FALSE)</f>
        <v>2.0109999999999999E-2</v>
      </c>
      <c r="T1344">
        <f>VLOOKUP($A1344,Location!$A:$E,4,FALSE)</f>
        <v>51.420360000000002</v>
      </c>
      <c r="U1344">
        <f>VLOOKUP($A1344,Location!$A:$E,5,FALSE)</f>
        <v>2.0109999999999999E-2</v>
      </c>
      <c r="V1344" t="s">
        <v>24</v>
      </c>
      <c r="W1344" t="s">
        <v>335</v>
      </c>
      <c r="X1344" t="s">
        <v>26</v>
      </c>
    </row>
    <row r="1345" spans="1:24" x14ac:dyDescent="0.25">
      <c r="A1345" t="s">
        <v>82</v>
      </c>
      <c r="N1345">
        <v>0</v>
      </c>
      <c r="O1345">
        <v>0</v>
      </c>
      <c r="P1345">
        <v>0</v>
      </c>
      <c r="Q1345" t="s">
        <v>23</v>
      </c>
      <c r="R1345">
        <f>VLOOKUP($A1345,Location!$A:$E,2,FALSE)</f>
        <v>57.673194799999997</v>
      </c>
      <c r="S1345">
        <f>VLOOKUP($A1345,Location!$A:$E,3,FALSE)</f>
        <v>-2.9725196999999999</v>
      </c>
      <c r="T1345">
        <f>VLOOKUP($A1345,Location!$A:$E,4,FALSE)</f>
        <v>57.673194799999997</v>
      </c>
      <c r="U1345">
        <f>VLOOKUP($A1345,Location!$A:$E,5,FALSE)</f>
        <v>-2.9725196999999999</v>
      </c>
      <c r="V1345" t="s">
        <v>24</v>
      </c>
      <c r="W1345" t="s">
        <v>335</v>
      </c>
      <c r="X1345" t="s">
        <v>26</v>
      </c>
    </row>
    <row r="1346" spans="1:24" x14ac:dyDescent="0.25">
      <c r="A1346" t="s">
        <v>83</v>
      </c>
      <c r="N1346">
        <v>0</v>
      </c>
      <c r="O1346">
        <v>0</v>
      </c>
      <c r="P1346">
        <v>0</v>
      </c>
      <c r="Q1346" t="s">
        <v>23</v>
      </c>
      <c r="R1346">
        <f>VLOOKUP($A1346,Location!$A:$E,2,FALSE)</f>
        <v>50.957619399999999</v>
      </c>
      <c r="S1346">
        <f>VLOOKUP($A1346,Location!$A:$E,3,FALSE)</f>
        <v>-0.127525</v>
      </c>
      <c r="T1346">
        <f>VLOOKUP($A1346,Location!$A:$E,4,FALSE)</f>
        <v>50.957619399999999</v>
      </c>
      <c r="U1346">
        <f>VLOOKUP($A1346,Location!$A:$E,5,FALSE)</f>
        <v>-0.127525</v>
      </c>
      <c r="V1346" t="s">
        <v>24</v>
      </c>
      <c r="W1346" t="s">
        <v>335</v>
      </c>
      <c r="X1346" t="s">
        <v>26</v>
      </c>
    </row>
    <row r="1347" spans="1:24" x14ac:dyDescent="0.25">
      <c r="A1347" t="s">
        <v>84</v>
      </c>
      <c r="N1347">
        <v>0</v>
      </c>
      <c r="O1347">
        <v>0</v>
      </c>
      <c r="P1347">
        <v>0</v>
      </c>
      <c r="Q1347" t="s">
        <v>23</v>
      </c>
      <c r="R1347">
        <f>VLOOKUP($A1347,Location!$A:$E,2,FALSE)</f>
        <v>52.795272099999998</v>
      </c>
      <c r="S1347">
        <f>VLOOKUP($A1347,Location!$A:$E,3,FALSE)</f>
        <v>-1.6587409</v>
      </c>
      <c r="T1347">
        <f>VLOOKUP($A1347,Location!$A:$E,4,FALSE)</f>
        <v>52.765272099999997</v>
      </c>
      <c r="U1347">
        <f>VLOOKUP($A1347,Location!$A:$E,5,FALSE)</f>
        <v>-1.6587409</v>
      </c>
      <c r="V1347" t="s">
        <v>24</v>
      </c>
      <c r="W1347" t="s">
        <v>335</v>
      </c>
      <c r="X1347" t="s">
        <v>26</v>
      </c>
    </row>
    <row r="1348" spans="1:24" x14ac:dyDescent="0.25">
      <c r="A1348" t="s">
        <v>85</v>
      </c>
      <c r="N1348">
        <v>0</v>
      </c>
      <c r="O1348">
        <v>0</v>
      </c>
      <c r="P1348">
        <v>0</v>
      </c>
      <c r="Q1348" t="s">
        <v>23</v>
      </c>
      <c r="R1348">
        <f>VLOOKUP($A1348,Location!$A:$E,2,FALSE)</f>
        <v>53.599623000000001</v>
      </c>
      <c r="S1348">
        <f>VLOOKUP($A1348,Location!$A:$E,3,FALSE)</f>
        <v>-2.2866369999999998</v>
      </c>
      <c r="T1348">
        <f>VLOOKUP($A1348,Location!$A:$E,4,FALSE)</f>
        <v>53.599623000000001</v>
      </c>
      <c r="U1348">
        <f>VLOOKUP($A1348,Location!$A:$E,5,FALSE)</f>
        <v>-2.2866369999999998</v>
      </c>
      <c r="V1348" t="s">
        <v>24</v>
      </c>
      <c r="W1348" t="s">
        <v>335</v>
      </c>
      <c r="X1348" t="s">
        <v>26</v>
      </c>
    </row>
    <row r="1349" spans="1:24" x14ac:dyDescent="0.25">
      <c r="A1349" t="s">
        <v>86</v>
      </c>
      <c r="N1349">
        <v>0</v>
      </c>
      <c r="O1349">
        <v>0</v>
      </c>
      <c r="P1349">
        <v>0</v>
      </c>
      <c r="Q1349" t="s">
        <v>23</v>
      </c>
      <c r="R1349">
        <f>VLOOKUP($A1349,Location!$A:$E,2,FALSE)</f>
        <v>52.248284900000002</v>
      </c>
      <c r="S1349">
        <f>VLOOKUP($A1349,Location!$A:$E,3,FALSE)</f>
        <v>0.71096519999999996</v>
      </c>
      <c r="T1349">
        <f>VLOOKUP($A1349,Location!$A:$E,4,FALSE)</f>
        <v>52.248284900000002</v>
      </c>
      <c r="U1349">
        <f>VLOOKUP($A1349,Location!$A:$E,5,FALSE)</f>
        <v>0.71096519999999996</v>
      </c>
      <c r="V1349" t="s">
        <v>24</v>
      </c>
      <c r="W1349" t="s">
        <v>335</v>
      </c>
      <c r="X1349" t="s">
        <v>26</v>
      </c>
    </row>
    <row r="1350" spans="1:24" x14ac:dyDescent="0.25">
      <c r="A1350" t="s">
        <v>87</v>
      </c>
      <c r="N1350">
        <v>0</v>
      </c>
      <c r="O1350">
        <v>0</v>
      </c>
      <c r="P1350">
        <v>0</v>
      </c>
      <c r="Q1350" t="s">
        <v>23</v>
      </c>
      <c r="R1350">
        <f>VLOOKUP($A1350,Location!$A:$E,2,FALSE)</f>
        <v>53.252900799999999</v>
      </c>
      <c r="S1350">
        <f>VLOOKUP($A1350,Location!$A:$E,3,FALSE)</f>
        <v>-1.9148575999999999</v>
      </c>
      <c r="T1350">
        <f>VLOOKUP($A1350,Location!$A:$E,4,FALSE)</f>
        <v>53.252900799999999</v>
      </c>
      <c r="U1350">
        <f>VLOOKUP($A1350,Location!$A:$E,5,FALSE)</f>
        <v>-1.9048575999999999</v>
      </c>
      <c r="V1350" t="s">
        <v>24</v>
      </c>
      <c r="W1350" t="s">
        <v>335</v>
      </c>
      <c r="X1350" t="s">
        <v>26</v>
      </c>
    </row>
    <row r="1351" spans="1:24" x14ac:dyDescent="0.25">
      <c r="A1351" t="s">
        <v>88</v>
      </c>
      <c r="N1351">
        <v>0</v>
      </c>
      <c r="O1351">
        <v>0</v>
      </c>
      <c r="P1351">
        <v>0</v>
      </c>
      <c r="Q1351" t="s">
        <v>23</v>
      </c>
      <c r="R1351">
        <f>VLOOKUP($A1351,Location!$A:$E,2,FALSE)</f>
        <v>50.226975299999999</v>
      </c>
      <c r="S1351">
        <f>VLOOKUP($A1351,Location!$A:$E,3,FALSE)</f>
        <v>-5.2660182999999998</v>
      </c>
      <c r="T1351">
        <f>VLOOKUP($A1351,Location!$A:$E,4,FALSE)</f>
        <v>50.226975299999999</v>
      </c>
      <c r="U1351">
        <f>VLOOKUP($A1351,Location!$A:$E,5,FALSE)</f>
        <v>-5.2660182999999998</v>
      </c>
      <c r="V1351" t="s">
        <v>24</v>
      </c>
      <c r="W1351" t="s">
        <v>335</v>
      </c>
      <c r="X1351" t="s">
        <v>26</v>
      </c>
    </row>
    <row r="1352" spans="1:24" x14ac:dyDescent="0.25">
      <c r="A1352" t="s">
        <v>89</v>
      </c>
      <c r="N1352">
        <v>0</v>
      </c>
      <c r="O1352">
        <v>0</v>
      </c>
      <c r="P1352">
        <v>0</v>
      </c>
      <c r="Q1352" t="s">
        <v>23</v>
      </c>
      <c r="R1352">
        <f>VLOOKUP($A1352,Location!$A:$E,2,FALSE)</f>
        <v>52.232819999999997</v>
      </c>
      <c r="S1352">
        <f>VLOOKUP($A1352,Location!$A:$E,3,FALSE)</f>
        <v>0.13578999999999999</v>
      </c>
      <c r="T1352">
        <f>VLOOKUP($A1352,Location!$A:$E,4,FALSE)</f>
        <v>52.232819999999997</v>
      </c>
      <c r="U1352">
        <f>VLOOKUP($A1352,Location!$A:$E,5,FALSE)</f>
        <v>0.13578999999999999</v>
      </c>
      <c r="V1352" t="s">
        <v>24</v>
      </c>
      <c r="W1352" t="s">
        <v>335</v>
      </c>
      <c r="X1352" t="s">
        <v>26</v>
      </c>
    </row>
    <row r="1353" spans="1:24" x14ac:dyDescent="0.25">
      <c r="A1353" t="s">
        <v>90</v>
      </c>
      <c r="N1353">
        <v>0</v>
      </c>
      <c r="O1353">
        <v>0</v>
      </c>
      <c r="P1353">
        <v>0</v>
      </c>
      <c r="Q1353" t="s">
        <v>23</v>
      </c>
      <c r="R1353">
        <f>VLOOKUP($A1353,Location!$A:$E,2,FALSE)</f>
        <v>55.423007599999998</v>
      </c>
      <c r="S1353">
        <f>VLOOKUP($A1353,Location!$A:$E,3,FALSE)</f>
        <v>-5.6014568999999996</v>
      </c>
      <c r="T1353">
        <f>VLOOKUP($A1353,Location!$A:$E,4,FALSE)</f>
        <v>55.423007599999998</v>
      </c>
      <c r="U1353">
        <f>VLOOKUP($A1353,Location!$A:$E,5,FALSE)</f>
        <v>-5.6014568999999996</v>
      </c>
      <c r="V1353" t="s">
        <v>24</v>
      </c>
      <c r="W1353" t="s">
        <v>335</v>
      </c>
      <c r="X1353" t="s">
        <v>26</v>
      </c>
    </row>
    <row r="1354" spans="1:24" x14ac:dyDescent="0.25">
      <c r="A1354" t="s">
        <v>91</v>
      </c>
      <c r="N1354">
        <v>0</v>
      </c>
      <c r="O1354">
        <v>0</v>
      </c>
      <c r="P1354">
        <v>0</v>
      </c>
      <c r="Q1354" t="s">
        <v>23</v>
      </c>
      <c r="R1354">
        <f>VLOOKUP($A1354,Location!$A:$E,2,FALSE)</f>
        <v>51.274792099999999</v>
      </c>
      <c r="S1354">
        <f>VLOOKUP($A1354,Location!$A:$E,3,FALSE)</f>
        <v>1.0884365</v>
      </c>
      <c r="T1354">
        <f>VLOOKUP($A1354,Location!$A:$E,4,FALSE)</f>
        <v>51.2347921</v>
      </c>
      <c r="U1354">
        <f>VLOOKUP($A1354,Location!$A:$E,5,FALSE)</f>
        <v>1.1334365</v>
      </c>
      <c r="V1354" t="s">
        <v>24</v>
      </c>
      <c r="W1354" t="s">
        <v>335</v>
      </c>
      <c r="X1354" t="s">
        <v>26</v>
      </c>
    </row>
    <row r="1355" spans="1:24" x14ac:dyDescent="0.25">
      <c r="A1355" t="s">
        <v>92</v>
      </c>
      <c r="N1355">
        <v>0</v>
      </c>
      <c r="O1355">
        <v>0</v>
      </c>
      <c r="P1355">
        <v>0</v>
      </c>
      <c r="Q1355" t="s">
        <v>23</v>
      </c>
      <c r="R1355">
        <f>VLOOKUP($A1355,Location!$A:$E,2,FALSE)</f>
        <v>51.522466999999999</v>
      </c>
      <c r="S1355">
        <f>VLOOKUP($A1355,Location!$A:$E,3,FALSE)</f>
        <v>-3.1902680000000001</v>
      </c>
      <c r="T1355">
        <f>VLOOKUP($A1355,Location!$A:$E,4,FALSE)</f>
        <v>51.522466999999999</v>
      </c>
      <c r="U1355">
        <f>VLOOKUP($A1355,Location!$A:$E,5,FALSE)</f>
        <v>-3.2202679999999999</v>
      </c>
      <c r="V1355" t="s">
        <v>24</v>
      </c>
      <c r="W1355" t="s">
        <v>335</v>
      </c>
      <c r="X1355" t="s">
        <v>26</v>
      </c>
    </row>
    <row r="1356" spans="1:24" x14ac:dyDescent="0.25">
      <c r="A1356" t="s">
        <v>93</v>
      </c>
      <c r="N1356">
        <v>0</v>
      </c>
      <c r="O1356">
        <v>0</v>
      </c>
      <c r="P1356">
        <v>0</v>
      </c>
      <c r="Q1356" t="s">
        <v>23</v>
      </c>
      <c r="R1356">
        <f>VLOOKUP($A1356,Location!$A:$E,2,FALSE)</f>
        <v>52.085118600000001</v>
      </c>
      <c r="S1356">
        <f>VLOOKUP($A1356,Location!$A:$E,3,FALSE)</f>
        <v>-4.6578919000000001</v>
      </c>
      <c r="T1356">
        <f>VLOOKUP($A1356,Location!$A:$E,4,FALSE)</f>
        <v>52.085118600000001</v>
      </c>
      <c r="U1356">
        <f>VLOOKUP($A1356,Location!$A:$E,5,FALSE)</f>
        <v>-4.6578919000000001</v>
      </c>
      <c r="V1356" t="s">
        <v>24</v>
      </c>
      <c r="W1356" t="s">
        <v>335</v>
      </c>
      <c r="X1356" t="s">
        <v>26</v>
      </c>
    </row>
    <row r="1357" spans="1:24" x14ac:dyDescent="0.25">
      <c r="A1357" t="s">
        <v>94</v>
      </c>
      <c r="N1357">
        <v>0</v>
      </c>
      <c r="O1357">
        <v>0</v>
      </c>
      <c r="P1357">
        <v>0</v>
      </c>
      <c r="Q1357" t="s">
        <v>23</v>
      </c>
      <c r="R1357">
        <f>VLOOKUP($A1357,Location!$A:$E,2,FALSE)</f>
        <v>52.119056999999998</v>
      </c>
      <c r="S1357">
        <f>VLOOKUP($A1357,Location!$A:$E,3,FALSE)</f>
        <v>-0.421518</v>
      </c>
      <c r="T1357">
        <f>VLOOKUP($A1357,Location!$A:$E,4,FALSE)</f>
        <v>52.134056999999999</v>
      </c>
      <c r="U1357">
        <f>VLOOKUP($A1357,Location!$A:$E,5,FALSE)</f>
        <v>-0.421518</v>
      </c>
      <c r="V1357" t="s">
        <v>24</v>
      </c>
      <c r="W1357" t="s">
        <v>335</v>
      </c>
      <c r="X1357" t="s">
        <v>26</v>
      </c>
    </row>
    <row r="1358" spans="1:24" x14ac:dyDescent="0.25">
      <c r="A1358" t="s">
        <v>95</v>
      </c>
      <c r="N1358">
        <v>0</v>
      </c>
      <c r="O1358">
        <v>0</v>
      </c>
      <c r="P1358">
        <v>0</v>
      </c>
      <c r="Q1358" t="s">
        <v>23</v>
      </c>
      <c r="R1358">
        <f>VLOOKUP($A1358,Location!$A:$E,2,FALSE)</f>
        <v>54.896782600000002</v>
      </c>
      <c r="S1358">
        <f>VLOOKUP($A1358,Location!$A:$E,3,FALSE)</f>
        <v>-2.9524503000000002</v>
      </c>
      <c r="T1358">
        <f>VLOOKUP($A1358,Location!$A:$E,4,FALSE)</f>
        <v>54.896782600000002</v>
      </c>
      <c r="U1358">
        <f>VLOOKUP($A1358,Location!$A:$E,5,FALSE)</f>
        <v>-2.9524503000000002</v>
      </c>
      <c r="V1358" t="s">
        <v>24</v>
      </c>
      <c r="W1358" t="s">
        <v>335</v>
      </c>
      <c r="X1358" t="s">
        <v>26</v>
      </c>
    </row>
    <row r="1359" spans="1:24" x14ac:dyDescent="0.25">
      <c r="A1359" t="s">
        <v>96</v>
      </c>
      <c r="N1359">
        <v>0</v>
      </c>
      <c r="O1359">
        <v>0</v>
      </c>
      <c r="P1359">
        <v>0</v>
      </c>
      <c r="Q1359" t="s">
        <v>23</v>
      </c>
      <c r="R1359">
        <f>VLOOKUP($A1359,Location!$A:$E,2,FALSE)</f>
        <v>51.855899899999997</v>
      </c>
      <c r="S1359">
        <f>VLOOKUP($A1359,Location!$A:$E,3,FALSE)</f>
        <v>-4.3029979000000003</v>
      </c>
      <c r="T1359">
        <f>VLOOKUP($A1359,Location!$A:$E,4,FALSE)</f>
        <v>51.855899899999997</v>
      </c>
      <c r="U1359">
        <f>VLOOKUP($A1359,Location!$A:$E,5,FALSE)</f>
        <v>-4.3029979000000003</v>
      </c>
      <c r="V1359" t="s">
        <v>24</v>
      </c>
      <c r="W1359" t="s">
        <v>335</v>
      </c>
      <c r="X1359" t="s">
        <v>26</v>
      </c>
    </row>
    <row r="1360" spans="1:24" x14ac:dyDescent="0.25">
      <c r="A1360" t="s">
        <v>97</v>
      </c>
      <c r="N1360">
        <v>0</v>
      </c>
      <c r="O1360">
        <v>0</v>
      </c>
      <c r="P1360">
        <v>0</v>
      </c>
      <c r="Q1360" t="s">
        <v>23</v>
      </c>
      <c r="R1360">
        <f>VLOOKUP($A1360,Location!$A:$E,2,FALSE)</f>
        <v>54.931502199999997</v>
      </c>
      <c r="S1360">
        <f>VLOOKUP($A1360,Location!$A:$E,3,FALSE)</f>
        <v>-3.9359592999999999</v>
      </c>
      <c r="T1360">
        <f>VLOOKUP($A1360,Location!$A:$E,4,FALSE)</f>
        <v>54.931502199999997</v>
      </c>
      <c r="U1360">
        <f>VLOOKUP($A1360,Location!$A:$E,5,FALSE)</f>
        <v>-3.9359592999999999</v>
      </c>
      <c r="V1360" t="s">
        <v>24</v>
      </c>
      <c r="W1360" t="s">
        <v>335</v>
      </c>
      <c r="X1360" t="s">
        <v>26</v>
      </c>
    </row>
    <row r="1361" spans="1:24" x14ac:dyDescent="0.25">
      <c r="A1361" t="s">
        <v>98</v>
      </c>
      <c r="N1361">
        <v>0</v>
      </c>
      <c r="O1361">
        <v>0</v>
      </c>
      <c r="P1361">
        <v>0</v>
      </c>
      <c r="Q1361" t="s">
        <v>23</v>
      </c>
      <c r="R1361">
        <f>VLOOKUP($A1361,Location!$A:$E,2,FALSE)</f>
        <v>53.532071299999998</v>
      </c>
      <c r="S1361">
        <f>VLOOKUP($A1361,Location!$A:$E,3,FALSE)</f>
        <v>-2.1712096999999999</v>
      </c>
      <c r="T1361">
        <f>VLOOKUP($A1361,Location!$A:$E,4,FALSE)</f>
        <v>53.532071299999998</v>
      </c>
      <c r="U1361">
        <f>VLOOKUP($A1361,Location!$A:$E,5,FALSE)</f>
        <v>-2.1712096999999999</v>
      </c>
      <c r="V1361" t="s">
        <v>24</v>
      </c>
      <c r="W1361" t="s">
        <v>335</v>
      </c>
      <c r="X1361" t="s">
        <v>26</v>
      </c>
    </row>
    <row r="1362" spans="1:24" x14ac:dyDescent="0.25">
      <c r="A1362" t="s">
        <v>99</v>
      </c>
      <c r="N1362">
        <v>0</v>
      </c>
      <c r="O1362">
        <v>0</v>
      </c>
      <c r="P1362">
        <v>0</v>
      </c>
      <c r="Q1362" t="s">
        <v>23</v>
      </c>
      <c r="R1362">
        <f>VLOOKUP($A1362,Location!$A:$E,2,FALSE)</f>
        <v>53.500746399999997</v>
      </c>
      <c r="S1362">
        <f>VLOOKUP($A1362,Location!$A:$E,3,FALSE)</f>
        <v>-2.2406853</v>
      </c>
      <c r="T1362">
        <f>VLOOKUP($A1362,Location!$A:$E,4,FALSE)</f>
        <v>53.500746399999997</v>
      </c>
      <c r="U1362">
        <f>VLOOKUP($A1362,Location!$A:$E,5,FALSE)</f>
        <v>-2.2491853000000002</v>
      </c>
      <c r="V1362" t="s">
        <v>24</v>
      </c>
      <c r="W1362" t="s">
        <v>335</v>
      </c>
      <c r="X1362" t="s">
        <v>26</v>
      </c>
    </row>
    <row r="1363" spans="1:24" x14ac:dyDescent="0.25">
      <c r="A1363" t="s">
        <v>100</v>
      </c>
      <c r="N1363">
        <v>0</v>
      </c>
      <c r="O1363">
        <v>0</v>
      </c>
      <c r="P1363">
        <v>0</v>
      </c>
      <c r="Q1363" t="s">
        <v>23</v>
      </c>
      <c r="R1363">
        <f>VLOOKUP($A1363,Location!$A:$E,2,FALSE)</f>
        <v>51.7248977</v>
      </c>
      <c r="S1363">
        <f>VLOOKUP($A1363,Location!$A:$E,3,FALSE)</f>
        <v>0.44655909999999999</v>
      </c>
      <c r="T1363">
        <f>VLOOKUP($A1363,Location!$A:$E,4,FALSE)</f>
        <v>51.7248977</v>
      </c>
      <c r="U1363">
        <f>VLOOKUP($A1363,Location!$A:$E,5,FALSE)</f>
        <v>0.44655909999999999</v>
      </c>
      <c r="V1363" t="s">
        <v>24</v>
      </c>
      <c r="W1363" t="s">
        <v>335</v>
      </c>
      <c r="X1363" t="s">
        <v>26</v>
      </c>
    </row>
    <row r="1364" spans="1:24" x14ac:dyDescent="0.25">
      <c r="A1364" t="s">
        <v>101</v>
      </c>
      <c r="N1364">
        <v>0</v>
      </c>
      <c r="O1364">
        <v>0</v>
      </c>
      <c r="P1364">
        <v>0</v>
      </c>
      <c r="Q1364" t="s">
        <v>23</v>
      </c>
      <c r="R1364">
        <f>VLOOKUP($A1364,Location!$A:$E,2,FALSE)</f>
        <v>51.903452700000003</v>
      </c>
      <c r="S1364">
        <f>VLOOKUP($A1364,Location!$A:$E,3,FALSE)</f>
        <v>-2.0650259000000002</v>
      </c>
      <c r="T1364">
        <f>VLOOKUP($A1364,Location!$A:$E,4,FALSE)</f>
        <v>51.903452700000003</v>
      </c>
      <c r="U1364">
        <f>VLOOKUP($A1364,Location!$A:$E,5,FALSE)</f>
        <v>-2.0250259000000002</v>
      </c>
      <c r="V1364" t="s">
        <v>24</v>
      </c>
      <c r="W1364" t="s">
        <v>335</v>
      </c>
      <c r="X1364" t="s">
        <v>26</v>
      </c>
    </row>
    <row r="1365" spans="1:24" x14ac:dyDescent="0.25">
      <c r="A1365" t="s">
        <v>102</v>
      </c>
      <c r="N1365">
        <v>0</v>
      </c>
      <c r="O1365">
        <v>0</v>
      </c>
      <c r="P1365">
        <v>0</v>
      </c>
      <c r="Q1365" t="s">
        <v>23</v>
      </c>
      <c r="R1365">
        <f>VLOOKUP($A1365,Location!$A:$E,2,FALSE)</f>
        <v>51.384331099999997</v>
      </c>
      <c r="S1365">
        <f>VLOOKUP($A1365,Location!$A:$E,3,FALSE)</f>
        <v>-0.50983659999999997</v>
      </c>
      <c r="T1365">
        <f>VLOOKUP($A1365,Location!$A:$E,4,FALSE)</f>
        <v>51.384331099999997</v>
      </c>
      <c r="U1365">
        <f>VLOOKUP($A1365,Location!$A:$E,5,FALSE)</f>
        <v>-0.50983659999999997</v>
      </c>
      <c r="V1365" t="s">
        <v>24</v>
      </c>
      <c r="W1365" t="s">
        <v>335</v>
      </c>
      <c r="X1365" t="s">
        <v>26</v>
      </c>
    </row>
    <row r="1366" spans="1:24" x14ac:dyDescent="0.25">
      <c r="A1366" t="s">
        <v>103</v>
      </c>
      <c r="N1366">
        <v>0</v>
      </c>
      <c r="O1366">
        <v>0</v>
      </c>
      <c r="P1366">
        <v>0</v>
      </c>
      <c r="Q1366" t="s">
        <v>23</v>
      </c>
      <c r="R1366">
        <f>VLOOKUP($A1366,Location!$A:$E,2,FALSE)</f>
        <v>53.161984699999998</v>
      </c>
      <c r="S1366">
        <f>VLOOKUP($A1366,Location!$A:$E,3,FALSE)</f>
        <v>-2.8475787000000001</v>
      </c>
      <c r="T1366">
        <f>VLOOKUP($A1366,Location!$A:$E,4,FALSE)</f>
        <v>53.181984700000001</v>
      </c>
      <c r="U1366">
        <f>VLOOKUP($A1366,Location!$A:$E,5,FALSE)</f>
        <v>-2.8475787000000001</v>
      </c>
      <c r="V1366" t="s">
        <v>24</v>
      </c>
      <c r="W1366" t="s">
        <v>335</v>
      </c>
      <c r="X1366" t="s">
        <v>26</v>
      </c>
    </row>
    <row r="1367" spans="1:24" x14ac:dyDescent="0.25">
      <c r="A1367" t="s">
        <v>104</v>
      </c>
      <c r="N1367">
        <v>0</v>
      </c>
      <c r="O1367">
        <v>0</v>
      </c>
      <c r="P1367">
        <v>0</v>
      </c>
      <c r="Q1367" t="s">
        <v>23</v>
      </c>
      <c r="R1367">
        <f>VLOOKUP($A1367,Location!$A:$E,2,FALSE)</f>
        <v>53.243543000000003</v>
      </c>
      <c r="S1367">
        <f>VLOOKUP($A1367,Location!$A:$E,3,FALSE)</f>
        <v>-1.426382</v>
      </c>
      <c r="T1367">
        <f>VLOOKUP($A1367,Location!$A:$E,4,FALSE)</f>
        <v>53.213543000000001</v>
      </c>
      <c r="U1367">
        <f>VLOOKUP($A1367,Location!$A:$E,5,FALSE)</f>
        <v>-1.416382</v>
      </c>
      <c r="V1367" t="s">
        <v>24</v>
      </c>
      <c r="W1367" t="s">
        <v>335</v>
      </c>
      <c r="X1367" t="s">
        <v>26</v>
      </c>
    </row>
    <row r="1368" spans="1:24" x14ac:dyDescent="0.25">
      <c r="A1368" t="s">
        <v>105</v>
      </c>
      <c r="N1368">
        <v>0</v>
      </c>
      <c r="O1368">
        <v>0</v>
      </c>
      <c r="P1368">
        <v>0</v>
      </c>
      <c r="Q1368" t="s">
        <v>23</v>
      </c>
      <c r="R1368">
        <f>VLOOKUP($A1368,Location!$A:$E,2,FALSE)</f>
        <v>50.85333</v>
      </c>
      <c r="S1368">
        <f>VLOOKUP($A1368,Location!$A:$E,3,FALSE)</f>
        <v>-0.71013000000000004</v>
      </c>
      <c r="T1368">
        <f>VLOOKUP($A1368,Location!$A:$E,4,FALSE)</f>
        <v>50.85333</v>
      </c>
      <c r="U1368">
        <f>VLOOKUP($A1368,Location!$A:$E,5,FALSE)</f>
        <v>-0.71013000000000004</v>
      </c>
      <c r="V1368" t="s">
        <v>24</v>
      </c>
      <c r="W1368" t="s">
        <v>335</v>
      </c>
      <c r="X1368" t="s">
        <v>26</v>
      </c>
    </row>
    <row r="1369" spans="1:24" x14ac:dyDescent="0.25">
      <c r="A1369" t="s">
        <v>106</v>
      </c>
      <c r="N1369">
        <v>0</v>
      </c>
      <c r="O1369">
        <v>0</v>
      </c>
      <c r="P1369">
        <v>0</v>
      </c>
      <c r="Q1369" t="s">
        <v>23</v>
      </c>
      <c r="R1369">
        <f>VLOOKUP($A1369,Location!$A:$E,2,FALSE)</f>
        <v>51.633513100000002</v>
      </c>
      <c r="S1369">
        <f>VLOOKUP($A1369,Location!$A:$E,3,FALSE)</f>
        <v>9.0489999999999998E-3</v>
      </c>
      <c r="T1369">
        <f>VLOOKUP($A1369,Location!$A:$E,4,FALSE)</f>
        <v>51.633513100000002</v>
      </c>
      <c r="U1369">
        <f>VLOOKUP($A1369,Location!$A:$E,5,FALSE)</f>
        <v>1.7049000000000002E-2</v>
      </c>
      <c r="V1369" t="s">
        <v>24</v>
      </c>
      <c r="W1369" t="s">
        <v>335</v>
      </c>
      <c r="X1369" t="s">
        <v>26</v>
      </c>
    </row>
    <row r="1370" spans="1:24" x14ac:dyDescent="0.25">
      <c r="A1370" t="s">
        <v>107</v>
      </c>
      <c r="N1370">
        <v>0</v>
      </c>
      <c r="O1370">
        <v>0</v>
      </c>
      <c r="P1370">
        <v>0</v>
      </c>
      <c r="Q1370" t="s">
        <v>23</v>
      </c>
      <c r="R1370">
        <f>VLOOKUP($A1370,Location!$A:$E,2,FALSE)</f>
        <v>51.465494</v>
      </c>
      <c r="S1370">
        <f>VLOOKUP($A1370,Location!$A:$E,3,FALSE)</f>
        <v>-2.1437599999999999</v>
      </c>
      <c r="T1370">
        <f>VLOOKUP($A1370,Location!$A:$E,4,FALSE)</f>
        <v>51.465494</v>
      </c>
      <c r="U1370">
        <f>VLOOKUP($A1370,Location!$A:$E,5,FALSE)</f>
        <v>-2.1437599999999999</v>
      </c>
      <c r="V1370" t="s">
        <v>24</v>
      </c>
      <c r="W1370" t="s">
        <v>335</v>
      </c>
      <c r="X1370" t="s">
        <v>26</v>
      </c>
    </row>
    <row r="1371" spans="1:24" x14ac:dyDescent="0.25">
      <c r="A1371" t="s">
        <v>108</v>
      </c>
      <c r="N1371">
        <v>0</v>
      </c>
      <c r="O1371">
        <v>0</v>
      </c>
      <c r="P1371">
        <v>0</v>
      </c>
      <c r="Q1371" t="s">
        <v>23</v>
      </c>
      <c r="R1371">
        <f>VLOOKUP($A1371,Location!$A:$E,2,FALSE)</f>
        <v>53.657494200000002</v>
      </c>
      <c r="S1371">
        <f>VLOOKUP($A1371,Location!$A:$E,3,FALSE)</f>
        <v>-2.6185464999999999</v>
      </c>
      <c r="T1371">
        <f>VLOOKUP($A1371,Location!$A:$E,4,FALSE)</f>
        <v>53.627494200000001</v>
      </c>
      <c r="U1371">
        <f>VLOOKUP($A1371,Location!$A:$E,5,FALSE)</f>
        <v>-2.7285464999999998</v>
      </c>
      <c r="V1371" t="s">
        <v>24</v>
      </c>
      <c r="W1371" t="s">
        <v>335</v>
      </c>
      <c r="X1371" t="s">
        <v>26</v>
      </c>
    </row>
    <row r="1372" spans="1:24" x14ac:dyDescent="0.25">
      <c r="A1372" t="s">
        <v>109</v>
      </c>
      <c r="N1372">
        <v>0</v>
      </c>
      <c r="O1372">
        <v>0</v>
      </c>
      <c r="P1372">
        <v>0</v>
      </c>
      <c r="Q1372" t="s">
        <v>23</v>
      </c>
      <c r="R1372">
        <f>VLOOKUP($A1372,Location!$A:$E,2,FALSE)</f>
        <v>51.798403800000003</v>
      </c>
      <c r="S1372">
        <f>VLOOKUP($A1372,Location!$A:$E,3,FALSE)</f>
        <v>1.1546676</v>
      </c>
      <c r="T1372">
        <f>VLOOKUP($A1372,Location!$A:$E,4,FALSE)</f>
        <v>51.798403800000003</v>
      </c>
      <c r="U1372">
        <f>VLOOKUP($A1372,Location!$A:$E,5,FALSE)</f>
        <v>1.1546676</v>
      </c>
      <c r="V1372" t="s">
        <v>24</v>
      </c>
      <c r="W1372" t="s">
        <v>335</v>
      </c>
      <c r="X1372" t="s">
        <v>26</v>
      </c>
    </row>
    <row r="1373" spans="1:24" x14ac:dyDescent="0.25">
      <c r="A1373" t="s">
        <v>110</v>
      </c>
      <c r="N1373">
        <v>0</v>
      </c>
      <c r="O1373">
        <v>0</v>
      </c>
      <c r="P1373">
        <v>0</v>
      </c>
      <c r="Q1373" t="s">
        <v>23</v>
      </c>
      <c r="R1373">
        <f>VLOOKUP($A1373,Location!$A:$E,2,FALSE)</f>
        <v>51.872078700000003</v>
      </c>
      <c r="S1373">
        <f>VLOOKUP($A1373,Location!$A:$E,3,FALSE)</f>
        <v>0.92811390000000005</v>
      </c>
      <c r="T1373">
        <f>VLOOKUP($A1373,Location!$A:$E,4,FALSE)</f>
        <v>51.872078700000003</v>
      </c>
      <c r="U1373">
        <f>VLOOKUP($A1373,Location!$A:$E,5,FALSE)</f>
        <v>0.89811390000000002</v>
      </c>
      <c r="V1373" t="s">
        <v>24</v>
      </c>
      <c r="W1373" t="s">
        <v>335</v>
      </c>
      <c r="X1373" t="s">
        <v>26</v>
      </c>
    </row>
    <row r="1374" spans="1:24" x14ac:dyDescent="0.25">
      <c r="A1374" t="s">
        <v>111</v>
      </c>
      <c r="N1374">
        <v>0</v>
      </c>
      <c r="O1374">
        <v>0</v>
      </c>
      <c r="P1374">
        <v>0</v>
      </c>
      <c r="Q1374" t="s">
        <v>23</v>
      </c>
      <c r="R1374">
        <f>VLOOKUP($A1374,Location!$A:$E,2,FALSE)</f>
        <v>52.463636200000003</v>
      </c>
      <c r="S1374">
        <f>VLOOKUP($A1374,Location!$A:$E,3,FALSE)</f>
        <v>-1.4758529</v>
      </c>
      <c r="T1374">
        <f>VLOOKUP($A1374,Location!$A:$E,4,FALSE)</f>
        <v>52.433636200000002</v>
      </c>
      <c r="U1374">
        <f>VLOOKUP($A1374,Location!$A:$E,5,FALSE)</f>
        <v>-1.5358529000000001</v>
      </c>
      <c r="V1374" t="s">
        <v>24</v>
      </c>
      <c r="W1374" t="s">
        <v>335</v>
      </c>
      <c r="X1374" t="s">
        <v>26</v>
      </c>
    </row>
    <row r="1375" spans="1:24" x14ac:dyDescent="0.25">
      <c r="A1375" t="s">
        <v>112</v>
      </c>
      <c r="N1375">
        <v>0</v>
      </c>
      <c r="O1375">
        <v>0</v>
      </c>
      <c r="P1375">
        <v>0</v>
      </c>
      <c r="Q1375" t="s">
        <v>23</v>
      </c>
      <c r="R1375">
        <f>VLOOKUP($A1375,Location!$A:$E,2,FALSE)</f>
        <v>51.081005699999999</v>
      </c>
      <c r="S1375">
        <f>VLOOKUP($A1375,Location!$A:$E,3,FALSE)</f>
        <v>-0.2017707</v>
      </c>
      <c r="T1375">
        <f>VLOOKUP($A1375,Location!$A:$E,4,FALSE)</f>
        <v>51.081005699999999</v>
      </c>
      <c r="U1375">
        <f>VLOOKUP($A1375,Location!$A:$E,5,FALSE)</f>
        <v>-0.2017707</v>
      </c>
      <c r="V1375" t="s">
        <v>24</v>
      </c>
      <c r="W1375" t="s">
        <v>335</v>
      </c>
      <c r="X1375" t="s">
        <v>26</v>
      </c>
    </row>
    <row r="1376" spans="1:24" x14ac:dyDescent="0.25">
      <c r="A1376" t="s">
        <v>113</v>
      </c>
      <c r="N1376">
        <v>0</v>
      </c>
      <c r="O1376">
        <v>0</v>
      </c>
      <c r="P1376">
        <v>0</v>
      </c>
      <c r="Q1376" t="s">
        <v>23</v>
      </c>
      <c r="R1376">
        <f>VLOOKUP($A1376,Location!$A:$E,2,FALSE)</f>
        <v>53.089860799999997</v>
      </c>
      <c r="S1376">
        <f>VLOOKUP($A1376,Location!$A:$E,3,FALSE)</f>
        <v>-2.4441250000000001</v>
      </c>
      <c r="T1376">
        <f>VLOOKUP($A1376,Location!$A:$E,4,FALSE)</f>
        <v>53.089860799999997</v>
      </c>
      <c r="U1376">
        <f>VLOOKUP($A1376,Location!$A:$E,5,FALSE)</f>
        <v>-2.4441250000000001</v>
      </c>
      <c r="V1376" t="s">
        <v>24</v>
      </c>
      <c r="W1376" t="s">
        <v>335</v>
      </c>
      <c r="X1376" t="s">
        <v>26</v>
      </c>
    </row>
    <row r="1377" spans="1:24" x14ac:dyDescent="0.25">
      <c r="A1377" t="s">
        <v>114</v>
      </c>
      <c r="N1377">
        <v>0</v>
      </c>
      <c r="O1377">
        <v>0</v>
      </c>
      <c r="P1377">
        <v>0</v>
      </c>
      <c r="Q1377" t="s">
        <v>23</v>
      </c>
      <c r="R1377">
        <f>VLOOKUP($A1377,Location!$A:$E,2,FALSE)</f>
        <v>51.385290500000004</v>
      </c>
      <c r="S1377">
        <f>VLOOKUP($A1377,Location!$A:$E,3,FALSE)</f>
        <v>-0.1178232</v>
      </c>
      <c r="T1377">
        <f>VLOOKUP($A1377,Location!$A:$E,4,FALSE)</f>
        <v>51.360290500000005</v>
      </c>
      <c r="U1377">
        <f>VLOOKUP($A1377,Location!$A:$E,5,FALSE)</f>
        <v>-0.1178232</v>
      </c>
      <c r="V1377" t="s">
        <v>24</v>
      </c>
      <c r="W1377" t="s">
        <v>335</v>
      </c>
      <c r="X1377" t="s">
        <v>26</v>
      </c>
    </row>
    <row r="1378" spans="1:24" x14ac:dyDescent="0.25">
      <c r="A1378" t="s">
        <v>115</v>
      </c>
      <c r="N1378">
        <v>0</v>
      </c>
      <c r="O1378">
        <v>0</v>
      </c>
      <c r="P1378">
        <v>0</v>
      </c>
      <c r="Q1378" t="s">
        <v>23</v>
      </c>
      <c r="R1378">
        <f>VLOOKUP($A1378,Location!$A:$E,2,FALSE)</f>
        <v>55.451709999999999</v>
      </c>
      <c r="S1378">
        <f>VLOOKUP($A1378,Location!$A:$E,3,FALSE)</f>
        <v>-4.2643599999999999</v>
      </c>
      <c r="T1378">
        <f>VLOOKUP($A1378,Location!$A:$E,4,FALSE)</f>
        <v>55.451709999999999</v>
      </c>
      <c r="U1378">
        <f>VLOOKUP($A1378,Location!$A:$E,5,FALSE)</f>
        <v>-4.2643599999999999</v>
      </c>
      <c r="V1378" t="s">
        <v>24</v>
      </c>
      <c r="W1378" t="s">
        <v>335</v>
      </c>
      <c r="X1378" t="s">
        <v>26</v>
      </c>
    </row>
    <row r="1379" spans="1:24" x14ac:dyDescent="0.25">
      <c r="A1379" t="s">
        <v>116</v>
      </c>
      <c r="N1379">
        <v>0</v>
      </c>
      <c r="O1379">
        <v>0</v>
      </c>
      <c r="P1379">
        <v>0</v>
      </c>
      <c r="Q1379" t="s">
        <v>23</v>
      </c>
      <c r="R1379">
        <f>VLOOKUP($A1379,Location!$A:$E,2,FALSE)</f>
        <v>54.519602200000001</v>
      </c>
      <c r="S1379">
        <f>VLOOKUP($A1379,Location!$A:$E,3,FALSE)</f>
        <v>-1.5083413999999999</v>
      </c>
      <c r="T1379">
        <f>VLOOKUP($A1379,Location!$A:$E,4,FALSE)</f>
        <v>54.519602200000001</v>
      </c>
      <c r="U1379">
        <f>VLOOKUP($A1379,Location!$A:$E,5,FALSE)</f>
        <v>-1.5083413999999999</v>
      </c>
      <c r="V1379" t="s">
        <v>24</v>
      </c>
      <c r="W1379" t="s">
        <v>335</v>
      </c>
      <c r="X1379" t="s">
        <v>26</v>
      </c>
    </row>
    <row r="1380" spans="1:24" x14ac:dyDescent="0.25">
      <c r="A1380" t="s">
        <v>117</v>
      </c>
      <c r="N1380">
        <v>0</v>
      </c>
      <c r="O1380">
        <v>0</v>
      </c>
      <c r="P1380">
        <v>0</v>
      </c>
      <c r="Q1380" t="s">
        <v>23</v>
      </c>
      <c r="R1380">
        <f>VLOOKUP($A1380,Location!$A:$E,2,FALSE)</f>
        <v>52.901769999999999</v>
      </c>
      <c r="S1380">
        <f>VLOOKUP($A1380,Location!$A:$E,3,FALSE)</f>
        <v>-1.4310529999999999</v>
      </c>
      <c r="T1380">
        <f>VLOOKUP($A1380,Location!$A:$E,4,FALSE)</f>
        <v>52.901769999999999</v>
      </c>
      <c r="U1380">
        <f>VLOOKUP($A1380,Location!$A:$E,5,FALSE)</f>
        <v>-1.4710529999999999</v>
      </c>
      <c r="V1380" t="s">
        <v>24</v>
      </c>
      <c r="W1380" t="s">
        <v>335</v>
      </c>
      <c r="X1380" t="s">
        <v>26</v>
      </c>
    </row>
    <row r="1381" spans="1:24" x14ac:dyDescent="0.25">
      <c r="A1381" t="s">
        <v>118</v>
      </c>
      <c r="N1381">
        <v>0</v>
      </c>
      <c r="O1381">
        <v>0</v>
      </c>
      <c r="P1381">
        <v>0</v>
      </c>
      <c r="Q1381" t="s">
        <v>23</v>
      </c>
      <c r="R1381">
        <f>VLOOKUP($A1381,Location!$A:$E,2,FALSE)</f>
        <v>53.542399000000003</v>
      </c>
      <c r="S1381">
        <f>VLOOKUP($A1381,Location!$A:$E,3,FALSE)</f>
        <v>-1.0859939999999999</v>
      </c>
      <c r="T1381">
        <f>VLOOKUP($A1381,Location!$A:$E,4,FALSE)</f>
        <v>53.542399000000003</v>
      </c>
      <c r="U1381">
        <f>VLOOKUP($A1381,Location!$A:$E,5,FALSE)</f>
        <v>-1.0859939999999999</v>
      </c>
      <c r="V1381" t="s">
        <v>24</v>
      </c>
      <c r="W1381" t="s">
        <v>335</v>
      </c>
      <c r="X1381" t="s">
        <v>26</v>
      </c>
    </row>
    <row r="1382" spans="1:24" x14ac:dyDescent="0.25">
      <c r="A1382" t="s">
        <v>119</v>
      </c>
      <c r="N1382">
        <v>0</v>
      </c>
      <c r="O1382">
        <v>0</v>
      </c>
      <c r="P1382">
        <v>0</v>
      </c>
      <c r="Q1382" t="s">
        <v>23</v>
      </c>
      <c r="R1382">
        <f>VLOOKUP($A1382,Location!$A:$E,2,FALSE)</f>
        <v>50.714248900000001</v>
      </c>
      <c r="S1382">
        <f>VLOOKUP($A1382,Location!$A:$E,3,FALSE)</f>
        <v>-2.4686621</v>
      </c>
      <c r="T1382">
        <f>VLOOKUP($A1382,Location!$A:$E,4,FALSE)</f>
        <v>50.714248900000001</v>
      </c>
      <c r="U1382">
        <f>VLOOKUP($A1382,Location!$A:$E,5,FALSE)</f>
        <v>-2.4686621</v>
      </c>
      <c r="V1382" t="s">
        <v>24</v>
      </c>
      <c r="W1382" t="s">
        <v>335</v>
      </c>
      <c r="X1382" t="s">
        <v>26</v>
      </c>
    </row>
    <row r="1383" spans="1:24" x14ac:dyDescent="0.25">
      <c r="A1383" t="s">
        <v>120</v>
      </c>
      <c r="N1383">
        <v>0</v>
      </c>
      <c r="O1383">
        <v>0</v>
      </c>
      <c r="P1383">
        <v>0</v>
      </c>
      <c r="Q1383" t="s">
        <v>23</v>
      </c>
      <c r="R1383">
        <f>VLOOKUP($A1383,Location!$A:$E,2,FALSE)</f>
        <v>52.50311</v>
      </c>
      <c r="S1383">
        <f>VLOOKUP($A1383,Location!$A:$E,3,FALSE)</f>
        <v>-2.1487500000000002</v>
      </c>
      <c r="T1383">
        <f>VLOOKUP($A1383,Location!$A:$E,4,FALSE)</f>
        <v>52.50311</v>
      </c>
      <c r="U1383">
        <f>VLOOKUP($A1383,Location!$A:$E,5,FALSE)</f>
        <v>-2.1487500000000002</v>
      </c>
      <c r="V1383" t="s">
        <v>24</v>
      </c>
      <c r="W1383" t="s">
        <v>335</v>
      </c>
      <c r="X1383" t="s">
        <v>26</v>
      </c>
    </row>
    <row r="1384" spans="1:24" x14ac:dyDescent="0.25">
      <c r="A1384" t="s">
        <v>121</v>
      </c>
      <c r="N1384">
        <v>0</v>
      </c>
      <c r="O1384">
        <v>0</v>
      </c>
      <c r="P1384">
        <v>0</v>
      </c>
      <c r="Q1384" t="s">
        <v>23</v>
      </c>
      <c r="R1384">
        <f>VLOOKUP($A1384,Location!$A:$E,2,FALSE)</f>
        <v>55.968623000000001</v>
      </c>
      <c r="S1384">
        <f>VLOOKUP($A1384,Location!$A:$E,3,FALSE)</f>
        <v>-4.5745940000000003</v>
      </c>
      <c r="T1384">
        <f>VLOOKUP($A1384,Location!$A:$E,4,FALSE)</f>
        <v>55.968623000000001</v>
      </c>
      <c r="U1384">
        <f>VLOOKUP($A1384,Location!$A:$E,5,FALSE)</f>
        <v>-4.5745940000000003</v>
      </c>
      <c r="V1384" t="s">
        <v>24</v>
      </c>
      <c r="W1384" t="s">
        <v>335</v>
      </c>
      <c r="X1384" t="s">
        <v>26</v>
      </c>
    </row>
    <row r="1385" spans="1:24" x14ac:dyDescent="0.25">
      <c r="A1385" t="s">
        <v>122</v>
      </c>
      <c r="N1385">
        <v>0</v>
      </c>
      <c r="O1385">
        <v>0</v>
      </c>
      <c r="P1385">
        <v>0</v>
      </c>
      <c r="Q1385" t="s">
        <v>23</v>
      </c>
      <c r="R1385">
        <f>VLOOKUP($A1385,Location!$A:$E,2,FALSE)</f>
        <v>55.069248299999998</v>
      </c>
      <c r="S1385">
        <f>VLOOKUP($A1385,Location!$A:$E,3,FALSE)</f>
        <v>-3.5967161000000001</v>
      </c>
      <c r="T1385">
        <f>VLOOKUP($A1385,Location!$A:$E,4,FALSE)</f>
        <v>55.069248299999998</v>
      </c>
      <c r="U1385">
        <f>VLOOKUP($A1385,Location!$A:$E,5,FALSE)</f>
        <v>-3.5967161000000001</v>
      </c>
      <c r="V1385" t="s">
        <v>24</v>
      </c>
      <c r="W1385" t="s">
        <v>335</v>
      </c>
      <c r="X1385" t="s">
        <v>26</v>
      </c>
    </row>
    <row r="1386" spans="1:24" x14ac:dyDescent="0.25">
      <c r="A1386" t="s">
        <v>123</v>
      </c>
      <c r="N1386">
        <v>0</v>
      </c>
      <c r="O1386">
        <v>0</v>
      </c>
      <c r="P1386">
        <v>0</v>
      </c>
      <c r="Q1386" t="s">
        <v>23</v>
      </c>
      <c r="R1386">
        <f>VLOOKUP($A1386,Location!$A:$E,2,FALSE)</f>
        <v>56.477769500000001</v>
      </c>
      <c r="S1386">
        <f>VLOOKUP($A1386,Location!$A:$E,3,FALSE)</f>
        <v>-3.0050628000000001</v>
      </c>
      <c r="T1386">
        <f>VLOOKUP($A1386,Location!$A:$E,4,FALSE)</f>
        <v>56.477769500000001</v>
      </c>
      <c r="U1386">
        <f>VLOOKUP($A1386,Location!$A:$E,5,FALSE)</f>
        <v>-3.0050628000000001</v>
      </c>
      <c r="V1386" t="s">
        <v>24</v>
      </c>
      <c r="W1386" t="s">
        <v>335</v>
      </c>
      <c r="X1386" t="s">
        <v>26</v>
      </c>
    </row>
    <row r="1387" spans="1:24" x14ac:dyDescent="0.25">
      <c r="A1387" t="s">
        <v>124</v>
      </c>
      <c r="N1387">
        <v>0</v>
      </c>
      <c r="O1387">
        <v>0</v>
      </c>
      <c r="P1387">
        <v>0</v>
      </c>
      <c r="Q1387" t="s">
        <v>23</v>
      </c>
      <c r="R1387">
        <f>VLOOKUP($A1387,Location!$A:$E,2,FALSE)</f>
        <v>56.074010000000001</v>
      </c>
      <c r="S1387">
        <f>VLOOKUP($A1387,Location!$A:$E,3,FALSE)</f>
        <v>-3.4352800000000001</v>
      </c>
      <c r="T1387">
        <f>VLOOKUP($A1387,Location!$A:$E,4,FALSE)</f>
        <v>56.074010000000001</v>
      </c>
      <c r="U1387">
        <f>VLOOKUP($A1387,Location!$A:$E,5,FALSE)</f>
        <v>-3.4352800000000001</v>
      </c>
      <c r="V1387" t="s">
        <v>24</v>
      </c>
      <c r="W1387" t="s">
        <v>335</v>
      </c>
      <c r="X1387" t="s">
        <v>26</v>
      </c>
    </row>
    <row r="1388" spans="1:24" x14ac:dyDescent="0.25">
      <c r="A1388" t="s">
        <v>125</v>
      </c>
      <c r="N1388">
        <v>0</v>
      </c>
      <c r="O1388">
        <v>0</v>
      </c>
      <c r="P1388">
        <v>0</v>
      </c>
      <c r="Q1388" t="s">
        <v>23</v>
      </c>
      <c r="R1388">
        <f>VLOOKUP($A1388,Location!$A:$E,2,FALSE)</f>
        <v>55.967545800000003</v>
      </c>
      <c r="S1388">
        <f>VLOOKUP($A1388,Location!$A:$E,3,FALSE)</f>
        <v>-4.9115197000000004</v>
      </c>
      <c r="T1388">
        <f>VLOOKUP($A1388,Location!$A:$E,4,FALSE)</f>
        <v>55.967545800000003</v>
      </c>
      <c r="U1388">
        <f>VLOOKUP($A1388,Location!$A:$E,5,FALSE)</f>
        <v>-4.9815197000000007</v>
      </c>
      <c r="V1388" t="s">
        <v>24</v>
      </c>
      <c r="W1388" t="s">
        <v>335</v>
      </c>
      <c r="X1388" t="s">
        <v>26</v>
      </c>
    </row>
    <row r="1389" spans="1:24" x14ac:dyDescent="0.25">
      <c r="A1389" t="s">
        <v>126</v>
      </c>
      <c r="N1389">
        <v>0</v>
      </c>
      <c r="O1389">
        <v>0</v>
      </c>
      <c r="P1389">
        <v>0</v>
      </c>
      <c r="Q1389" t="s">
        <v>23</v>
      </c>
      <c r="R1389">
        <f>VLOOKUP($A1389,Location!$A:$E,2,FALSE)</f>
        <v>55.777823300000001</v>
      </c>
      <c r="S1389">
        <f>VLOOKUP($A1389,Location!$A:$E,3,FALSE)</f>
        <v>-2.3481822999999999</v>
      </c>
      <c r="T1389">
        <f>VLOOKUP($A1389,Location!$A:$E,4,FALSE)</f>
        <v>55.777823300000001</v>
      </c>
      <c r="U1389">
        <f>VLOOKUP($A1389,Location!$A:$E,5,FALSE)</f>
        <v>-2.3481822999999999</v>
      </c>
      <c r="V1389" t="s">
        <v>24</v>
      </c>
      <c r="W1389" t="s">
        <v>335</v>
      </c>
      <c r="X1389" t="s">
        <v>26</v>
      </c>
    </row>
    <row r="1390" spans="1:24" x14ac:dyDescent="0.25">
      <c r="A1390" t="s">
        <v>127</v>
      </c>
      <c r="N1390">
        <v>0</v>
      </c>
      <c r="O1390">
        <v>0</v>
      </c>
      <c r="P1390">
        <v>0</v>
      </c>
      <c r="Q1390" t="s">
        <v>23</v>
      </c>
      <c r="R1390">
        <f>VLOOKUP($A1390,Location!$A:$E,2,FALSE)</f>
        <v>54.747139300000001</v>
      </c>
      <c r="S1390">
        <f>VLOOKUP($A1390,Location!$A:$E,3,FALSE)</f>
        <v>-1.6097671</v>
      </c>
      <c r="T1390">
        <f>VLOOKUP($A1390,Location!$A:$E,4,FALSE)</f>
        <v>54.747139300000001</v>
      </c>
      <c r="U1390">
        <f>VLOOKUP($A1390,Location!$A:$E,5,FALSE)</f>
        <v>-1.6097671</v>
      </c>
      <c r="V1390" t="s">
        <v>24</v>
      </c>
      <c r="W1390" t="s">
        <v>335</v>
      </c>
      <c r="X1390" t="s">
        <v>26</v>
      </c>
    </row>
    <row r="1391" spans="1:24" x14ac:dyDescent="0.25">
      <c r="A1391" t="s">
        <v>128</v>
      </c>
      <c r="N1391">
        <v>0</v>
      </c>
      <c r="O1391">
        <v>0</v>
      </c>
      <c r="P1391">
        <v>0</v>
      </c>
      <c r="Q1391" t="s">
        <v>23</v>
      </c>
      <c r="R1391">
        <f>VLOOKUP($A1391,Location!$A:$E,2,FALSE)</f>
        <v>55.770840999999997</v>
      </c>
      <c r="S1391">
        <f>VLOOKUP($A1391,Location!$A:$E,3,FALSE)</f>
        <v>-4.1754534000000003</v>
      </c>
      <c r="T1391">
        <f>VLOOKUP($A1391,Location!$A:$E,4,FALSE)</f>
        <v>55.770840999999997</v>
      </c>
      <c r="U1391">
        <f>VLOOKUP($A1391,Location!$A:$E,5,FALSE)</f>
        <v>-4.1754534000000003</v>
      </c>
      <c r="V1391" t="s">
        <v>24</v>
      </c>
      <c r="W1391" t="s">
        <v>335</v>
      </c>
      <c r="X1391" t="s">
        <v>26</v>
      </c>
    </row>
    <row r="1392" spans="1:24" x14ac:dyDescent="0.25">
      <c r="A1392" t="s">
        <v>129</v>
      </c>
      <c r="N1392">
        <v>0</v>
      </c>
      <c r="O1392">
        <v>0</v>
      </c>
      <c r="P1392">
        <v>0</v>
      </c>
      <c r="Q1392" t="s">
        <v>23</v>
      </c>
      <c r="R1392">
        <f>VLOOKUP($A1392,Location!$A:$E,2,FALSE)</f>
        <v>50.782507099999997</v>
      </c>
      <c r="S1392">
        <f>VLOOKUP($A1392,Location!$A:$E,3,FALSE)</f>
        <v>0.30959300000000001</v>
      </c>
      <c r="T1392">
        <f>VLOOKUP($A1392,Location!$A:$E,4,FALSE)</f>
        <v>50.782507099999997</v>
      </c>
      <c r="U1392">
        <f>VLOOKUP($A1392,Location!$A:$E,5,FALSE)</f>
        <v>0.30959300000000001</v>
      </c>
      <c r="V1392" t="s">
        <v>24</v>
      </c>
      <c r="W1392" t="s">
        <v>335</v>
      </c>
      <c r="X1392" t="s">
        <v>26</v>
      </c>
    </row>
    <row r="1393" spans="1:24" x14ac:dyDescent="0.25">
      <c r="A1393" t="s">
        <v>130</v>
      </c>
      <c r="N1393">
        <v>0</v>
      </c>
      <c r="O1393">
        <v>0</v>
      </c>
      <c r="P1393">
        <v>0</v>
      </c>
      <c r="Q1393" t="s">
        <v>23</v>
      </c>
      <c r="R1393">
        <f>VLOOKUP($A1393,Location!$A:$E,2,FALSE)</f>
        <v>55.8999308</v>
      </c>
      <c r="S1393">
        <f>VLOOKUP($A1393,Location!$A:$E,3,FALSE)</f>
        <v>-3.3082379</v>
      </c>
      <c r="T1393">
        <f>VLOOKUP($A1393,Location!$A:$E,4,FALSE)</f>
        <v>55.8999308</v>
      </c>
      <c r="U1393">
        <f>VLOOKUP($A1393,Location!$A:$E,5,FALSE)</f>
        <v>-3.3182378999999997</v>
      </c>
      <c r="V1393" t="s">
        <v>24</v>
      </c>
      <c r="W1393" t="s">
        <v>335</v>
      </c>
      <c r="X1393" t="s">
        <v>26</v>
      </c>
    </row>
    <row r="1394" spans="1:24" x14ac:dyDescent="0.25">
      <c r="A1394" t="s">
        <v>131</v>
      </c>
      <c r="N1394">
        <v>0</v>
      </c>
      <c r="O1394">
        <v>0</v>
      </c>
      <c r="P1394">
        <v>0</v>
      </c>
      <c r="Q1394" t="s">
        <v>23</v>
      </c>
      <c r="R1394">
        <f>VLOOKUP($A1394,Location!$A:$E,2,FALSE)</f>
        <v>55.943147000000003</v>
      </c>
      <c r="S1394">
        <f>VLOOKUP($A1394,Location!$A:$E,3,FALSE)</f>
        <v>-3.0669396</v>
      </c>
      <c r="T1394">
        <f>VLOOKUP($A1394,Location!$A:$E,4,FALSE)</f>
        <v>55.943147000000003</v>
      </c>
      <c r="U1394">
        <f>VLOOKUP($A1394,Location!$A:$E,5,FALSE)</f>
        <v>-3.0669396</v>
      </c>
      <c r="V1394" t="s">
        <v>24</v>
      </c>
      <c r="W1394" t="s">
        <v>335</v>
      </c>
      <c r="X1394" t="s">
        <v>26</v>
      </c>
    </row>
    <row r="1395" spans="1:24" x14ac:dyDescent="0.25">
      <c r="A1395" t="s">
        <v>132</v>
      </c>
      <c r="N1395">
        <v>0</v>
      </c>
      <c r="O1395">
        <v>0</v>
      </c>
      <c r="P1395">
        <v>0</v>
      </c>
      <c r="Q1395" t="s">
        <v>23</v>
      </c>
      <c r="R1395">
        <f>VLOOKUP($A1395,Location!$A:$E,2,FALSE)</f>
        <v>57.651477</v>
      </c>
      <c r="S1395">
        <f>VLOOKUP($A1395,Location!$A:$E,3,FALSE)</f>
        <v>-3.3183582</v>
      </c>
      <c r="T1395">
        <f>VLOOKUP($A1395,Location!$A:$E,4,FALSE)</f>
        <v>57.651477</v>
      </c>
      <c r="U1395">
        <f>VLOOKUP($A1395,Location!$A:$E,5,FALSE)</f>
        <v>-3.3183582</v>
      </c>
      <c r="V1395" t="s">
        <v>24</v>
      </c>
      <c r="W1395" t="s">
        <v>335</v>
      </c>
      <c r="X1395" t="s">
        <v>26</v>
      </c>
    </row>
    <row r="1396" spans="1:24" x14ac:dyDescent="0.25">
      <c r="A1396" t="s">
        <v>133</v>
      </c>
      <c r="N1396">
        <v>0</v>
      </c>
      <c r="O1396">
        <v>0</v>
      </c>
      <c r="P1396">
        <v>0</v>
      </c>
      <c r="Q1396" t="s">
        <v>23</v>
      </c>
      <c r="R1396">
        <f>VLOOKUP($A1396,Location!$A:$E,2,FALSE)</f>
        <v>54.961222300000003</v>
      </c>
      <c r="S1396">
        <f>VLOOKUP($A1396,Location!$A:$E,3,FALSE)</f>
        <v>-1.6446000999999999</v>
      </c>
      <c r="T1396">
        <f>VLOOKUP($A1396,Location!$A:$E,4,FALSE)</f>
        <v>54.961222300000003</v>
      </c>
      <c r="U1396">
        <f>VLOOKUP($A1396,Location!$A:$E,5,FALSE)</f>
        <v>-1.6046000999999999</v>
      </c>
      <c r="V1396" t="s">
        <v>24</v>
      </c>
      <c r="W1396" t="s">
        <v>335</v>
      </c>
      <c r="X1396" t="s">
        <v>26</v>
      </c>
    </row>
    <row r="1397" spans="1:24" x14ac:dyDescent="0.25">
      <c r="A1397" t="s">
        <v>134</v>
      </c>
      <c r="N1397">
        <v>0</v>
      </c>
      <c r="O1397">
        <v>0</v>
      </c>
      <c r="P1397">
        <v>0</v>
      </c>
      <c r="Q1397" t="s">
        <v>23</v>
      </c>
      <c r="R1397">
        <f>VLOOKUP($A1397,Location!$A:$E,2,FALSE)</f>
        <v>51.676892500000001</v>
      </c>
      <c r="S1397">
        <f>VLOOKUP($A1397,Location!$A:$E,3,FALSE)</f>
        <v>-2.1648400000000002E-2</v>
      </c>
      <c r="T1397">
        <f>VLOOKUP($A1397,Location!$A:$E,4,FALSE)</f>
        <v>51.676892500000001</v>
      </c>
      <c r="U1397">
        <f>VLOOKUP($A1397,Location!$A:$E,5,FALSE)</f>
        <v>-2.1648400000000002E-2</v>
      </c>
      <c r="V1397" t="s">
        <v>24</v>
      </c>
      <c r="W1397" t="s">
        <v>335</v>
      </c>
      <c r="X1397" t="s">
        <v>26</v>
      </c>
    </row>
    <row r="1398" spans="1:24" x14ac:dyDescent="0.25">
      <c r="A1398" t="s">
        <v>135</v>
      </c>
      <c r="N1398">
        <v>0</v>
      </c>
      <c r="O1398">
        <v>0</v>
      </c>
      <c r="P1398">
        <v>0</v>
      </c>
      <c r="Q1398" t="s">
        <v>23</v>
      </c>
      <c r="R1398">
        <f>VLOOKUP($A1398,Location!$A:$E,2,FALSE)</f>
        <v>51.502953499999997</v>
      </c>
      <c r="S1398">
        <f>VLOOKUP($A1398,Location!$A:$E,3,FALSE)</f>
        <v>0.16203319999999999</v>
      </c>
      <c r="T1398">
        <f>VLOOKUP($A1398,Location!$A:$E,4,FALSE)</f>
        <v>51.510453499999997</v>
      </c>
      <c r="U1398">
        <f>VLOOKUP($A1398,Location!$A:$E,5,FALSE)</f>
        <v>0.16203319999999999</v>
      </c>
      <c r="V1398" t="s">
        <v>24</v>
      </c>
      <c r="W1398" t="s">
        <v>335</v>
      </c>
      <c r="X1398" t="s">
        <v>26</v>
      </c>
    </row>
    <row r="1399" spans="1:24" x14ac:dyDescent="0.25">
      <c r="A1399" t="s">
        <v>136</v>
      </c>
      <c r="N1399">
        <v>0</v>
      </c>
      <c r="O1399">
        <v>0</v>
      </c>
      <c r="P1399">
        <v>0</v>
      </c>
      <c r="Q1399" t="s">
        <v>23</v>
      </c>
      <c r="R1399">
        <f>VLOOKUP($A1399,Location!$A:$E,2,FALSE)</f>
        <v>50.698687499999998</v>
      </c>
      <c r="S1399">
        <f>VLOOKUP($A1399,Location!$A:$E,3,FALSE)</f>
        <v>-3.5158303000000002</v>
      </c>
      <c r="T1399">
        <f>VLOOKUP($A1399,Location!$A:$E,4,FALSE)</f>
        <v>50.698687499999998</v>
      </c>
      <c r="U1399">
        <f>VLOOKUP($A1399,Location!$A:$E,5,FALSE)</f>
        <v>-3.5158303000000002</v>
      </c>
      <c r="V1399" t="s">
        <v>24</v>
      </c>
      <c r="W1399" t="s">
        <v>335</v>
      </c>
      <c r="X1399" t="s">
        <v>26</v>
      </c>
    </row>
    <row r="1400" spans="1:24" x14ac:dyDescent="0.25">
      <c r="A1400" t="s">
        <v>137</v>
      </c>
      <c r="N1400">
        <v>0</v>
      </c>
      <c r="O1400">
        <v>0</v>
      </c>
      <c r="P1400">
        <v>0</v>
      </c>
      <c r="Q1400" t="s">
        <v>23</v>
      </c>
      <c r="R1400">
        <f>VLOOKUP($A1400,Location!$A:$E,2,FALSE)</f>
        <v>51.274348400000001</v>
      </c>
      <c r="S1400">
        <f>VLOOKUP($A1400,Location!$A:$E,3,FALSE)</f>
        <v>-0.77196759999999998</v>
      </c>
      <c r="T1400">
        <f>VLOOKUP($A1400,Location!$A:$E,4,FALSE)</f>
        <v>51.274348400000001</v>
      </c>
      <c r="U1400">
        <f>VLOOKUP($A1400,Location!$A:$E,5,FALSE)</f>
        <v>-0.77196759999999998</v>
      </c>
      <c r="V1400" t="s">
        <v>24</v>
      </c>
      <c r="W1400" t="s">
        <v>335</v>
      </c>
      <c r="X1400" t="s">
        <v>26</v>
      </c>
    </row>
    <row r="1401" spans="1:24" x14ac:dyDescent="0.25">
      <c r="A1401" t="s">
        <v>138</v>
      </c>
      <c r="N1401">
        <v>0</v>
      </c>
      <c r="O1401">
        <v>0</v>
      </c>
      <c r="P1401">
        <v>0</v>
      </c>
      <c r="Q1401" t="s">
        <v>23</v>
      </c>
      <c r="R1401">
        <f>VLOOKUP($A1401,Location!$A:$E,2,FALSE)</f>
        <v>52.640528699999997</v>
      </c>
      <c r="S1401">
        <f>VLOOKUP($A1401,Location!$A:$E,3,FALSE)</f>
        <v>-2.1138357999999999</v>
      </c>
      <c r="T1401">
        <f>VLOOKUP($A1401,Location!$A:$E,4,FALSE)</f>
        <v>52.640528699999997</v>
      </c>
      <c r="U1401">
        <f>VLOOKUP($A1401,Location!$A:$E,5,FALSE)</f>
        <v>-2.1138357999999999</v>
      </c>
      <c r="V1401" t="s">
        <v>24</v>
      </c>
      <c r="W1401" t="s">
        <v>335</v>
      </c>
      <c r="X1401" t="s">
        <v>26</v>
      </c>
    </row>
    <row r="1402" spans="1:24" x14ac:dyDescent="0.25">
      <c r="A1402" t="s">
        <v>139</v>
      </c>
      <c r="N1402">
        <v>0</v>
      </c>
      <c r="O1402">
        <v>0</v>
      </c>
      <c r="P1402">
        <v>0</v>
      </c>
      <c r="Q1402" t="s">
        <v>23</v>
      </c>
      <c r="R1402">
        <f>VLOOKUP($A1402,Location!$A:$E,2,FALSE)</f>
        <v>51.0790723</v>
      </c>
      <c r="S1402">
        <f>VLOOKUP($A1402,Location!$A:$E,3,FALSE)</f>
        <v>1.1674795</v>
      </c>
      <c r="T1402">
        <f>VLOOKUP($A1402,Location!$A:$E,4,FALSE)</f>
        <v>51.0790723</v>
      </c>
      <c r="U1402">
        <f>VLOOKUP($A1402,Location!$A:$E,5,FALSE)</f>
        <v>1.1674795</v>
      </c>
      <c r="V1402" t="s">
        <v>24</v>
      </c>
      <c r="W1402" t="s">
        <v>335</v>
      </c>
      <c r="X1402" t="s">
        <v>26</v>
      </c>
    </row>
    <row r="1403" spans="1:24" x14ac:dyDescent="0.25">
      <c r="A1403" t="s">
        <v>140</v>
      </c>
      <c r="N1403">
        <v>0</v>
      </c>
      <c r="O1403">
        <v>0</v>
      </c>
      <c r="P1403">
        <v>0</v>
      </c>
      <c r="Q1403" t="s">
        <v>23</v>
      </c>
      <c r="R1403">
        <f>VLOOKUP($A1403,Location!$A:$E,2,FALSE)</f>
        <v>56.643168000000003</v>
      </c>
      <c r="S1403">
        <f>VLOOKUP($A1403,Location!$A:$E,3,FALSE)</f>
        <v>-2.8896829999999998</v>
      </c>
      <c r="T1403">
        <f>VLOOKUP($A1403,Location!$A:$E,4,FALSE)</f>
        <v>56.643168000000003</v>
      </c>
      <c r="U1403">
        <f>VLOOKUP($A1403,Location!$A:$E,5,FALSE)</f>
        <v>-2.8896829999999998</v>
      </c>
      <c r="V1403" t="s">
        <v>24</v>
      </c>
      <c r="W1403" t="s">
        <v>335</v>
      </c>
      <c r="X1403" t="s">
        <v>26</v>
      </c>
    </row>
    <row r="1404" spans="1:24" x14ac:dyDescent="0.25">
      <c r="A1404" t="s">
        <v>141</v>
      </c>
      <c r="N1404">
        <v>0</v>
      </c>
      <c r="O1404">
        <v>0</v>
      </c>
      <c r="P1404">
        <v>0</v>
      </c>
      <c r="Q1404" t="s">
        <v>23</v>
      </c>
      <c r="R1404">
        <f>VLOOKUP($A1404,Location!$A:$E,2,FALSE)</f>
        <v>56.821292</v>
      </c>
      <c r="S1404">
        <f>VLOOKUP($A1404,Location!$A:$E,3,FALSE)</f>
        <v>-5.1049185000000001</v>
      </c>
      <c r="T1404">
        <f>VLOOKUP($A1404,Location!$A:$E,4,FALSE)</f>
        <v>56.821292</v>
      </c>
      <c r="U1404">
        <f>VLOOKUP($A1404,Location!$A:$E,5,FALSE)</f>
        <v>-5.1049185000000001</v>
      </c>
      <c r="V1404" t="s">
        <v>24</v>
      </c>
      <c r="W1404" t="s">
        <v>335</v>
      </c>
      <c r="X1404" t="s">
        <v>26</v>
      </c>
    </row>
    <row r="1405" spans="1:24" x14ac:dyDescent="0.25">
      <c r="A1405" t="s">
        <v>142</v>
      </c>
      <c r="N1405">
        <v>0</v>
      </c>
      <c r="O1405">
        <v>0</v>
      </c>
      <c r="P1405">
        <v>0</v>
      </c>
      <c r="Q1405" t="s">
        <v>23</v>
      </c>
      <c r="R1405">
        <f>VLOOKUP($A1405,Location!$A:$E,2,FALSE)</f>
        <v>57.690595600000002</v>
      </c>
      <c r="S1405">
        <f>VLOOKUP($A1405,Location!$A:$E,3,FALSE)</f>
        <v>-2.0032236000000001</v>
      </c>
      <c r="T1405">
        <f>VLOOKUP($A1405,Location!$A:$E,4,FALSE)</f>
        <v>57.690595600000002</v>
      </c>
      <c r="U1405">
        <f>VLOOKUP($A1405,Location!$A:$E,5,FALSE)</f>
        <v>-2.0032236000000001</v>
      </c>
      <c r="V1405" t="s">
        <v>24</v>
      </c>
      <c r="W1405" t="s">
        <v>335</v>
      </c>
      <c r="X1405" t="s">
        <v>26</v>
      </c>
    </row>
    <row r="1406" spans="1:24" x14ac:dyDescent="0.25">
      <c r="A1406" t="s">
        <v>143</v>
      </c>
      <c r="N1406">
        <v>0</v>
      </c>
      <c r="O1406">
        <v>0</v>
      </c>
      <c r="P1406">
        <v>0</v>
      </c>
      <c r="Q1406" t="s">
        <v>23</v>
      </c>
      <c r="R1406">
        <f>VLOOKUP($A1406,Location!$A:$E,2,FALSE)</f>
        <v>55.612591199999997</v>
      </c>
      <c r="S1406">
        <f>VLOOKUP($A1406,Location!$A:$E,3,FALSE)</f>
        <v>-2.8026703999999998</v>
      </c>
      <c r="T1406">
        <f>VLOOKUP($A1406,Location!$A:$E,4,FALSE)</f>
        <v>55.612591199999997</v>
      </c>
      <c r="U1406">
        <f>VLOOKUP($A1406,Location!$A:$E,5,FALSE)</f>
        <v>-2.8026703999999998</v>
      </c>
      <c r="V1406" t="s">
        <v>24</v>
      </c>
      <c r="W1406" t="s">
        <v>335</v>
      </c>
      <c r="X1406" t="s">
        <v>26</v>
      </c>
    </row>
    <row r="1407" spans="1:24" x14ac:dyDescent="0.25">
      <c r="A1407" t="s">
        <v>144</v>
      </c>
      <c r="N1407">
        <v>0</v>
      </c>
      <c r="O1407">
        <v>0</v>
      </c>
      <c r="P1407">
        <v>0</v>
      </c>
      <c r="Q1407" t="s">
        <v>23</v>
      </c>
      <c r="R1407">
        <f>VLOOKUP($A1407,Location!$A:$E,2,FALSE)</f>
        <v>54.957157299999999</v>
      </c>
      <c r="S1407">
        <f>VLOOKUP($A1407,Location!$A:$E,3,FALSE)</f>
        <v>-1.6559885999999999</v>
      </c>
      <c r="T1407">
        <f>VLOOKUP($A1407,Location!$A:$E,4,FALSE)</f>
        <v>54.957157299999999</v>
      </c>
      <c r="U1407">
        <f>VLOOKUP($A1407,Location!$A:$E,5,FALSE)</f>
        <v>-1.6759885999999999</v>
      </c>
      <c r="V1407" t="s">
        <v>24</v>
      </c>
      <c r="W1407" t="s">
        <v>335</v>
      </c>
      <c r="X1407" t="s">
        <v>26</v>
      </c>
    </row>
    <row r="1408" spans="1:24" x14ac:dyDescent="0.25">
      <c r="A1408" t="s">
        <v>145</v>
      </c>
      <c r="N1408">
        <v>0</v>
      </c>
      <c r="O1408">
        <v>0</v>
      </c>
      <c r="P1408">
        <v>0</v>
      </c>
      <c r="Q1408" t="s">
        <v>23</v>
      </c>
      <c r="R1408">
        <f>VLOOKUP($A1408,Location!$A:$E,2,FALSE)</f>
        <v>51.36251</v>
      </c>
      <c r="S1408">
        <f>VLOOKUP($A1408,Location!$A:$E,3,FALSE)</f>
        <v>0.57946399999999998</v>
      </c>
      <c r="T1408">
        <f>VLOOKUP($A1408,Location!$A:$E,4,FALSE)</f>
        <v>51.372509999999998</v>
      </c>
      <c r="U1408">
        <f>VLOOKUP($A1408,Location!$A:$E,5,FALSE)</f>
        <v>0.60946400000000001</v>
      </c>
      <c r="V1408" t="s">
        <v>24</v>
      </c>
      <c r="W1408" t="s">
        <v>335</v>
      </c>
      <c r="X1408" t="s">
        <v>26</v>
      </c>
    </row>
    <row r="1409" spans="1:24" x14ac:dyDescent="0.25">
      <c r="A1409" t="s">
        <v>146</v>
      </c>
      <c r="N1409">
        <v>0</v>
      </c>
      <c r="O1409">
        <v>0</v>
      </c>
      <c r="P1409">
        <v>0</v>
      </c>
      <c r="Q1409" t="s">
        <v>23</v>
      </c>
      <c r="R1409">
        <f>VLOOKUP($A1409,Location!$A:$E,2,FALSE)</f>
        <v>55.241219000000001</v>
      </c>
      <c r="S1409">
        <f>VLOOKUP($A1409,Location!$A:$E,3,FALSE)</f>
        <v>-4.8586450000000001</v>
      </c>
      <c r="T1409">
        <f>VLOOKUP($A1409,Location!$A:$E,4,FALSE)</f>
        <v>55.241219000000001</v>
      </c>
      <c r="U1409">
        <f>VLOOKUP($A1409,Location!$A:$E,5,FALSE)</f>
        <v>-4.8586450000000001</v>
      </c>
      <c r="V1409" t="s">
        <v>24</v>
      </c>
      <c r="W1409" t="s">
        <v>335</v>
      </c>
      <c r="X1409" t="s">
        <v>26</v>
      </c>
    </row>
    <row r="1410" spans="1:24" x14ac:dyDescent="0.25">
      <c r="A1410" t="s">
        <v>147</v>
      </c>
      <c r="N1410">
        <v>0</v>
      </c>
      <c r="O1410">
        <v>0</v>
      </c>
      <c r="P1410">
        <v>0</v>
      </c>
      <c r="Q1410" t="s">
        <v>23</v>
      </c>
      <c r="R1410">
        <f>VLOOKUP($A1410,Location!$A:$E,2,FALSE)</f>
        <v>55.889218499999998</v>
      </c>
      <c r="S1410">
        <f>VLOOKUP($A1410,Location!$A:$E,3,FALSE)</f>
        <v>-4.3383573999999996</v>
      </c>
      <c r="T1410">
        <f>VLOOKUP($A1410,Location!$A:$E,4,FALSE)</f>
        <v>55.896718499999999</v>
      </c>
      <c r="U1410">
        <f>VLOOKUP($A1410,Location!$A:$E,5,FALSE)</f>
        <v>-4.3383573999999996</v>
      </c>
      <c r="V1410" t="s">
        <v>24</v>
      </c>
      <c r="W1410" t="s">
        <v>335</v>
      </c>
      <c r="X1410" t="s">
        <v>26</v>
      </c>
    </row>
    <row r="1411" spans="1:24" x14ac:dyDescent="0.25">
      <c r="A1411" t="s">
        <v>148</v>
      </c>
      <c r="N1411">
        <v>0</v>
      </c>
      <c r="O1411">
        <v>0</v>
      </c>
      <c r="P1411">
        <v>0</v>
      </c>
      <c r="Q1411" t="s">
        <v>23</v>
      </c>
      <c r="R1411">
        <f>VLOOKUP($A1411,Location!$A:$E,2,FALSE)</f>
        <v>55.860703800000003</v>
      </c>
      <c r="S1411">
        <f>VLOOKUP($A1411,Location!$A:$E,3,FALSE)</f>
        <v>-4.1136996000000003</v>
      </c>
      <c r="T1411">
        <f>VLOOKUP($A1411,Location!$A:$E,4,FALSE)</f>
        <v>55.860703800000003</v>
      </c>
      <c r="U1411">
        <f>VLOOKUP($A1411,Location!$A:$E,5,FALSE)</f>
        <v>-4.1136996000000003</v>
      </c>
      <c r="V1411" t="s">
        <v>24</v>
      </c>
      <c r="W1411" t="s">
        <v>335</v>
      </c>
      <c r="X1411" t="s">
        <v>26</v>
      </c>
    </row>
    <row r="1412" spans="1:24" x14ac:dyDescent="0.25">
      <c r="A1412" t="s">
        <v>149</v>
      </c>
      <c r="N1412">
        <v>0</v>
      </c>
      <c r="O1412">
        <v>0</v>
      </c>
      <c r="P1412">
        <v>0</v>
      </c>
      <c r="Q1412" t="s">
        <v>23</v>
      </c>
      <c r="R1412">
        <f>VLOOKUP($A1412,Location!$A:$E,2,FALSE)</f>
        <v>55.8646137</v>
      </c>
      <c r="S1412">
        <f>VLOOKUP($A1412,Location!$A:$E,3,FALSE)</f>
        <v>-4.3485614000000004</v>
      </c>
      <c r="T1412">
        <f>VLOOKUP($A1412,Location!$A:$E,4,FALSE)</f>
        <v>55.842613700000001</v>
      </c>
      <c r="U1412">
        <f>VLOOKUP($A1412,Location!$A:$E,5,FALSE)</f>
        <v>-4.3485614000000004</v>
      </c>
      <c r="V1412" t="s">
        <v>24</v>
      </c>
      <c r="W1412" t="s">
        <v>335</v>
      </c>
      <c r="X1412" t="s">
        <v>26</v>
      </c>
    </row>
    <row r="1413" spans="1:24" x14ac:dyDescent="0.25">
      <c r="A1413" t="s">
        <v>150</v>
      </c>
      <c r="N1413">
        <v>0</v>
      </c>
      <c r="O1413">
        <v>0</v>
      </c>
      <c r="P1413">
        <v>0</v>
      </c>
      <c r="Q1413" t="s">
        <v>23</v>
      </c>
      <c r="R1413">
        <f>VLOOKUP($A1413,Location!$A:$E,2,FALSE)</f>
        <v>51.833300000000001</v>
      </c>
      <c r="S1413">
        <f>VLOOKUP($A1413,Location!$A:$E,3,FALSE)</f>
        <v>-2.2766660000000001</v>
      </c>
      <c r="T1413">
        <f>VLOOKUP($A1413,Location!$A:$E,4,FALSE)</f>
        <v>51.833300000000001</v>
      </c>
      <c r="U1413">
        <f>VLOOKUP($A1413,Location!$A:$E,5,FALSE)</f>
        <v>-2.2766660000000001</v>
      </c>
      <c r="V1413" t="s">
        <v>24</v>
      </c>
      <c r="W1413" t="s">
        <v>335</v>
      </c>
      <c r="X1413" t="s">
        <v>26</v>
      </c>
    </row>
    <row r="1414" spans="1:24" x14ac:dyDescent="0.25">
      <c r="A1414" t="s">
        <v>151</v>
      </c>
      <c r="N1414">
        <v>0</v>
      </c>
      <c r="O1414">
        <v>0</v>
      </c>
      <c r="P1414">
        <v>0</v>
      </c>
      <c r="Q1414" t="s">
        <v>23</v>
      </c>
      <c r="R1414">
        <f>VLOOKUP($A1414,Location!$A:$E,2,FALSE)</f>
        <v>57.972992300000001</v>
      </c>
      <c r="S1414">
        <f>VLOOKUP($A1414,Location!$A:$E,3,FALSE)</f>
        <v>-3.9837147000000002</v>
      </c>
      <c r="T1414">
        <f>VLOOKUP($A1414,Location!$A:$E,4,FALSE)</f>
        <v>57.972992300000001</v>
      </c>
      <c r="U1414">
        <f>VLOOKUP($A1414,Location!$A:$E,5,FALSE)</f>
        <v>-3.9837147000000002</v>
      </c>
      <c r="V1414" t="s">
        <v>24</v>
      </c>
      <c r="W1414" t="s">
        <v>335</v>
      </c>
      <c r="X1414" t="s">
        <v>26</v>
      </c>
    </row>
    <row r="1415" spans="1:24" x14ac:dyDescent="0.25">
      <c r="A1415" t="s">
        <v>152</v>
      </c>
      <c r="N1415">
        <v>0</v>
      </c>
      <c r="O1415">
        <v>0</v>
      </c>
      <c r="P1415">
        <v>0</v>
      </c>
      <c r="Q1415" t="s">
        <v>23</v>
      </c>
      <c r="R1415">
        <f>VLOOKUP($A1415,Location!$A:$E,2,FALSE)</f>
        <v>51.563819899999999</v>
      </c>
      <c r="S1415">
        <f>VLOOKUP($A1415,Location!$A:$E,3,FALSE)</f>
        <v>0.1100187</v>
      </c>
      <c r="T1415">
        <f>VLOOKUP($A1415,Location!$A:$E,4,FALSE)</f>
        <v>51.563819899999999</v>
      </c>
      <c r="U1415">
        <f>VLOOKUP($A1415,Location!$A:$E,5,FALSE)</f>
        <v>0.12501869999999998</v>
      </c>
      <c r="V1415" t="s">
        <v>24</v>
      </c>
      <c r="W1415" t="s">
        <v>335</v>
      </c>
      <c r="X1415" t="s">
        <v>26</v>
      </c>
    </row>
    <row r="1416" spans="1:24" x14ac:dyDescent="0.25">
      <c r="A1416" t="s">
        <v>153</v>
      </c>
      <c r="N1416">
        <v>0</v>
      </c>
      <c r="O1416">
        <v>0</v>
      </c>
      <c r="P1416">
        <v>0</v>
      </c>
      <c r="Q1416" t="s">
        <v>23</v>
      </c>
      <c r="R1416">
        <f>VLOOKUP($A1416,Location!$A:$E,2,FALSE)</f>
        <v>55.041558100000003</v>
      </c>
      <c r="S1416">
        <f>VLOOKUP($A1416,Location!$A:$E,3,FALSE)</f>
        <v>-1.6090875</v>
      </c>
      <c r="T1416">
        <f>VLOOKUP($A1416,Location!$A:$E,4,FALSE)</f>
        <v>55.041558100000003</v>
      </c>
      <c r="U1416">
        <f>VLOOKUP($A1416,Location!$A:$E,5,FALSE)</f>
        <v>-1.6090875</v>
      </c>
      <c r="V1416" t="s">
        <v>24</v>
      </c>
      <c r="W1416" t="s">
        <v>335</v>
      </c>
      <c r="X1416" t="s">
        <v>26</v>
      </c>
    </row>
    <row r="1417" spans="1:24" x14ac:dyDescent="0.25">
      <c r="A1417" t="s">
        <v>154</v>
      </c>
      <c r="N1417">
        <v>0</v>
      </c>
      <c r="O1417">
        <v>0</v>
      </c>
      <c r="P1417">
        <v>0</v>
      </c>
      <c r="Q1417" t="s">
        <v>23</v>
      </c>
      <c r="R1417">
        <f>VLOOKUP($A1417,Location!$A:$E,2,FALSE)</f>
        <v>56.011209999999998</v>
      </c>
      <c r="S1417">
        <f>VLOOKUP($A1417,Location!$A:$E,3,FALSE)</f>
        <v>-3.74125</v>
      </c>
      <c r="T1417">
        <f>VLOOKUP($A1417,Location!$A:$E,4,FALSE)</f>
        <v>56.011209999999998</v>
      </c>
      <c r="U1417">
        <f>VLOOKUP($A1417,Location!$A:$E,5,FALSE)</f>
        <v>-3.74125</v>
      </c>
      <c r="V1417" t="s">
        <v>24</v>
      </c>
      <c r="W1417" t="s">
        <v>335</v>
      </c>
      <c r="X1417" t="s">
        <v>26</v>
      </c>
    </row>
    <row r="1418" spans="1:24" x14ac:dyDescent="0.25">
      <c r="A1418" t="s">
        <v>155</v>
      </c>
      <c r="N1418">
        <v>0</v>
      </c>
      <c r="O1418">
        <v>0</v>
      </c>
      <c r="P1418">
        <v>0</v>
      </c>
      <c r="Q1418" t="s">
        <v>23</v>
      </c>
      <c r="R1418">
        <f>VLOOKUP($A1418,Location!$A:$E,2,FALSE)</f>
        <v>52.901907999999999</v>
      </c>
      <c r="S1418">
        <f>VLOOKUP($A1418,Location!$A:$E,3,FALSE)</f>
        <v>-0.587314</v>
      </c>
      <c r="T1418">
        <f>VLOOKUP($A1418,Location!$A:$E,4,FALSE)</f>
        <v>52.901907999999999</v>
      </c>
      <c r="U1418">
        <f>VLOOKUP($A1418,Location!$A:$E,5,FALSE)</f>
        <v>-0.587314</v>
      </c>
      <c r="V1418" t="s">
        <v>24</v>
      </c>
      <c r="W1418" t="s">
        <v>335</v>
      </c>
      <c r="X1418" t="s">
        <v>26</v>
      </c>
    </row>
    <row r="1419" spans="1:24" x14ac:dyDescent="0.25">
      <c r="A1419" t="s">
        <v>156</v>
      </c>
      <c r="N1419">
        <v>0</v>
      </c>
      <c r="O1419">
        <v>0</v>
      </c>
      <c r="P1419">
        <v>0</v>
      </c>
      <c r="Q1419" t="s">
        <v>23</v>
      </c>
      <c r="R1419">
        <f>VLOOKUP($A1419,Location!$A:$E,2,FALSE)</f>
        <v>57.326864299999997</v>
      </c>
      <c r="S1419">
        <f>VLOOKUP($A1419,Location!$A:$E,3,FALSE)</f>
        <v>-3.6095592999999999</v>
      </c>
      <c r="T1419">
        <f>VLOOKUP($A1419,Location!$A:$E,4,FALSE)</f>
        <v>57.326864299999997</v>
      </c>
      <c r="U1419">
        <f>VLOOKUP($A1419,Location!$A:$E,5,FALSE)</f>
        <v>-3.6095592999999999</v>
      </c>
      <c r="V1419" t="s">
        <v>24</v>
      </c>
      <c r="W1419" t="s">
        <v>335</v>
      </c>
      <c r="X1419" t="s">
        <v>26</v>
      </c>
    </row>
    <row r="1420" spans="1:24" x14ac:dyDescent="0.25">
      <c r="A1420" t="s">
        <v>157</v>
      </c>
      <c r="N1420">
        <v>0</v>
      </c>
      <c r="O1420">
        <v>0</v>
      </c>
      <c r="P1420">
        <v>0</v>
      </c>
      <c r="Q1420" t="s">
        <v>23</v>
      </c>
      <c r="R1420">
        <f>VLOOKUP($A1420,Location!$A:$E,2,FALSE)</f>
        <v>51.550284599999998</v>
      </c>
      <c r="S1420">
        <f>VLOOKUP($A1420,Location!$A:$E,3,FALSE)</f>
        <v>-0.33100980000000002</v>
      </c>
      <c r="T1420">
        <f>VLOOKUP($A1420,Location!$A:$E,4,FALSE)</f>
        <v>51.565284599999998</v>
      </c>
      <c r="U1420">
        <f>VLOOKUP($A1420,Location!$A:$E,5,FALSE)</f>
        <v>-0.33100980000000002</v>
      </c>
      <c r="V1420" t="s">
        <v>24</v>
      </c>
      <c r="W1420" t="s">
        <v>335</v>
      </c>
      <c r="X1420" t="s">
        <v>26</v>
      </c>
    </row>
    <row r="1421" spans="1:24" x14ac:dyDescent="0.25">
      <c r="A1421" t="s">
        <v>158</v>
      </c>
      <c r="N1421">
        <v>0</v>
      </c>
      <c r="O1421">
        <v>0</v>
      </c>
      <c r="P1421">
        <v>0</v>
      </c>
      <c r="Q1421" t="s">
        <v>23</v>
      </c>
      <c r="R1421">
        <f>VLOOKUP($A1421,Location!$A:$E,2,FALSE)</f>
        <v>55.952866299999997</v>
      </c>
      <c r="S1421">
        <f>VLOOKUP($A1421,Location!$A:$E,3,FALSE)</f>
        <v>-4.7693013999999998</v>
      </c>
      <c r="T1421">
        <f>VLOOKUP($A1421,Location!$A:$E,4,FALSE)</f>
        <v>55.952866299999997</v>
      </c>
      <c r="U1421">
        <f>VLOOKUP($A1421,Location!$A:$E,5,FALSE)</f>
        <v>-4.7343013999999997</v>
      </c>
      <c r="V1421" t="s">
        <v>24</v>
      </c>
      <c r="W1421" t="s">
        <v>335</v>
      </c>
      <c r="X1421" t="s">
        <v>26</v>
      </c>
    </row>
    <row r="1422" spans="1:24" x14ac:dyDescent="0.25">
      <c r="A1422" t="s">
        <v>159</v>
      </c>
      <c r="N1422">
        <v>0</v>
      </c>
      <c r="O1422">
        <v>0</v>
      </c>
      <c r="P1422">
        <v>0</v>
      </c>
      <c r="Q1422" t="s">
        <v>23</v>
      </c>
      <c r="R1422">
        <f>VLOOKUP($A1422,Location!$A:$E,2,FALSE)</f>
        <v>53.580562399999998</v>
      </c>
      <c r="S1422">
        <f>VLOOKUP($A1422,Location!$A:$E,3,FALSE)</f>
        <v>-0.1136582</v>
      </c>
      <c r="T1422">
        <f>VLOOKUP($A1422,Location!$A:$E,4,FALSE)</f>
        <v>53.580562399999998</v>
      </c>
      <c r="U1422">
        <f>VLOOKUP($A1422,Location!$A:$E,5,FALSE)</f>
        <v>-0.1136582</v>
      </c>
      <c r="V1422" t="s">
        <v>24</v>
      </c>
      <c r="W1422" t="s">
        <v>335</v>
      </c>
      <c r="X1422" t="s">
        <v>26</v>
      </c>
    </row>
    <row r="1423" spans="1:24" x14ac:dyDescent="0.25">
      <c r="A1423" t="s">
        <v>160</v>
      </c>
      <c r="N1423">
        <v>0</v>
      </c>
      <c r="O1423">
        <v>0</v>
      </c>
      <c r="P1423">
        <v>0</v>
      </c>
      <c r="Q1423" t="s">
        <v>23</v>
      </c>
      <c r="R1423">
        <f>VLOOKUP($A1423,Location!$A:$E,2,FALSE)</f>
        <v>51.259422000000001</v>
      </c>
      <c r="S1423">
        <f>VLOOKUP($A1423,Location!$A:$E,3,FALSE)</f>
        <v>-0.56488579999999999</v>
      </c>
      <c r="T1423">
        <f>VLOOKUP($A1423,Location!$A:$E,4,FALSE)</f>
        <v>51.259422000000001</v>
      </c>
      <c r="U1423">
        <f>VLOOKUP($A1423,Location!$A:$E,5,FALSE)</f>
        <v>-0.51488579999999995</v>
      </c>
      <c r="V1423" t="s">
        <v>24</v>
      </c>
      <c r="W1423" t="s">
        <v>335</v>
      </c>
      <c r="X1423" t="s">
        <v>26</v>
      </c>
    </row>
    <row r="1424" spans="1:24" x14ac:dyDescent="0.25">
      <c r="A1424" t="s">
        <v>161</v>
      </c>
      <c r="N1424">
        <v>0</v>
      </c>
      <c r="O1424">
        <v>0</v>
      </c>
      <c r="P1424">
        <v>0</v>
      </c>
      <c r="Q1424" t="s">
        <v>23</v>
      </c>
      <c r="R1424">
        <f>VLOOKUP($A1424,Location!$A:$E,2,FALSE)</f>
        <v>55.951955599999998</v>
      </c>
      <c r="S1424">
        <f>VLOOKUP($A1424,Location!$A:$E,3,FALSE)</f>
        <v>-2.7620056000000002</v>
      </c>
      <c r="T1424">
        <f>VLOOKUP($A1424,Location!$A:$E,4,FALSE)</f>
        <v>55.951955599999998</v>
      </c>
      <c r="U1424">
        <f>VLOOKUP($A1424,Location!$A:$E,5,FALSE)</f>
        <v>-2.7620056000000002</v>
      </c>
      <c r="V1424" t="s">
        <v>24</v>
      </c>
      <c r="W1424" t="s">
        <v>335</v>
      </c>
      <c r="X1424" t="s">
        <v>26</v>
      </c>
    </row>
    <row r="1425" spans="1:24" x14ac:dyDescent="0.25">
      <c r="A1425" t="s">
        <v>162</v>
      </c>
      <c r="N1425">
        <v>0</v>
      </c>
      <c r="O1425">
        <v>0</v>
      </c>
      <c r="P1425">
        <v>0</v>
      </c>
      <c r="Q1425" t="s">
        <v>23</v>
      </c>
      <c r="R1425">
        <f>VLOOKUP($A1425,Location!$A:$E,2,FALSE)</f>
        <v>53.7298616</v>
      </c>
      <c r="S1425">
        <f>VLOOKUP($A1425,Location!$A:$E,3,FALSE)</f>
        <v>-1.8915127</v>
      </c>
      <c r="T1425">
        <f>VLOOKUP($A1425,Location!$A:$E,4,FALSE)</f>
        <v>53.7298616</v>
      </c>
      <c r="U1425">
        <f>VLOOKUP($A1425,Location!$A:$E,5,FALSE)</f>
        <v>-1.8915127</v>
      </c>
      <c r="V1425" t="s">
        <v>24</v>
      </c>
      <c r="W1425" t="s">
        <v>335</v>
      </c>
      <c r="X1425" t="s">
        <v>26</v>
      </c>
    </row>
    <row r="1426" spans="1:24" x14ac:dyDescent="0.25">
      <c r="A1426" t="s">
        <v>163</v>
      </c>
      <c r="N1426">
        <v>0</v>
      </c>
      <c r="O1426">
        <v>0</v>
      </c>
      <c r="P1426">
        <v>0</v>
      </c>
      <c r="Q1426" t="s">
        <v>23</v>
      </c>
      <c r="R1426">
        <f>VLOOKUP($A1426,Location!$A:$E,2,FALSE)</f>
        <v>55.769609899999999</v>
      </c>
      <c r="S1426">
        <f>VLOOKUP($A1426,Location!$A:$E,3,FALSE)</f>
        <v>-4.0419340000000004</v>
      </c>
      <c r="T1426">
        <f>VLOOKUP($A1426,Location!$A:$E,4,FALSE)</f>
        <v>55.769609899999999</v>
      </c>
      <c r="U1426">
        <f>VLOOKUP($A1426,Location!$A:$E,5,FALSE)</f>
        <v>-4.0419340000000004</v>
      </c>
      <c r="V1426" t="s">
        <v>24</v>
      </c>
      <c r="W1426" t="s">
        <v>335</v>
      </c>
      <c r="X1426" t="s">
        <v>26</v>
      </c>
    </row>
    <row r="1427" spans="1:24" x14ac:dyDescent="0.25">
      <c r="A1427" t="s">
        <v>164</v>
      </c>
      <c r="N1427">
        <v>0</v>
      </c>
      <c r="O1427">
        <v>0</v>
      </c>
      <c r="P1427">
        <v>0</v>
      </c>
      <c r="Q1427" t="s">
        <v>23</v>
      </c>
      <c r="R1427">
        <f>VLOOKUP($A1427,Location!$A:$E,2,FALSE)</f>
        <v>54.677089100000003</v>
      </c>
      <c r="S1427">
        <f>VLOOKUP($A1427,Location!$A:$E,3,FALSE)</f>
        <v>-1.2012389999999999</v>
      </c>
      <c r="T1427">
        <f>VLOOKUP($A1427,Location!$A:$E,4,FALSE)</f>
        <v>54.677089100000003</v>
      </c>
      <c r="U1427">
        <f>VLOOKUP($A1427,Location!$A:$E,5,FALSE)</f>
        <v>-1.2012389999999999</v>
      </c>
      <c r="V1427" t="s">
        <v>24</v>
      </c>
      <c r="W1427" t="s">
        <v>335</v>
      </c>
      <c r="X1427" t="s">
        <v>26</v>
      </c>
    </row>
    <row r="1428" spans="1:24" x14ac:dyDescent="0.25">
      <c r="A1428" t="s">
        <v>165</v>
      </c>
      <c r="N1428">
        <v>0</v>
      </c>
      <c r="O1428">
        <v>0</v>
      </c>
      <c r="P1428">
        <v>0</v>
      </c>
      <c r="Q1428" t="s">
        <v>23</v>
      </c>
      <c r="R1428">
        <f>VLOOKUP($A1428,Location!$A:$E,2,FALSE)</f>
        <v>50.8851789</v>
      </c>
      <c r="S1428">
        <f>VLOOKUP($A1428,Location!$A:$E,3,FALSE)</f>
        <v>0.59921999999999997</v>
      </c>
      <c r="T1428">
        <f>VLOOKUP($A1428,Location!$A:$E,4,FALSE)</f>
        <v>50.8851789</v>
      </c>
      <c r="U1428">
        <f>VLOOKUP($A1428,Location!$A:$E,5,FALSE)</f>
        <v>0.59921999999999997</v>
      </c>
      <c r="V1428" t="s">
        <v>24</v>
      </c>
      <c r="W1428" t="s">
        <v>335</v>
      </c>
      <c r="X1428" t="s">
        <v>26</v>
      </c>
    </row>
    <row r="1429" spans="1:24" x14ac:dyDescent="0.25">
      <c r="A1429" t="s">
        <v>166</v>
      </c>
      <c r="N1429">
        <v>0</v>
      </c>
      <c r="O1429">
        <v>0</v>
      </c>
      <c r="P1429">
        <v>0</v>
      </c>
      <c r="Q1429" t="s">
        <v>23</v>
      </c>
      <c r="R1429">
        <f>VLOOKUP($A1429,Location!$A:$E,2,FALSE)</f>
        <v>55.436131799999998</v>
      </c>
      <c r="S1429">
        <f>VLOOKUP($A1429,Location!$A:$E,3,FALSE)</f>
        <v>-2.7692910999999998</v>
      </c>
      <c r="T1429">
        <f>VLOOKUP($A1429,Location!$A:$E,4,FALSE)</f>
        <v>55.436131799999998</v>
      </c>
      <c r="U1429">
        <f>VLOOKUP($A1429,Location!$A:$E,5,FALSE)</f>
        <v>-2.7692910999999998</v>
      </c>
      <c r="V1429" t="s">
        <v>24</v>
      </c>
      <c r="W1429" t="s">
        <v>335</v>
      </c>
      <c r="X1429" t="s">
        <v>26</v>
      </c>
    </row>
    <row r="1430" spans="1:24" x14ac:dyDescent="0.25">
      <c r="A1430" t="s">
        <v>167</v>
      </c>
      <c r="N1430">
        <v>0</v>
      </c>
      <c r="O1430">
        <v>0</v>
      </c>
      <c r="P1430">
        <v>0</v>
      </c>
      <c r="Q1430" t="s">
        <v>23</v>
      </c>
      <c r="R1430">
        <f>VLOOKUP($A1430,Location!$A:$E,2,FALSE)</f>
        <v>53.707367900000001</v>
      </c>
      <c r="S1430">
        <f>VLOOKUP($A1430,Location!$A:$E,3,FALSE)</f>
        <v>-1.6714074999999999</v>
      </c>
      <c r="T1430">
        <f>VLOOKUP($A1430,Location!$A:$E,4,FALSE)</f>
        <v>53.707367900000001</v>
      </c>
      <c r="U1430">
        <f>VLOOKUP($A1430,Location!$A:$E,5,FALSE)</f>
        <v>-1.6714074999999999</v>
      </c>
      <c r="V1430" t="s">
        <v>24</v>
      </c>
      <c r="W1430" t="s">
        <v>335</v>
      </c>
      <c r="X1430" t="s">
        <v>26</v>
      </c>
    </row>
    <row r="1431" spans="1:24" x14ac:dyDescent="0.25">
      <c r="A1431" t="s">
        <v>168</v>
      </c>
      <c r="N1431">
        <v>0</v>
      </c>
      <c r="O1431">
        <v>0</v>
      </c>
      <c r="P1431">
        <v>0</v>
      </c>
      <c r="Q1431" t="s">
        <v>23</v>
      </c>
      <c r="R1431">
        <f>VLOOKUP($A1431,Location!$A:$E,2,FALSE)</f>
        <v>51.594414999999998</v>
      </c>
      <c r="S1431">
        <f>VLOOKUP($A1431,Location!$A:$E,3,FALSE)</f>
        <v>-0.24001500000000001</v>
      </c>
      <c r="T1431">
        <f>VLOOKUP($A1431,Location!$A:$E,4,FALSE)</f>
        <v>51.574414999999995</v>
      </c>
      <c r="U1431">
        <f>VLOOKUP($A1431,Location!$A:$E,5,FALSE)</f>
        <v>-0.24001500000000001</v>
      </c>
      <c r="V1431" t="s">
        <v>24</v>
      </c>
      <c r="W1431" t="s">
        <v>335</v>
      </c>
      <c r="X1431" t="s">
        <v>26</v>
      </c>
    </row>
    <row r="1432" spans="1:24" x14ac:dyDescent="0.25">
      <c r="A1432" t="s">
        <v>169</v>
      </c>
      <c r="N1432">
        <v>0</v>
      </c>
      <c r="O1432">
        <v>0</v>
      </c>
      <c r="P1432">
        <v>0</v>
      </c>
      <c r="Q1432" t="s">
        <v>23</v>
      </c>
      <c r="R1432">
        <f>VLOOKUP($A1432,Location!$A:$E,2,FALSE)</f>
        <v>52.0665513</v>
      </c>
      <c r="S1432">
        <f>VLOOKUP($A1432,Location!$A:$E,3,FALSE)</f>
        <v>-2.7294480000000001</v>
      </c>
      <c r="T1432">
        <f>VLOOKUP($A1432,Location!$A:$E,4,FALSE)</f>
        <v>52.0665513</v>
      </c>
      <c r="U1432">
        <f>VLOOKUP($A1432,Location!$A:$E,5,FALSE)</f>
        <v>-2.7294480000000001</v>
      </c>
      <c r="V1432" t="s">
        <v>24</v>
      </c>
      <c r="W1432" t="s">
        <v>335</v>
      </c>
      <c r="X1432" t="s">
        <v>26</v>
      </c>
    </row>
    <row r="1433" spans="1:24" x14ac:dyDescent="0.25">
      <c r="A1433" t="s">
        <v>170</v>
      </c>
      <c r="N1433">
        <v>0</v>
      </c>
      <c r="O1433">
        <v>0</v>
      </c>
      <c r="P1433">
        <v>0</v>
      </c>
      <c r="Q1433" t="s">
        <v>23</v>
      </c>
      <c r="R1433">
        <f>VLOOKUP($A1433,Location!$A:$E,2,FALSE)</f>
        <v>51.362254</v>
      </c>
      <c r="S1433">
        <f>VLOOKUP($A1433,Location!$A:$E,3,FALSE)</f>
        <v>1.1443372999999999</v>
      </c>
      <c r="T1433">
        <f>VLOOKUP($A1433,Location!$A:$E,4,FALSE)</f>
        <v>51.372253999999998</v>
      </c>
      <c r="U1433">
        <f>VLOOKUP($A1433,Location!$A:$E,5,FALSE)</f>
        <v>1.1443372999999999</v>
      </c>
      <c r="V1433" t="s">
        <v>24</v>
      </c>
      <c r="W1433" t="s">
        <v>335</v>
      </c>
      <c r="X1433" t="s">
        <v>26</v>
      </c>
    </row>
    <row r="1434" spans="1:24" x14ac:dyDescent="0.25">
      <c r="A1434" t="s">
        <v>171</v>
      </c>
      <c r="N1434">
        <v>0</v>
      </c>
      <c r="O1434">
        <v>0</v>
      </c>
      <c r="P1434">
        <v>0</v>
      </c>
      <c r="Q1434" t="s">
        <v>23</v>
      </c>
      <c r="R1434">
        <f>VLOOKUP($A1434,Location!$A:$E,2,FALSE)</f>
        <v>54.974532500000002</v>
      </c>
      <c r="S1434">
        <f>VLOOKUP($A1434,Location!$A:$E,3,FALSE)</f>
        <v>-2.1096227000000001</v>
      </c>
      <c r="T1434">
        <f>VLOOKUP($A1434,Location!$A:$E,4,FALSE)</f>
        <v>54.974532500000002</v>
      </c>
      <c r="U1434">
        <f>VLOOKUP($A1434,Location!$A:$E,5,FALSE)</f>
        <v>-2.1096227000000001</v>
      </c>
      <c r="V1434" t="s">
        <v>24</v>
      </c>
      <c r="W1434" t="s">
        <v>335</v>
      </c>
      <c r="X1434" t="s">
        <v>26</v>
      </c>
    </row>
    <row r="1435" spans="1:24" x14ac:dyDescent="0.25">
      <c r="A1435" t="s">
        <v>172</v>
      </c>
      <c r="N1435">
        <v>0</v>
      </c>
      <c r="O1435">
        <v>0</v>
      </c>
      <c r="P1435">
        <v>0</v>
      </c>
      <c r="Q1435" t="s">
        <v>23</v>
      </c>
      <c r="R1435">
        <f>VLOOKUP($A1435,Location!$A:$E,2,FALSE)</f>
        <v>54.037258000000001</v>
      </c>
      <c r="S1435">
        <f>VLOOKUP($A1435,Location!$A:$E,3,FALSE)</f>
        <v>-2.9024700000000001</v>
      </c>
      <c r="T1435">
        <f>VLOOKUP($A1435,Location!$A:$E,4,FALSE)</f>
        <v>54.037258000000001</v>
      </c>
      <c r="U1435">
        <f>VLOOKUP($A1435,Location!$A:$E,5,FALSE)</f>
        <v>-2.9024700000000001</v>
      </c>
      <c r="V1435" t="s">
        <v>24</v>
      </c>
      <c r="W1435" t="s">
        <v>335</v>
      </c>
      <c r="X1435" t="s">
        <v>26</v>
      </c>
    </row>
    <row r="1436" spans="1:24" x14ac:dyDescent="0.25">
      <c r="A1436" t="s">
        <v>173</v>
      </c>
      <c r="N1436">
        <v>0</v>
      </c>
      <c r="O1436">
        <v>0</v>
      </c>
      <c r="P1436">
        <v>0</v>
      </c>
      <c r="Q1436" t="s">
        <v>23</v>
      </c>
      <c r="R1436">
        <f>VLOOKUP($A1436,Location!$A:$E,2,FALSE)</f>
        <v>51.61927</v>
      </c>
      <c r="S1436">
        <f>VLOOKUP($A1436,Location!$A:$E,3,FALSE)</f>
        <v>-0.76890999999999998</v>
      </c>
      <c r="T1436">
        <f>VLOOKUP($A1436,Location!$A:$E,4,FALSE)</f>
        <v>51.61927</v>
      </c>
      <c r="U1436">
        <f>VLOOKUP($A1436,Location!$A:$E,5,FALSE)</f>
        <v>-0.76890999999999998</v>
      </c>
      <c r="V1436" t="s">
        <v>24</v>
      </c>
      <c r="W1436" t="s">
        <v>335</v>
      </c>
      <c r="X1436" t="s">
        <v>26</v>
      </c>
    </row>
    <row r="1437" spans="1:24" x14ac:dyDescent="0.25">
      <c r="A1437" t="s">
        <v>174</v>
      </c>
      <c r="N1437">
        <v>0</v>
      </c>
      <c r="O1437">
        <v>0</v>
      </c>
      <c r="P1437">
        <v>0</v>
      </c>
      <c r="Q1437" t="s">
        <v>23</v>
      </c>
      <c r="R1437">
        <f>VLOOKUP($A1437,Location!$A:$E,2,FALSE)</f>
        <v>52.533873300000003</v>
      </c>
      <c r="S1437">
        <f>VLOOKUP($A1437,Location!$A:$E,3,FALSE)</f>
        <v>-1.3702733</v>
      </c>
      <c r="T1437">
        <f>VLOOKUP($A1437,Location!$A:$E,4,FALSE)</f>
        <v>52.563873300000004</v>
      </c>
      <c r="U1437">
        <f>VLOOKUP($A1437,Location!$A:$E,5,FALSE)</f>
        <v>-1.3102733</v>
      </c>
      <c r="V1437" t="s">
        <v>24</v>
      </c>
      <c r="W1437" t="s">
        <v>335</v>
      </c>
      <c r="X1437" t="s">
        <v>26</v>
      </c>
    </row>
    <row r="1438" spans="1:24" x14ac:dyDescent="0.25">
      <c r="A1438" t="s">
        <v>175</v>
      </c>
      <c r="N1438">
        <v>0</v>
      </c>
      <c r="O1438">
        <v>0</v>
      </c>
      <c r="P1438">
        <v>0</v>
      </c>
      <c r="Q1438" t="s">
        <v>23</v>
      </c>
      <c r="R1438">
        <f>VLOOKUP($A1438,Location!$A:$E,2,FALSE)</f>
        <v>51.453344700000002</v>
      </c>
      <c r="S1438">
        <f>VLOOKUP($A1438,Location!$A:$E,3,FALSE)</f>
        <v>-5.1181000000000004E-3</v>
      </c>
      <c r="T1438">
        <f>VLOOKUP($A1438,Location!$A:$E,4,FALSE)</f>
        <v>51.4633447</v>
      </c>
      <c r="U1438">
        <f>VLOOKUP($A1438,Location!$A:$E,5,FALSE)</f>
        <v>-5.1181000000000004E-3</v>
      </c>
      <c r="V1438" t="s">
        <v>24</v>
      </c>
      <c r="W1438" t="s">
        <v>335</v>
      </c>
      <c r="X1438" t="s">
        <v>26</v>
      </c>
    </row>
    <row r="1439" spans="1:24" x14ac:dyDescent="0.25">
      <c r="A1439" t="s">
        <v>176</v>
      </c>
      <c r="N1439">
        <v>0</v>
      </c>
      <c r="O1439">
        <v>0</v>
      </c>
      <c r="P1439">
        <v>0</v>
      </c>
      <c r="Q1439" t="s">
        <v>23</v>
      </c>
      <c r="R1439">
        <f>VLOOKUP($A1439,Location!$A:$E,2,FALSE)</f>
        <v>51.559273500000003</v>
      </c>
      <c r="S1439">
        <f>VLOOKUP($A1439,Location!$A:$E,3,FALSE)</f>
        <v>0.2208833</v>
      </c>
      <c r="T1439">
        <f>VLOOKUP($A1439,Location!$A:$E,4,FALSE)</f>
        <v>51.559273500000003</v>
      </c>
      <c r="U1439">
        <f>VLOOKUP($A1439,Location!$A:$E,5,FALSE)</f>
        <v>0.2208833</v>
      </c>
      <c r="V1439" t="s">
        <v>24</v>
      </c>
      <c r="W1439" t="s">
        <v>335</v>
      </c>
      <c r="X1439" t="s">
        <v>26</v>
      </c>
    </row>
    <row r="1440" spans="1:24" x14ac:dyDescent="0.25">
      <c r="A1440" t="s">
        <v>177</v>
      </c>
      <c r="N1440">
        <v>0</v>
      </c>
      <c r="O1440">
        <v>0</v>
      </c>
      <c r="P1440">
        <v>0</v>
      </c>
      <c r="Q1440" t="s">
        <v>23</v>
      </c>
      <c r="R1440">
        <f>VLOOKUP($A1440,Location!$A:$E,2,FALSE)</f>
        <v>53.839795799999997</v>
      </c>
      <c r="S1440">
        <f>VLOOKUP($A1440,Location!$A:$E,3,FALSE)</f>
        <v>-1.6219243999999999</v>
      </c>
      <c r="T1440">
        <f>VLOOKUP($A1440,Location!$A:$E,4,FALSE)</f>
        <v>53.861795799999996</v>
      </c>
      <c r="U1440">
        <f>VLOOKUP($A1440,Location!$A:$E,5,FALSE)</f>
        <v>-1.6294244</v>
      </c>
      <c r="V1440" t="s">
        <v>24</v>
      </c>
      <c r="W1440" t="s">
        <v>335</v>
      </c>
      <c r="X1440" t="s">
        <v>26</v>
      </c>
    </row>
    <row r="1441" spans="1:24" x14ac:dyDescent="0.25">
      <c r="A1441" t="s">
        <v>178</v>
      </c>
      <c r="N1441">
        <v>0</v>
      </c>
      <c r="O1441">
        <v>0</v>
      </c>
      <c r="P1441">
        <v>0</v>
      </c>
      <c r="Q1441" t="s">
        <v>23</v>
      </c>
      <c r="R1441">
        <f>VLOOKUP($A1441,Location!$A:$E,2,FALSE)</f>
        <v>53.649535800000002</v>
      </c>
      <c r="S1441">
        <f>VLOOKUP($A1441,Location!$A:$E,3,FALSE)</f>
        <v>-1.7905698000000001</v>
      </c>
      <c r="T1441">
        <f>VLOOKUP($A1441,Location!$A:$E,4,FALSE)</f>
        <v>53.649535800000002</v>
      </c>
      <c r="U1441">
        <f>VLOOKUP($A1441,Location!$A:$E,5,FALSE)</f>
        <v>-1.7955698</v>
      </c>
      <c r="V1441" t="s">
        <v>24</v>
      </c>
      <c r="W1441" t="s">
        <v>335</v>
      </c>
      <c r="X1441" t="s">
        <v>26</v>
      </c>
    </row>
    <row r="1442" spans="1:24" x14ac:dyDescent="0.25">
      <c r="A1442" t="s">
        <v>179</v>
      </c>
      <c r="N1442">
        <v>0</v>
      </c>
      <c r="O1442">
        <v>0</v>
      </c>
      <c r="P1442">
        <v>0</v>
      </c>
      <c r="Q1442" t="s">
        <v>23</v>
      </c>
      <c r="R1442">
        <f>VLOOKUP($A1442,Location!$A:$E,2,FALSE)</f>
        <v>53.767757000000003</v>
      </c>
      <c r="S1442">
        <f>VLOOKUP($A1442,Location!$A:$E,3,FALSE)</f>
        <v>-0.33613379999999998</v>
      </c>
      <c r="T1442">
        <f>VLOOKUP($A1442,Location!$A:$E,4,FALSE)</f>
        <v>53.767757000000003</v>
      </c>
      <c r="U1442">
        <f>VLOOKUP($A1442,Location!$A:$E,5,FALSE)</f>
        <v>-0.33613379999999998</v>
      </c>
      <c r="V1442" t="s">
        <v>24</v>
      </c>
      <c r="W1442" t="s">
        <v>335</v>
      </c>
      <c r="X1442" t="s">
        <v>26</v>
      </c>
    </row>
    <row r="1443" spans="1:24" x14ac:dyDescent="0.25">
      <c r="A1443" t="s">
        <v>180</v>
      </c>
      <c r="N1443">
        <v>0</v>
      </c>
      <c r="O1443">
        <v>0</v>
      </c>
      <c r="P1443">
        <v>0</v>
      </c>
      <c r="Q1443" t="s">
        <v>23</v>
      </c>
      <c r="R1443">
        <f>VLOOKUP($A1443,Location!$A:$E,2,FALSE)</f>
        <v>57.4451714</v>
      </c>
      <c r="S1443">
        <f>VLOOKUP($A1443,Location!$A:$E,3,FALSE)</f>
        <v>-2.7957811000000001</v>
      </c>
      <c r="T1443">
        <f>VLOOKUP($A1443,Location!$A:$E,4,FALSE)</f>
        <v>57.4451714</v>
      </c>
      <c r="U1443">
        <f>VLOOKUP($A1443,Location!$A:$E,5,FALSE)</f>
        <v>-2.7957811000000001</v>
      </c>
      <c r="V1443" t="s">
        <v>24</v>
      </c>
      <c r="W1443" t="s">
        <v>335</v>
      </c>
      <c r="X1443" t="s">
        <v>26</v>
      </c>
    </row>
    <row r="1444" spans="1:24" x14ac:dyDescent="0.25">
      <c r="A1444" t="s">
        <v>181</v>
      </c>
      <c r="N1444">
        <v>0</v>
      </c>
      <c r="O1444">
        <v>0</v>
      </c>
      <c r="P1444">
        <v>0</v>
      </c>
      <c r="Q1444" t="s">
        <v>23</v>
      </c>
      <c r="R1444">
        <f>VLOOKUP($A1444,Location!$A:$E,2,FALSE)</f>
        <v>53.448362099999997</v>
      </c>
      <c r="S1444">
        <f>VLOOKUP($A1444,Location!$A:$E,3,FALSE)</f>
        <v>-2.0796568999999998</v>
      </c>
      <c r="T1444">
        <f>VLOOKUP($A1444,Location!$A:$E,4,FALSE)</f>
        <v>53.448362099999997</v>
      </c>
      <c r="U1444">
        <f>VLOOKUP($A1444,Location!$A:$E,5,FALSE)</f>
        <v>-2.0796568999999998</v>
      </c>
      <c r="V1444" t="s">
        <v>24</v>
      </c>
      <c r="W1444" t="s">
        <v>335</v>
      </c>
      <c r="X1444" t="s">
        <v>26</v>
      </c>
    </row>
    <row r="1445" spans="1:24" x14ac:dyDescent="0.25">
      <c r="A1445" t="s">
        <v>182</v>
      </c>
      <c r="N1445">
        <v>0</v>
      </c>
      <c r="O1445">
        <v>0</v>
      </c>
      <c r="P1445">
        <v>0</v>
      </c>
      <c r="Q1445" t="s">
        <v>183</v>
      </c>
      <c r="R1445">
        <f>VLOOKUP($A1445,Location!$A:$E,2,FALSE)</f>
        <v>56.231197999999999</v>
      </c>
      <c r="S1445">
        <f>VLOOKUP($A1445,Location!$A:$E,3,FALSE)</f>
        <v>-5.0716710000000003</v>
      </c>
      <c r="T1445">
        <f>VLOOKUP($A1445,Location!$A:$E,4,FALSE)</f>
        <v>56.231197999999999</v>
      </c>
      <c r="U1445">
        <f>VLOOKUP($A1445,Location!$A:$E,5,FALSE)</f>
        <v>-5.0716710000000003</v>
      </c>
      <c r="V1445" t="s">
        <v>24</v>
      </c>
      <c r="W1445" t="s">
        <v>335</v>
      </c>
      <c r="X1445" t="s">
        <v>26</v>
      </c>
    </row>
    <row r="1446" spans="1:24" x14ac:dyDescent="0.25">
      <c r="A1446" t="s">
        <v>184</v>
      </c>
      <c r="N1446">
        <v>0</v>
      </c>
      <c r="O1446">
        <v>0</v>
      </c>
      <c r="P1446">
        <v>0</v>
      </c>
      <c r="Q1446" t="s">
        <v>23</v>
      </c>
      <c r="R1446">
        <f>VLOOKUP($A1446,Location!$A:$E,2,FALSE)</f>
        <v>57.487679100000001</v>
      </c>
      <c r="S1446">
        <f>VLOOKUP($A1446,Location!$A:$E,3,FALSE)</f>
        <v>-4.2140917</v>
      </c>
      <c r="T1446">
        <f>VLOOKUP($A1446,Location!$A:$E,4,FALSE)</f>
        <v>57.487679100000001</v>
      </c>
      <c r="U1446">
        <f>VLOOKUP($A1446,Location!$A:$E,5,FALSE)</f>
        <v>-4.2140917</v>
      </c>
      <c r="V1446" t="s">
        <v>24</v>
      </c>
      <c r="W1446" t="s">
        <v>335</v>
      </c>
      <c r="X1446" t="s">
        <v>26</v>
      </c>
    </row>
    <row r="1447" spans="1:24" x14ac:dyDescent="0.25">
      <c r="A1447" t="s">
        <v>185</v>
      </c>
      <c r="N1447">
        <v>0</v>
      </c>
      <c r="O1447">
        <v>0</v>
      </c>
      <c r="P1447">
        <v>0</v>
      </c>
      <c r="Q1447" t="s">
        <v>23</v>
      </c>
      <c r="R1447">
        <f>VLOOKUP($A1447,Location!$A:$E,2,FALSE)</f>
        <v>57.293759600000001</v>
      </c>
      <c r="S1447">
        <f>VLOOKUP($A1447,Location!$A:$E,3,FALSE)</f>
        <v>-2.3880374</v>
      </c>
      <c r="T1447">
        <f>VLOOKUP($A1447,Location!$A:$E,4,FALSE)</f>
        <v>57.293759600000001</v>
      </c>
      <c r="U1447">
        <f>VLOOKUP($A1447,Location!$A:$E,5,FALSE)</f>
        <v>-2.3880374</v>
      </c>
      <c r="V1447" t="s">
        <v>24</v>
      </c>
      <c r="W1447" t="s">
        <v>335</v>
      </c>
      <c r="X1447" t="s">
        <v>26</v>
      </c>
    </row>
    <row r="1448" spans="1:24" x14ac:dyDescent="0.25">
      <c r="A1448" t="s">
        <v>186</v>
      </c>
      <c r="N1448">
        <v>0</v>
      </c>
      <c r="O1448">
        <v>0</v>
      </c>
      <c r="P1448">
        <v>0</v>
      </c>
      <c r="Q1448" t="s">
        <v>23</v>
      </c>
      <c r="R1448">
        <f>VLOOKUP($A1448,Location!$A:$E,2,FALSE)</f>
        <v>52.029283499999998</v>
      </c>
      <c r="S1448">
        <f>VLOOKUP($A1448,Location!$A:$E,3,FALSE)</f>
        <v>1.2110814000000001</v>
      </c>
      <c r="T1448">
        <f>VLOOKUP($A1448,Location!$A:$E,4,FALSE)</f>
        <v>52.029283499999998</v>
      </c>
      <c r="U1448">
        <f>VLOOKUP($A1448,Location!$A:$E,5,FALSE)</f>
        <v>1.2110814000000001</v>
      </c>
      <c r="V1448" t="s">
        <v>24</v>
      </c>
      <c r="W1448" t="s">
        <v>335</v>
      </c>
      <c r="X1448" t="s">
        <v>26</v>
      </c>
    </row>
    <row r="1449" spans="1:24" x14ac:dyDescent="0.25">
      <c r="A1449" t="s">
        <v>187</v>
      </c>
      <c r="N1449">
        <v>0</v>
      </c>
      <c r="O1449">
        <v>0</v>
      </c>
      <c r="P1449">
        <v>0</v>
      </c>
      <c r="Q1449" t="s">
        <v>23</v>
      </c>
      <c r="R1449">
        <f>VLOOKUP($A1449,Location!$A:$E,2,FALSE)</f>
        <v>55.60219</v>
      </c>
      <c r="S1449">
        <f>VLOOKUP($A1449,Location!$A:$E,3,FALSE)</f>
        <v>-4.6378399999999997</v>
      </c>
      <c r="T1449">
        <f>VLOOKUP($A1449,Location!$A:$E,4,FALSE)</f>
        <v>55.60219</v>
      </c>
      <c r="U1449">
        <f>VLOOKUP($A1449,Location!$A:$E,5,FALSE)</f>
        <v>-4.6378399999999997</v>
      </c>
      <c r="V1449" t="s">
        <v>24</v>
      </c>
      <c r="W1449" t="s">
        <v>335</v>
      </c>
      <c r="X1449" t="s">
        <v>26</v>
      </c>
    </row>
    <row r="1450" spans="1:24" x14ac:dyDescent="0.25">
      <c r="A1450" t="s">
        <v>188</v>
      </c>
      <c r="N1450">
        <v>0</v>
      </c>
      <c r="O1450">
        <v>0</v>
      </c>
      <c r="P1450">
        <v>0</v>
      </c>
      <c r="Q1450" t="s">
        <v>23</v>
      </c>
      <c r="R1450">
        <f>VLOOKUP($A1450,Location!$A:$E,2,FALSE)</f>
        <v>51.466348000000004</v>
      </c>
      <c r="S1450">
        <f>VLOOKUP($A1450,Location!$A:$E,3,FALSE)</f>
        <v>-0.337169</v>
      </c>
      <c r="T1450">
        <f>VLOOKUP($A1450,Location!$A:$E,4,FALSE)</f>
        <v>51.466348000000004</v>
      </c>
      <c r="U1450">
        <f>VLOOKUP($A1450,Location!$A:$E,5,FALSE)</f>
        <v>-0.337169</v>
      </c>
      <c r="V1450" t="s">
        <v>24</v>
      </c>
      <c r="W1450" t="s">
        <v>335</v>
      </c>
      <c r="X1450" t="s">
        <v>26</v>
      </c>
    </row>
    <row r="1451" spans="1:24" x14ac:dyDescent="0.25">
      <c r="A1451" t="s">
        <v>189</v>
      </c>
      <c r="N1451">
        <v>0</v>
      </c>
      <c r="O1451">
        <v>0</v>
      </c>
      <c r="P1451">
        <v>0</v>
      </c>
      <c r="Q1451" t="s">
        <v>23</v>
      </c>
      <c r="R1451">
        <f>VLOOKUP($A1451,Location!$A:$E,2,FALSE)</f>
        <v>55.916789999999999</v>
      </c>
      <c r="S1451">
        <f>VLOOKUP($A1451,Location!$A:$E,3,FALSE)</f>
        <v>-2.4245839999999999</v>
      </c>
      <c r="T1451">
        <f>VLOOKUP($A1451,Location!$A:$E,4,FALSE)</f>
        <v>55.916789999999999</v>
      </c>
      <c r="U1451">
        <f>VLOOKUP($A1451,Location!$A:$E,5,FALSE)</f>
        <v>-2.4245839999999999</v>
      </c>
      <c r="V1451" t="s">
        <v>24</v>
      </c>
      <c r="W1451" t="s">
        <v>335</v>
      </c>
      <c r="X1451" t="s">
        <v>26</v>
      </c>
    </row>
    <row r="1452" spans="1:24" x14ac:dyDescent="0.25">
      <c r="A1452" t="s">
        <v>190</v>
      </c>
      <c r="N1452">
        <v>0</v>
      </c>
      <c r="O1452">
        <v>0</v>
      </c>
      <c r="P1452">
        <v>0</v>
      </c>
      <c r="Q1452" t="s">
        <v>23</v>
      </c>
      <c r="R1452">
        <f>VLOOKUP($A1452,Location!$A:$E,2,FALSE)</f>
        <v>54.311520999999999</v>
      </c>
      <c r="S1452">
        <f>VLOOKUP($A1452,Location!$A:$E,3,FALSE)</f>
        <v>-2.7340049999999998</v>
      </c>
      <c r="T1452">
        <f>VLOOKUP($A1452,Location!$A:$E,4,FALSE)</f>
        <v>54.311520999999999</v>
      </c>
      <c r="U1452">
        <f>VLOOKUP($A1452,Location!$A:$E,5,FALSE)</f>
        <v>-2.7340049999999998</v>
      </c>
      <c r="V1452" t="s">
        <v>24</v>
      </c>
      <c r="W1452" t="s">
        <v>335</v>
      </c>
      <c r="X1452" t="s">
        <v>26</v>
      </c>
    </row>
    <row r="1453" spans="1:24" x14ac:dyDescent="0.25">
      <c r="A1453" t="s">
        <v>191</v>
      </c>
      <c r="N1453">
        <v>0</v>
      </c>
      <c r="O1453">
        <v>0</v>
      </c>
      <c r="P1453">
        <v>0</v>
      </c>
      <c r="Q1453" t="s">
        <v>23</v>
      </c>
      <c r="R1453">
        <f>VLOOKUP($A1453,Location!$A:$E,2,FALSE)</f>
        <v>52.378777800000002</v>
      </c>
      <c r="S1453">
        <f>VLOOKUP($A1453,Location!$A:$E,3,FALSE)</f>
        <v>-0.72284760000000003</v>
      </c>
      <c r="T1453">
        <f>VLOOKUP($A1453,Location!$A:$E,4,FALSE)</f>
        <v>52.428777799999999</v>
      </c>
      <c r="U1453">
        <f>VLOOKUP($A1453,Location!$A:$E,5,FALSE)</f>
        <v>-0.72284760000000003</v>
      </c>
      <c r="V1453" t="s">
        <v>24</v>
      </c>
      <c r="W1453" t="s">
        <v>335</v>
      </c>
      <c r="X1453" t="s">
        <v>26</v>
      </c>
    </row>
    <row r="1454" spans="1:24" x14ac:dyDescent="0.25">
      <c r="A1454" t="s">
        <v>192</v>
      </c>
      <c r="N1454">
        <v>0</v>
      </c>
      <c r="O1454">
        <v>0</v>
      </c>
      <c r="P1454">
        <v>0</v>
      </c>
      <c r="Q1454" t="s">
        <v>23</v>
      </c>
      <c r="R1454">
        <f>VLOOKUP($A1454,Location!$A:$E,2,FALSE)</f>
        <v>52.746045100000003</v>
      </c>
      <c r="S1454">
        <f>VLOOKUP($A1454,Location!$A:$E,3,FALSE)</f>
        <v>0.4211492</v>
      </c>
      <c r="T1454">
        <f>VLOOKUP($A1454,Location!$A:$E,4,FALSE)</f>
        <v>52.746045100000003</v>
      </c>
      <c r="U1454">
        <f>VLOOKUP($A1454,Location!$A:$E,5,FALSE)</f>
        <v>0.4211492</v>
      </c>
      <c r="V1454" t="s">
        <v>24</v>
      </c>
      <c r="W1454" t="s">
        <v>335</v>
      </c>
      <c r="X1454" t="s">
        <v>26</v>
      </c>
    </row>
    <row r="1455" spans="1:24" x14ac:dyDescent="0.25">
      <c r="A1455" t="s">
        <v>193</v>
      </c>
      <c r="N1455">
        <v>0</v>
      </c>
      <c r="O1455">
        <v>0</v>
      </c>
      <c r="P1455">
        <v>0</v>
      </c>
      <c r="Q1455" t="s">
        <v>23</v>
      </c>
      <c r="R1455">
        <f>VLOOKUP($A1455,Location!$A:$E,2,FALSE)</f>
        <v>57.078617700000002</v>
      </c>
      <c r="S1455">
        <f>VLOOKUP($A1455,Location!$A:$E,3,FALSE)</f>
        <v>-4.0537893</v>
      </c>
      <c r="T1455">
        <f>VLOOKUP($A1455,Location!$A:$E,4,FALSE)</f>
        <v>57.078617700000002</v>
      </c>
      <c r="U1455">
        <f>VLOOKUP($A1455,Location!$A:$E,5,FALSE)</f>
        <v>-4.0537893</v>
      </c>
      <c r="V1455" t="s">
        <v>24</v>
      </c>
      <c r="W1455" t="s">
        <v>335</v>
      </c>
      <c r="X1455" t="s">
        <v>26</v>
      </c>
    </row>
    <row r="1456" spans="1:24" x14ac:dyDescent="0.25">
      <c r="A1456" t="s">
        <v>194</v>
      </c>
      <c r="N1456">
        <v>0</v>
      </c>
      <c r="O1456">
        <v>0</v>
      </c>
      <c r="P1456">
        <v>0</v>
      </c>
      <c r="Q1456" t="s">
        <v>23</v>
      </c>
      <c r="R1456">
        <f>VLOOKUP($A1456,Location!$A:$E,2,FALSE)</f>
        <v>56.133736399999997</v>
      </c>
      <c r="S1456">
        <f>VLOOKUP($A1456,Location!$A:$E,3,FALSE)</f>
        <v>-3.1266066000000001</v>
      </c>
      <c r="T1456">
        <f>VLOOKUP($A1456,Location!$A:$E,4,FALSE)</f>
        <v>56.133736399999997</v>
      </c>
      <c r="U1456">
        <f>VLOOKUP($A1456,Location!$A:$E,5,FALSE)</f>
        <v>-3.1266066000000001</v>
      </c>
      <c r="V1456" t="s">
        <v>24</v>
      </c>
      <c r="W1456" t="s">
        <v>335</v>
      </c>
      <c r="X1456" t="s">
        <v>26</v>
      </c>
    </row>
    <row r="1457" spans="1:24" x14ac:dyDescent="0.25">
      <c r="A1457" t="s">
        <v>195</v>
      </c>
      <c r="N1457">
        <v>0</v>
      </c>
      <c r="O1457">
        <v>0</v>
      </c>
      <c r="P1457">
        <v>0</v>
      </c>
      <c r="Q1457" t="s">
        <v>23</v>
      </c>
      <c r="R1457">
        <f>VLOOKUP($A1457,Location!$A:$E,2,FALSE)</f>
        <v>54.001281599999999</v>
      </c>
      <c r="S1457">
        <f>VLOOKUP($A1457,Location!$A:$E,3,FALSE)</f>
        <v>-1.4440454</v>
      </c>
      <c r="T1457">
        <f>VLOOKUP($A1457,Location!$A:$E,4,FALSE)</f>
        <v>54.001281599999999</v>
      </c>
      <c r="U1457">
        <f>VLOOKUP($A1457,Location!$A:$E,5,FALSE)</f>
        <v>-1.4440454</v>
      </c>
      <c r="V1457" t="s">
        <v>24</v>
      </c>
      <c r="W1457" t="s">
        <v>335</v>
      </c>
      <c r="X1457" t="s">
        <v>26</v>
      </c>
    </row>
    <row r="1458" spans="1:24" x14ac:dyDescent="0.25">
      <c r="A1458" t="s">
        <v>196</v>
      </c>
      <c r="N1458">
        <v>0</v>
      </c>
      <c r="O1458">
        <v>0</v>
      </c>
      <c r="P1458">
        <v>0</v>
      </c>
      <c r="Q1458" t="s">
        <v>23</v>
      </c>
      <c r="R1458">
        <f>VLOOKUP($A1458,Location!$A:$E,2,FALSE)</f>
        <v>55.6630988</v>
      </c>
      <c r="S1458">
        <f>VLOOKUP($A1458,Location!$A:$E,3,FALSE)</f>
        <v>-3.7471234</v>
      </c>
      <c r="T1458">
        <f>VLOOKUP($A1458,Location!$A:$E,4,FALSE)</f>
        <v>55.6630988</v>
      </c>
      <c r="U1458">
        <f>VLOOKUP($A1458,Location!$A:$E,5,FALSE)</f>
        <v>-3.7471234</v>
      </c>
      <c r="V1458" t="s">
        <v>24</v>
      </c>
      <c r="W1458" t="s">
        <v>335</v>
      </c>
      <c r="X1458" t="s">
        <v>26</v>
      </c>
    </row>
    <row r="1459" spans="1:24" x14ac:dyDescent="0.25">
      <c r="A1459" t="s">
        <v>197</v>
      </c>
      <c r="N1459">
        <v>0</v>
      </c>
      <c r="O1459">
        <v>0</v>
      </c>
      <c r="P1459">
        <v>0</v>
      </c>
      <c r="Q1459" t="s">
        <v>23</v>
      </c>
      <c r="R1459">
        <f>VLOOKUP($A1459,Location!$A:$E,2,FALSE)</f>
        <v>50.823547099999999</v>
      </c>
      <c r="S1459">
        <f>VLOOKUP($A1459,Location!$A:$E,3,FALSE)</f>
        <v>-0.33377089999999998</v>
      </c>
      <c r="T1459">
        <f>VLOOKUP($A1459,Location!$A:$E,4,FALSE)</f>
        <v>50.823547099999999</v>
      </c>
      <c r="U1459">
        <f>VLOOKUP($A1459,Location!$A:$E,5,FALSE)</f>
        <v>-0.33377089999999998</v>
      </c>
      <c r="V1459" t="s">
        <v>24</v>
      </c>
      <c r="W1459" t="s">
        <v>335</v>
      </c>
      <c r="X1459" t="s">
        <v>26</v>
      </c>
    </row>
    <row r="1460" spans="1:24" x14ac:dyDescent="0.25">
      <c r="A1460" t="s">
        <v>198</v>
      </c>
      <c r="N1460">
        <v>0</v>
      </c>
      <c r="O1460">
        <v>0</v>
      </c>
      <c r="P1460">
        <v>0</v>
      </c>
      <c r="Q1460" t="s">
        <v>23</v>
      </c>
      <c r="R1460">
        <f>VLOOKUP($A1460,Location!$A:$E,2,FALSE)</f>
        <v>50.612014000000002</v>
      </c>
      <c r="S1460">
        <f>VLOOKUP($A1460,Location!$A:$E,3,FALSE)</f>
        <v>-4.3307260000000003</v>
      </c>
      <c r="T1460">
        <f>VLOOKUP($A1460,Location!$A:$E,4,FALSE)</f>
        <v>50.612014000000002</v>
      </c>
      <c r="U1460">
        <f>VLOOKUP($A1460,Location!$A:$E,5,FALSE)</f>
        <v>-4.3307260000000003</v>
      </c>
      <c r="V1460" t="s">
        <v>24</v>
      </c>
      <c r="W1460" t="s">
        <v>335</v>
      </c>
      <c r="X1460" t="s">
        <v>26</v>
      </c>
    </row>
    <row r="1461" spans="1:24" x14ac:dyDescent="0.25">
      <c r="A1461" t="s">
        <v>199</v>
      </c>
      <c r="N1461">
        <v>0</v>
      </c>
      <c r="O1461">
        <v>0</v>
      </c>
      <c r="P1461">
        <v>0</v>
      </c>
      <c r="Q1461" t="s">
        <v>23</v>
      </c>
      <c r="R1461">
        <f>VLOOKUP($A1461,Location!$A:$E,2,FALSE)</f>
        <v>50.809500999999997</v>
      </c>
      <c r="S1461">
        <f>VLOOKUP($A1461,Location!$A:$E,3,FALSE)</f>
        <v>-1.2042134</v>
      </c>
      <c r="T1461">
        <f>VLOOKUP($A1461,Location!$A:$E,4,FALSE)</f>
        <v>50.799500999999999</v>
      </c>
      <c r="U1461">
        <f>VLOOKUP($A1461,Location!$A:$E,5,FALSE)</f>
        <v>-1.2842134000000001</v>
      </c>
      <c r="V1461" t="s">
        <v>24</v>
      </c>
      <c r="W1461" t="s">
        <v>335</v>
      </c>
      <c r="X1461" t="s">
        <v>26</v>
      </c>
    </row>
    <row r="1462" spans="1:24" x14ac:dyDescent="0.25">
      <c r="A1462" t="s">
        <v>200</v>
      </c>
      <c r="N1462">
        <v>0</v>
      </c>
      <c r="O1462">
        <v>0</v>
      </c>
      <c r="P1462">
        <v>0</v>
      </c>
      <c r="Q1462" t="s">
        <v>23</v>
      </c>
      <c r="R1462">
        <f>VLOOKUP($A1462,Location!$A:$E,2,FALSE)</f>
        <v>53.806135599999998</v>
      </c>
      <c r="S1462">
        <f>VLOOKUP($A1462,Location!$A:$E,3,FALSE)</f>
        <v>-1.5056377999999999</v>
      </c>
      <c r="T1462">
        <f>VLOOKUP($A1462,Location!$A:$E,4,FALSE)</f>
        <v>53.806135599999998</v>
      </c>
      <c r="U1462">
        <f>VLOOKUP($A1462,Location!$A:$E,5,FALSE)</f>
        <v>-1.5056377999999999</v>
      </c>
      <c r="V1462" t="s">
        <v>24</v>
      </c>
      <c r="W1462" t="s">
        <v>335</v>
      </c>
      <c r="X1462" t="s">
        <v>26</v>
      </c>
    </row>
    <row r="1463" spans="1:24" x14ac:dyDescent="0.25">
      <c r="A1463" t="s">
        <v>201</v>
      </c>
      <c r="N1463">
        <v>0</v>
      </c>
      <c r="O1463">
        <v>0</v>
      </c>
      <c r="P1463">
        <v>0</v>
      </c>
      <c r="Q1463" t="s">
        <v>23</v>
      </c>
      <c r="R1463">
        <f>VLOOKUP($A1463,Location!$A:$E,2,FALSE)</f>
        <v>52.663528399999997</v>
      </c>
      <c r="S1463">
        <f>VLOOKUP($A1463,Location!$A:$E,3,FALSE)</f>
        <v>-1.0803649</v>
      </c>
      <c r="T1463">
        <f>VLOOKUP($A1463,Location!$A:$E,4,FALSE)</f>
        <v>52.663528399999997</v>
      </c>
      <c r="U1463">
        <f>VLOOKUP($A1463,Location!$A:$E,5,FALSE)</f>
        <v>-1.0503648999999999</v>
      </c>
      <c r="V1463" t="s">
        <v>24</v>
      </c>
      <c r="W1463" t="s">
        <v>335</v>
      </c>
      <c r="X1463" t="s">
        <v>26</v>
      </c>
    </row>
    <row r="1464" spans="1:24" x14ac:dyDescent="0.25">
      <c r="A1464" t="s">
        <v>202</v>
      </c>
      <c r="N1464">
        <v>0</v>
      </c>
      <c r="O1464">
        <v>0</v>
      </c>
      <c r="P1464">
        <v>0</v>
      </c>
      <c r="Q1464" t="s">
        <v>23</v>
      </c>
      <c r="R1464">
        <f>VLOOKUP($A1464,Location!$A:$E,2,FALSE)</f>
        <v>52.5839736</v>
      </c>
      <c r="S1464">
        <f>VLOOKUP($A1464,Location!$A:$E,3,FALSE)</f>
        <v>-1.1411861000000001</v>
      </c>
      <c r="T1464">
        <f>VLOOKUP($A1464,Location!$A:$E,4,FALSE)</f>
        <v>52.533973600000003</v>
      </c>
      <c r="U1464">
        <f>VLOOKUP($A1464,Location!$A:$E,5,FALSE)</f>
        <v>-1.0411861</v>
      </c>
      <c r="V1464" t="s">
        <v>24</v>
      </c>
      <c r="W1464" t="s">
        <v>335</v>
      </c>
      <c r="X1464" t="s">
        <v>26</v>
      </c>
    </row>
    <row r="1465" spans="1:24" x14ac:dyDescent="0.25">
      <c r="A1465" t="s">
        <v>203</v>
      </c>
      <c r="N1465">
        <v>0</v>
      </c>
      <c r="O1465">
        <v>0</v>
      </c>
      <c r="P1465">
        <v>0</v>
      </c>
      <c r="Q1465" t="s">
        <v>23</v>
      </c>
      <c r="R1465">
        <f>VLOOKUP($A1465,Location!$A:$E,2,FALSE)</f>
        <v>51.911783399999997</v>
      </c>
      <c r="S1465">
        <f>VLOOKUP($A1465,Location!$A:$E,3,FALSE)</f>
        <v>-0.6307914</v>
      </c>
      <c r="T1465">
        <f>VLOOKUP($A1465,Location!$A:$E,4,FALSE)</f>
        <v>51.911783399999997</v>
      </c>
      <c r="U1465">
        <f>VLOOKUP($A1465,Location!$A:$E,5,FALSE)</f>
        <v>-0.72079139999999997</v>
      </c>
      <c r="V1465" t="s">
        <v>24</v>
      </c>
      <c r="W1465" t="s">
        <v>335</v>
      </c>
      <c r="X1465" t="s">
        <v>26</v>
      </c>
    </row>
    <row r="1466" spans="1:24" x14ac:dyDescent="0.25">
      <c r="A1466" t="s">
        <v>204</v>
      </c>
      <c r="N1466">
        <v>0</v>
      </c>
      <c r="O1466">
        <v>0</v>
      </c>
      <c r="P1466">
        <v>0</v>
      </c>
      <c r="Q1466" t="s">
        <v>23</v>
      </c>
      <c r="R1466">
        <f>VLOOKUP($A1466,Location!$A:$E,2,FALSE)</f>
        <v>60.1511937</v>
      </c>
      <c r="S1466">
        <f>VLOOKUP($A1466,Location!$A:$E,3,FALSE)</f>
        <v>-1.1473036000000001</v>
      </c>
      <c r="T1466">
        <f>VLOOKUP($A1466,Location!$A:$E,4,FALSE)</f>
        <v>60.1511937</v>
      </c>
      <c r="U1466">
        <f>VLOOKUP($A1466,Location!$A:$E,5,FALSE)</f>
        <v>-1.1473036000000001</v>
      </c>
      <c r="V1466" t="s">
        <v>24</v>
      </c>
      <c r="W1466" t="s">
        <v>335</v>
      </c>
      <c r="X1466" t="s">
        <v>26</v>
      </c>
    </row>
    <row r="1467" spans="1:24" x14ac:dyDescent="0.25">
      <c r="A1467" t="s">
        <v>205</v>
      </c>
      <c r="N1467">
        <v>0</v>
      </c>
      <c r="O1467">
        <v>0</v>
      </c>
      <c r="P1467">
        <v>0</v>
      </c>
      <c r="Q1467" t="s">
        <v>23</v>
      </c>
      <c r="R1467">
        <f>VLOOKUP($A1467,Location!$A:$E,2,FALSE)</f>
        <v>51.9782042</v>
      </c>
      <c r="S1467">
        <f>VLOOKUP($A1467,Location!$A:$E,3,FALSE)</f>
        <v>-0.21465619999999999</v>
      </c>
      <c r="T1467">
        <f>VLOOKUP($A1467,Location!$A:$E,4,FALSE)</f>
        <v>52.008204200000002</v>
      </c>
      <c r="U1467">
        <f>VLOOKUP($A1467,Location!$A:$E,5,FALSE)</f>
        <v>-0.21465619999999999</v>
      </c>
      <c r="V1467" t="s">
        <v>24</v>
      </c>
      <c r="W1467" t="s">
        <v>335</v>
      </c>
      <c r="X1467" t="s">
        <v>26</v>
      </c>
    </row>
    <row r="1468" spans="1:24" x14ac:dyDescent="0.25">
      <c r="A1468" t="s">
        <v>206</v>
      </c>
      <c r="N1468">
        <v>0</v>
      </c>
      <c r="O1468">
        <v>0</v>
      </c>
      <c r="P1468">
        <v>0</v>
      </c>
      <c r="Q1468" t="s">
        <v>23</v>
      </c>
      <c r="R1468">
        <f>VLOOKUP($A1468,Location!$A:$E,2,FALSE)</f>
        <v>52.681990200000001</v>
      </c>
      <c r="S1468">
        <f>VLOOKUP($A1468,Location!$A:$E,3,FALSE)</f>
        <v>-1.8333556</v>
      </c>
      <c r="T1468">
        <f>VLOOKUP($A1468,Location!$A:$E,4,FALSE)</f>
        <v>52.681990200000001</v>
      </c>
      <c r="U1468">
        <f>VLOOKUP($A1468,Location!$A:$E,5,FALSE)</f>
        <v>-1.8333556</v>
      </c>
      <c r="V1468" t="s">
        <v>24</v>
      </c>
      <c r="W1468" t="s">
        <v>335</v>
      </c>
      <c r="X1468" t="s">
        <v>26</v>
      </c>
    </row>
    <row r="1469" spans="1:24" x14ac:dyDescent="0.25">
      <c r="A1469" t="s">
        <v>207</v>
      </c>
      <c r="N1469">
        <v>0</v>
      </c>
      <c r="O1469">
        <v>0</v>
      </c>
      <c r="P1469">
        <v>0</v>
      </c>
      <c r="Q1469" t="s">
        <v>23</v>
      </c>
      <c r="R1469">
        <f>VLOOKUP($A1469,Location!$A:$E,2,FALSE)</f>
        <v>53.203568400000002</v>
      </c>
      <c r="S1469">
        <f>VLOOKUP($A1469,Location!$A:$E,3,FALSE)</f>
        <v>-0.61231429999999998</v>
      </c>
      <c r="T1469">
        <f>VLOOKUP($A1469,Location!$A:$E,4,FALSE)</f>
        <v>53.203568400000002</v>
      </c>
      <c r="U1469">
        <f>VLOOKUP($A1469,Location!$A:$E,5,FALSE)</f>
        <v>-0.61231429999999998</v>
      </c>
      <c r="V1469" t="s">
        <v>24</v>
      </c>
      <c r="W1469" t="s">
        <v>335</v>
      </c>
      <c r="X1469" t="s">
        <v>26</v>
      </c>
    </row>
    <row r="1470" spans="1:24" x14ac:dyDescent="0.25">
      <c r="A1470" t="s">
        <v>208</v>
      </c>
      <c r="N1470">
        <v>0</v>
      </c>
      <c r="O1470">
        <v>0</v>
      </c>
      <c r="P1470">
        <v>0</v>
      </c>
      <c r="Q1470" t="s">
        <v>23</v>
      </c>
      <c r="R1470">
        <f>VLOOKUP($A1470,Location!$A:$E,2,FALSE)</f>
        <v>55.887124200000002</v>
      </c>
      <c r="S1470">
        <f>VLOOKUP($A1470,Location!$A:$E,3,FALSE)</f>
        <v>-3.5342047999999999</v>
      </c>
      <c r="T1470">
        <f>VLOOKUP($A1470,Location!$A:$E,4,FALSE)</f>
        <v>55.877124200000004</v>
      </c>
      <c r="U1470">
        <f>VLOOKUP($A1470,Location!$A:$E,5,FALSE)</f>
        <v>-3.5742048</v>
      </c>
      <c r="V1470" t="s">
        <v>24</v>
      </c>
      <c r="W1470" t="s">
        <v>335</v>
      </c>
      <c r="X1470" t="s">
        <v>26</v>
      </c>
    </row>
    <row r="1471" spans="1:24" x14ac:dyDescent="0.25">
      <c r="A1471" t="s">
        <v>209</v>
      </c>
      <c r="N1471">
        <v>0</v>
      </c>
      <c r="O1471">
        <v>0</v>
      </c>
      <c r="P1471">
        <v>0</v>
      </c>
      <c r="Q1471" t="s">
        <v>23</v>
      </c>
      <c r="R1471">
        <f>VLOOKUP($A1471,Location!$A:$E,2,FALSE)</f>
        <v>51.686103699999997</v>
      </c>
      <c r="S1471">
        <f>VLOOKUP($A1471,Location!$A:$E,3,FALSE)</f>
        <v>-4.1554484</v>
      </c>
      <c r="T1471">
        <f>VLOOKUP($A1471,Location!$A:$E,4,FALSE)</f>
        <v>51.686103699999997</v>
      </c>
      <c r="U1471">
        <f>VLOOKUP($A1471,Location!$A:$E,5,FALSE)</f>
        <v>-4.1754483999999996</v>
      </c>
      <c r="V1471" t="s">
        <v>24</v>
      </c>
      <c r="W1471" t="s">
        <v>335</v>
      </c>
      <c r="X1471" t="s">
        <v>26</v>
      </c>
    </row>
    <row r="1472" spans="1:24" x14ac:dyDescent="0.25">
      <c r="A1472" t="s">
        <v>210</v>
      </c>
      <c r="N1472">
        <v>0</v>
      </c>
      <c r="O1472">
        <v>0</v>
      </c>
      <c r="P1472">
        <v>0</v>
      </c>
      <c r="Q1472" t="s">
        <v>23</v>
      </c>
      <c r="R1472">
        <f>VLOOKUP($A1472,Location!$A:$E,2,FALSE)</f>
        <v>51.524264600000002</v>
      </c>
      <c r="S1472">
        <f>VLOOKUP($A1472,Location!$A:$E,3,FALSE)</f>
        <v>-3.3650403999999998</v>
      </c>
      <c r="T1472">
        <f>VLOOKUP($A1472,Location!$A:$E,4,FALSE)</f>
        <v>51.574264599999999</v>
      </c>
      <c r="U1472">
        <f>VLOOKUP($A1472,Location!$A:$E,5,FALSE)</f>
        <v>-3.4750403999999997</v>
      </c>
      <c r="V1472" t="s">
        <v>24</v>
      </c>
      <c r="W1472" t="s">
        <v>335</v>
      </c>
      <c r="X1472" t="s">
        <v>26</v>
      </c>
    </row>
    <row r="1473" spans="1:24" x14ac:dyDescent="0.25">
      <c r="A1473" t="s">
        <v>211</v>
      </c>
      <c r="N1473">
        <v>0</v>
      </c>
      <c r="O1473">
        <v>0</v>
      </c>
      <c r="P1473">
        <v>0</v>
      </c>
      <c r="Q1473" t="s">
        <v>23</v>
      </c>
      <c r="R1473">
        <f>VLOOKUP($A1473,Location!$A:$E,2,FALSE)</f>
        <v>56.035893199999997</v>
      </c>
      <c r="S1473">
        <f>VLOOKUP($A1473,Location!$A:$E,3,FALSE)</f>
        <v>-5.4283587999999998</v>
      </c>
      <c r="T1473">
        <f>VLOOKUP($A1473,Location!$A:$E,4,FALSE)</f>
        <v>56.065893199999998</v>
      </c>
      <c r="U1473">
        <f>VLOOKUP($A1473,Location!$A:$E,5,FALSE)</f>
        <v>-5.4283587999999998</v>
      </c>
      <c r="V1473" t="s">
        <v>24</v>
      </c>
      <c r="W1473" t="s">
        <v>335</v>
      </c>
      <c r="X1473" t="s">
        <v>26</v>
      </c>
    </row>
    <row r="1474" spans="1:24" x14ac:dyDescent="0.25">
      <c r="A1474" t="s">
        <v>212</v>
      </c>
      <c r="N1474">
        <v>0</v>
      </c>
      <c r="O1474">
        <v>0</v>
      </c>
      <c r="P1474">
        <v>0</v>
      </c>
      <c r="Q1474" t="s">
        <v>23</v>
      </c>
      <c r="R1474">
        <f>VLOOKUP($A1474,Location!$A:$E,2,FALSE)</f>
        <v>52.780650000000001</v>
      </c>
      <c r="S1474">
        <f>VLOOKUP($A1474,Location!$A:$E,3,FALSE)</f>
        <v>-1.200923</v>
      </c>
      <c r="T1474">
        <f>VLOOKUP($A1474,Location!$A:$E,4,FALSE)</f>
        <v>52.795650000000002</v>
      </c>
      <c r="U1474">
        <f>VLOOKUP($A1474,Location!$A:$E,5,FALSE)</f>
        <v>-1.200923</v>
      </c>
      <c r="V1474" t="s">
        <v>24</v>
      </c>
      <c r="W1474" t="s">
        <v>335</v>
      </c>
      <c r="X1474" t="s">
        <v>26</v>
      </c>
    </row>
    <row r="1475" spans="1:24" x14ac:dyDescent="0.25">
      <c r="A1475" t="s">
        <v>213</v>
      </c>
      <c r="N1475">
        <v>0</v>
      </c>
      <c r="O1475">
        <v>0</v>
      </c>
      <c r="P1475">
        <v>0</v>
      </c>
      <c r="Q1475" t="s">
        <v>23</v>
      </c>
      <c r="R1475">
        <f>VLOOKUP($A1475,Location!$A:$E,2,FALSE)</f>
        <v>51.649624600000003</v>
      </c>
      <c r="S1475">
        <f>VLOOKUP($A1475,Location!$A:$E,3,FALSE)</f>
        <v>5.6496299999999999E-2</v>
      </c>
      <c r="T1475">
        <f>VLOOKUP($A1475,Location!$A:$E,4,FALSE)</f>
        <v>51.649624600000003</v>
      </c>
      <c r="U1475">
        <f>VLOOKUP($A1475,Location!$A:$E,5,FALSE)</f>
        <v>9.9496299999999996E-2</v>
      </c>
      <c r="V1475" t="s">
        <v>24</v>
      </c>
      <c r="W1475" t="s">
        <v>335</v>
      </c>
      <c r="X1475" t="s">
        <v>26</v>
      </c>
    </row>
    <row r="1476" spans="1:24" x14ac:dyDescent="0.25">
      <c r="A1476" t="s">
        <v>214</v>
      </c>
      <c r="N1476">
        <v>0</v>
      </c>
      <c r="O1476">
        <v>0</v>
      </c>
      <c r="P1476">
        <v>0</v>
      </c>
      <c r="Q1476" t="s">
        <v>23</v>
      </c>
      <c r="R1476">
        <f>VLOOKUP($A1476,Location!$A:$E,2,FALSE)</f>
        <v>53.363610999999999</v>
      </c>
      <c r="S1476">
        <f>VLOOKUP($A1476,Location!$A:$E,3,FALSE)</f>
        <v>1.5540999999999999E-2</v>
      </c>
      <c r="T1476">
        <f>VLOOKUP($A1476,Location!$A:$E,4,FALSE)</f>
        <v>53.363610999999999</v>
      </c>
      <c r="U1476">
        <f>VLOOKUP($A1476,Location!$A:$E,5,FALSE)</f>
        <v>1.5540999999999999E-2</v>
      </c>
      <c r="V1476" t="s">
        <v>24</v>
      </c>
      <c r="W1476" t="s">
        <v>335</v>
      </c>
      <c r="X1476" t="s">
        <v>26</v>
      </c>
    </row>
    <row r="1477" spans="1:24" x14ac:dyDescent="0.25">
      <c r="A1477" t="s">
        <v>215</v>
      </c>
      <c r="N1477">
        <v>0</v>
      </c>
      <c r="O1477">
        <v>0</v>
      </c>
      <c r="P1477">
        <v>0</v>
      </c>
      <c r="Q1477" t="s">
        <v>23</v>
      </c>
      <c r="R1477">
        <f>VLOOKUP($A1477,Location!$A:$E,2,FALSE)</f>
        <v>52.486835999999997</v>
      </c>
      <c r="S1477">
        <f>VLOOKUP($A1477,Location!$A:$E,3,FALSE)</f>
        <v>1.715681</v>
      </c>
      <c r="T1477">
        <f>VLOOKUP($A1477,Location!$A:$E,4,FALSE)</f>
        <v>52.486835999999997</v>
      </c>
      <c r="U1477">
        <f>VLOOKUP($A1477,Location!$A:$E,5,FALSE)</f>
        <v>1.715681</v>
      </c>
      <c r="V1477" t="s">
        <v>24</v>
      </c>
      <c r="W1477" t="s">
        <v>335</v>
      </c>
      <c r="X1477" t="s">
        <v>26</v>
      </c>
    </row>
    <row r="1478" spans="1:24" x14ac:dyDescent="0.25">
      <c r="A1478" t="s">
        <v>216</v>
      </c>
      <c r="N1478">
        <v>0</v>
      </c>
      <c r="O1478">
        <v>0</v>
      </c>
      <c r="P1478">
        <v>0</v>
      </c>
      <c r="Q1478" t="s">
        <v>23</v>
      </c>
      <c r="R1478">
        <f>VLOOKUP($A1478,Location!$A:$E,2,FALSE)</f>
        <v>52.365387400000003</v>
      </c>
      <c r="S1478">
        <f>VLOOKUP($A1478,Location!$A:$E,3,FALSE)</f>
        <v>-2.6930567000000001</v>
      </c>
      <c r="T1478">
        <f>VLOOKUP($A1478,Location!$A:$E,4,FALSE)</f>
        <v>52.365387400000003</v>
      </c>
      <c r="U1478">
        <f>VLOOKUP($A1478,Location!$A:$E,5,FALSE)</f>
        <v>-2.6930567000000001</v>
      </c>
      <c r="V1478" t="s">
        <v>24</v>
      </c>
      <c r="W1478" t="s">
        <v>335</v>
      </c>
      <c r="X1478" t="s">
        <v>26</v>
      </c>
    </row>
    <row r="1479" spans="1:24" x14ac:dyDescent="0.25">
      <c r="A1479" t="s">
        <v>217</v>
      </c>
      <c r="N1479">
        <v>0</v>
      </c>
      <c r="O1479">
        <v>0</v>
      </c>
      <c r="P1479">
        <v>0</v>
      </c>
      <c r="Q1479" t="s">
        <v>23</v>
      </c>
      <c r="R1479">
        <f>VLOOKUP($A1479,Location!$A:$E,2,FALSE)</f>
        <v>51.877736900000002</v>
      </c>
      <c r="S1479">
        <f>VLOOKUP($A1479,Location!$A:$E,3,FALSE)</f>
        <v>-0.42017179999999998</v>
      </c>
      <c r="T1479">
        <f>VLOOKUP($A1479,Location!$A:$E,4,FALSE)</f>
        <v>51.877736900000002</v>
      </c>
      <c r="U1479">
        <f>VLOOKUP($A1479,Location!$A:$E,5,FALSE)</f>
        <v>-0.47017179999999997</v>
      </c>
      <c r="V1479" t="s">
        <v>24</v>
      </c>
      <c r="W1479" t="s">
        <v>335</v>
      </c>
      <c r="X1479" t="s">
        <v>26</v>
      </c>
    </row>
    <row r="1480" spans="1:24" x14ac:dyDescent="0.25">
      <c r="A1480" t="s">
        <v>218</v>
      </c>
      <c r="N1480">
        <v>0</v>
      </c>
      <c r="O1480">
        <v>0</v>
      </c>
      <c r="P1480">
        <v>0</v>
      </c>
      <c r="Q1480" t="s">
        <v>23</v>
      </c>
      <c r="R1480">
        <f>VLOOKUP($A1480,Location!$A:$E,2,FALSE)</f>
        <v>53.258460999999997</v>
      </c>
      <c r="S1480">
        <f>VLOOKUP($A1480,Location!$A:$E,3,FALSE)</f>
        <v>-2.1198999999999999</v>
      </c>
      <c r="T1480">
        <f>VLOOKUP($A1480,Location!$A:$E,4,FALSE)</f>
        <v>53.258460999999997</v>
      </c>
      <c r="U1480">
        <f>VLOOKUP($A1480,Location!$A:$E,5,FALSE)</f>
        <v>-2.1598999999999999</v>
      </c>
      <c r="V1480" t="s">
        <v>24</v>
      </c>
      <c r="W1480" t="s">
        <v>335</v>
      </c>
      <c r="X1480" t="s">
        <v>26</v>
      </c>
    </row>
    <row r="1481" spans="1:24" x14ac:dyDescent="0.25">
      <c r="A1481" t="s">
        <v>219</v>
      </c>
      <c r="N1481">
        <v>0</v>
      </c>
      <c r="O1481">
        <v>0</v>
      </c>
      <c r="P1481">
        <v>0</v>
      </c>
      <c r="Q1481" t="s">
        <v>23</v>
      </c>
      <c r="R1481">
        <f>VLOOKUP($A1481,Location!$A:$E,2,FALSE)</f>
        <v>51.260750299999998</v>
      </c>
      <c r="S1481">
        <f>VLOOKUP($A1481,Location!$A:$E,3,FALSE)</f>
        <v>0.52583590000000002</v>
      </c>
      <c r="T1481">
        <f>VLOOKUP($A1481,Location!$A:$E,4,FALSE)</f>
        <v>51.240750299999995</v>
      </c>
      <c r="U1481">
        <f>VLOOKUP($A1481,Location!$A:$E,5,FALSE)</f>
        <v>0.52583590000000002</v>
      </c>
      <c r="V1481" t="s">
        <v>24</v>
      </c>
      <c r="W1481" t="s">
        <v>335</v>
      </c>
      <c r="X1481" t="s">
        <v>26</v>
      </c>
    </row>
    <row r="1482" spans="1:24" x14ac:dyDescent="0.25">
      <c r="A1482" t="s">
        <v>220</v>
      </c>
      <c r="N1482">
        <v>0</v>
      </c>
      <c r="O1482">
        <v>0</v>
      </c>
      <c r="P1482">
        <v>0</v>
      </c>
      <c r="Q1482" t="s">
        <v>23</v>
      </c>
      <c r="R1482">
        <f>VLOOKUP($A1482,Location!$A:$E,2,FALSE)</f>
        <v>54.140426099999999</v>
      </c>
      <c r="S1482">
        <f>VLOOKUP($A1482,Location!$A:$E,3,FALSE)</f>
        <v>-0.79111719999999996</v>
      </c>
      <c r="T1482">
        <f>VLOOKUP($A1482,Location!$A:$E,4,FALSE)</f>
        <v>54.140426099999999</v>
      </c>
      <c r="U1482">
        <f>VLOOKUP($A1482,Location!$A:$E,5,FALSE)</f>
        <v>-0.79111719999999996</v>
      </c>
      <c r="V1482" t="s">
        <v>24</v>
      </c>
      <c r="W1482" t="s">
        <v>335</v>
      </c>
      <c r="X1482" t="s">
        <v>26</v>
      </c>
    </row>
    <row r="1483" spans="1:24" x14ac:dyDescent="0.25">
      <c r="A1483" t="s">
        <v>221</v>
      </c>
      <c r="N1483">
        <v>0</v>
      </c>
      <c r="O1483">
        <v>0</v>
      </c>
      <c r="P1483">
        <v>0</v>
      </c>
      <c r="Q1483" t="s">
        <v>23</v>
      </c>
      <c r="R1483">
        <f>VLOOKUP($A1483,Location!$A:$E,2,FALSE)</f>
        <v>52.769495190000001</v>
      </c>
      <c r="S1483">
        <f>VLOOKUP($A1483,Location!$A:$E,3,FALSE)</f>
        <v>-0.89327179000000001</v>
      </c>
      <c r="T1483">
        <f>VLOOKUP($A1483,Location!$A:$E,4,FALSE)</f>
        <v>52.789495190000004</v>
      </c>
      <c r="U1483">
        <f>VLOOKUP($A1483,Location!$A:$E,5,FALSE)</f>
        <v>-0.89327179000000001</v>
      </c>
      <c r="V1483" t="s">
        <v>24</v>
      </c>
      <c r="W1483" t="s">
        <v>335</v>
      </c>
      <c r="X1483" t="s">
        <v>26</v>
      </c>
    </row>
    <row r="1484" spans="1:24" x14ac:dyDescent="0.25">
      <c r="A1484" t="s">
        <v>222</v>
      </c>
      <c r="N1484">
        <v>0</v>
      </c>
      <c r="O1484">
        <v>0</v>
      </c>
      <c r="P1484">
        <v>0</v>
      </c>
      <c r="Q1484" t="s">
        <v>23</v>
      </c>
      <c r="R1484">
        <f>VLOOKUP($A1484,Location!$A:$E,2,FALSE)</f>
        <v>51.720072899999998</v>
      </c>
      <c r="S1484">
        <f>VLOOKUP($A1484,Location!$A:$E,3,FALSE)</f>
        <v>-3.355585</v>
      </c>
      <c r="T1484">
        <f>VLOOKUP($A1484,Location!$A:$E,4,FALSE)</f>
        <v>51.720072899999998</v>
      </c>
      <c r="U1484">
        <f>VLOOKUP($A1484,Location!$A:$E,5,FALSE)</f>
        <v>-3.355585</v>
      </c>
      <c r="V1484" t="s">
        <v>24</v>
      </c>
      <c r="W1484" t="s">
        <v>335</v>
      </c>
      <c r="X1484" t="s">
        <v>26</v>
      </c>
    </row>
    <row r="1485" spans="1:24" x14ac:dyDescent="0.25">
      <c r="A1485" t="s">
        <v>223</v>
      </c>
      <c r="N1485">
        <v>0</v>
      </c>
      <c r="O1485">
        <v>0</v>
      </c>
      <c r="P1485">
        <v>0</v>
      </c>
      <c r="Q1485" t="s">
        <v>23</v>
      </c>
      <c r="R1485">
        <f>VLOOKUP($A1485,Location!$A:$E,2,FALSE)</f>
        <v>54.571915300000001</v>
      </c>
      <c r="S1485">
        <f>VLOOKUP($A1485,Location!$A:$E,3,FALSE)</f>
        <v>-1.1905810999999999</v>
      </c>
      <c r="T1485">
        <f>VLOOKUP($A1485,Location!$A:$E,4,FALSE)</f>
        <v>54.546915300000002</v>
      </c>
      <c r="U1485">
        <f>VLOOKUP($A1485,Location!$A:$E,5,FALSE)</f>
        <v>-1.1905810999999999</v>
      </c>
      <c r="V1485" t="s">
        <v>24</v>
      </c>
      <c r="W1485" t="s">
        <v>335</v>
      </c>
      <c r="X1485" t="s">
        <v>26</v>
      </c>
    </row>
    <row r="1486" spans="1:24" x14ac:dyDescent="0.25">
      <c r="A1486" t="s">
        <v>224</v>
      </c>
      <c r="N1486">
        <v>0</v>
      </c>
      <c r="O1486">
        <v>0</v>
      </c>
      <c r="P1486">
        <v>0</v>
      </c>
      <c r="Q1486" t="s">
        <v>23</v>
      </c>
      <c r="R1486">
        <f>VLOOKUP($A1486,Location!$A:$E,2,FALSE)</f>
        <v>51.610296499999997</v>
      </c>
      <c r="S1486">
        <f>VLOOKUP($A1486,Location!$A:$E,3,FALSE)</f>
        <v>-0.24696419999999999</v>
      </c>
      <c r="T1486">
        <f>VLOOKUP($A1486,Location!$A:$E,4,FALSE)</f>
        <v>51.6182965</v>
      </c>
      <c r="U1486">
        <f>VLOOKUP($A1486,Location!$A:$E,5,FALSE)</f>
        <v>-0.24696419999999999</v>
      </c>
      <c r="V1486" t="s">
        <v>24</v>
      </c>
      <c r="W1486" t="s">
        <v>335</v>
      </c>
      <c r="X1486" t="s">
        <v>26</v>
      </c>
    </row>
    <row r="1487" spans="1:24" x14ac:dyDescent="0.25">
      <c r="A1487" t="s">
        <v>225</v>
      </c>
      <c r="N1487">
        <v>0</v>
      </c>
      <c r="O1487">
        <v>0</v>
      </c>
      <c r="P1487">
        <v>0</v>
      </c>
      <c r="Q1487" t="s">
        <v>23</v>
      </c>
      <c r="R1487">
        <f>VLOOKUP($A1487,Location!$A:$E,2,FALSE)</f>
        <v>51.390500000000003</v>
      </c>
      <c r="S1487">
        <f>VLOOKUP($A1487,Location!$A:$E,3,FALSE)</f>
        <v>-0.13585</v>
      </c>
      <c r="T1487">
        <f>VLOOKUP($A1487,Location!$A:$E,4,FALSE)</f>
        <v>51.405500000000004</v>
      </c>
      <c r="U1487">
        <f>VLOOKUP($A1487,Location!$A:$E,5,FALSE)</f>
        <v>-0.12584999999999999</v>
      </c>
      <c r="V1487" t="s">
        <v>24</v>
      </c>
      <c r="W1487" t="s">
        <v>335</v>
      </c>
      <c r="X1487" t="s">
        <v>26</v>
      </c>
    </row>
    <row r="1488" spans="1:24" x14ac:dyDescent="0.25">
      <c r="A1488" t="s">
        <v>226</v>
      </c>
      <c r="N1488">
        <v>0</v>
      </c>
      <c r="O1488">
        <v>0</v>
      </c>
      <c r="P1488">
        <v>0</v>
      </c>
      <c r="Q1488" t="s">
        <v>23</v>
      </c>
      <c r="R1488">
        <f>VLOOKUP($A1488,Location!$A:$E,2,FALSE)</f>
        <v>51.813638900000001</v>
      </c>
      <c r="S1488">
        <f>VLOOKUP($A1488,Location!$A:$E,3,FALSE)</f>
        <v>-2.7098053000000002</v>
      </c>
      <c r="T1488">
        <f>VLOOKUP($A1488,Location!$A:$E,4,FALSE)</f>
        <v>51.813638900000001</v>
      </c>
      <c r="U1488">
        <f>VLOOKUP($A1488,Location!$A:$E,5,FALSE)</f>
        <v>-2.7098053000000002</v>
      </c>
      <c r="V1488" t="s">
        <v>24</v>
      </c>
      <c r="W1488" t="s">
        <v>335</v>
      </c>
      <c r="X1488" t="s">
        <v>26</v>
      </c>
    </row>
    <row r="1489" spans="1:24" x14ac:dyDescent="0.25">
      <c r="A1489" t="s">
        <v>227</v>
      </c>
      <c r="N1489">
        <v>0</v>
      </c>
      <c r="O1489">
        <v>0</v>
      </c>
      <c r="P1489">
        <v>0</v>
      </c>
      <c r="Q1489" t="s">
        <v>23</v>
      </c>
      <c r="R1489">
        <f>VLOOKUP($A1489,Location!$A:$E,2,FALSE)</f>
        <v>51.3866388</v>
      </c>
      <c r="S1489">
        <f>VLOOKUP($A1489,Location!$A:$E,3,FALSE)</f>
        <v>-0.2125378</v>
      </c>
      <c r="T1489">
        <f>VLOOKUP($A1489,Location!$A:$E,4,FALSE)</f>
        <v>51.3866388</v>
      </c>
      <c r="U1489">
        <f>VLOOKUP($A1489,Location!$A:$E,5,FALSE)</f>
        <v>-0.2125378</v>
      </c>
      <c r="V1489" t="s">
        <v>24</v>
      </c>
      <c r="W1489" t="s">
        <v>335</v>
      </c>
      <c r="X1489" t="s">
        <v>26</v>
      </c>
    </row>
    <row r="1490" spans="1:24" x14ac:dyDescent="0.25">
      <c r="A1490" t="s">
        <v>228</v>
      </c>
      <c r="N1490">
        <v>0</v>
      </c>
      <c r="O1490">
        <v>0</v>
      </c>
      <c r="P1490">
        <v>0</v>
      </c>
      <c r="Q1490" t="s">
        <v>23</v>
      </c>
      <c r="R1490" t="e">
        <f>VLOOKUP($A1490,Location!$A:$E,2,FALSE)</f>
        <v>#N/A</v>
      </c>
      <c r="S1490" t="e">
        <f>VLOOKUP($A1490,Location!$A:$E,3,FALSE)</f>
        <v>#N/A</v>
      </c>
      <c r="T1490" t="e">
        <f>VLOOKUP($A1490,Location!$A:$E,4,FALSE)</f>
        <v>#N/A</v>
      </c>
      <c r="U1490" t="e">
        <f>VLOOKUP($A1490,Location!$A:$E,5,FALSE)</f>
        <v>#N/A</v>
      </c>
      <c r="V1490" t="s">
        <v>24</v>
      </c>
      <c r="W1490" t="s">
        <v>335</v>
      </c>
      <c r="X1490" t="s">
        <v>26</v>
      </c>
    </row>
    <row r="1491" spans="1:24" x14ac:dyDescent="0.25">
      <c r="A1491" t="s">
        <v>229</v>
      </c>
      <c r="N1491">
        <v>0</v>
      </c>
      <c r="O1491">
        <v>0</v>
      </c>
      <c r="P1491">
        <v>0</v>
      </c>
      <c r="Q1491" t="s">
        <v>23</v>
      </c>
      <c r="R1491">
        <f>VLOOKUP($A1491,Location!$A:$E,2,FALSE)</f>
        <v>53.833126999999998</v>
      </c>
      <c r="S1491">
        <f>VLOOKUP($A1491,Location!$A:$E,3,FALSE)</f>
        <v>-2.2183231999999999</v>
      </c>
      <c r="T1491">
        <f>VLOOKUP($A1491,Location!$A:$E,4,FALSE)</f>
        <v>53.833126999999998</v>
      </c>
      <c r="U1491">
        <f>VLOOKUP($A1491,Location!$A:$E,5,FALSE)</f>
        <v>-2.2183231999999999</v>
      </c>
      <c r="V1491" t="s">
        <v>24</v>
      </c>
      <c r="W1491" t="s">
        <v>335</v>
      </c>
      <c r="X1491" t="s">
        <v>26</v>
      </c>
    </row>
    <row r="1492" spans="1:24" x14ac:dyDescent="0.25">
      <c r="A1492" t="s">
        <v>230</v>
      </c>
      <c r="N1492">
        <v>0</v>
      </c>
      <c r="O1492">
        <v>0</v>
      </c>
      <c r="P1492">
        <v>0</v>
      </c>
      <c r="Q1492" t="s">
        <v>23</v>
      </c>
      <c r="R1492">
        <f>VLOOKUP($A1492,Location!$A:$E,2,FALSE)</f>
        <v>51.397368999999998</v>
      </c>
      <c r="S1492">
        <f>VLOOKUP($A1492,Location!$A:$E,3,FALSE)</f>
        <v>-1.288008</v>
      </c>
      <c r="T1492">
        <f>VLOOKUP($A1492,Location!$A:$E,4,FALSE)</f>
        <v>51.397368999999998</v>
      </c>
      <c r="U1492">
        <f>VLOOKUP($A1492,Location!$A:$E,5,FALSE)</f>
        <v>-1.288008</v>
      </c>
      <c r="V1492" t="s">
        <v>24</v>
      </c>
      <c r="W1492" t="s">
        <v>335</v>
      </c>
      <c r="X1492" t="s">
        <v>26</v>
      </c>
    </row>
    <row r="1493" spans="1:24" x14ac:dyDescent="0.25">
      <c r="A1493" t="s">
        <v>231</v>
      </c>
      <c r="N1493">
        <v>0</v>
      </c>
      <c r="O1493">
        <v>0</v>
      </c>
      <c r="P1493">
        <v>0</v>
      </c>
      <c r="Q1493" t="s">
        <v>23</v>
      </c>
      <c r="R1493">
        <f>VLOOKUP($A1493,Location!$A:$E,2,FALSE)</f>
        <v>51.5708123</v>
      </c>
      <c r="S1493">
        <f>VLOOKUP($A1493,Location!$A:$E,3,FALSE)</f>
        <v>-2.9706557</v>
      </c>
      <c r="T1493">
        <f>VLOOKUP($A1493,Location!$A:$E,4,FALSE)</f>
        <v>51.5708123</v>
      </c>
      <c r="U1493">
        <f>VLOOKUP($A1493,Location!$A:$E,5,FALSE)</f>
        <v>-2.9706557</v>
      </c>
      <c r="V1493" t="s">
        <v>24</v>
      </c>
      <c r="W1493" t="s">
        <v>335</v>
      </c>
      <c r="X1493" t="s">
        <v>26</v>
      </c>
    </row>
    <row r="1494" spans="1:24" x14ac:dyDescent="0.25">
      <c r="A1494" t="s">
        <v>232</v>
      </c>
      <c r="N1494">
        <v>0</v>
      </c>
      <c r="O1494">
        <v>0</v>
      </c>
      <c r="P1494">
        <v>0</v>
      </c>
      <c r="Q1494" t="s">
        <v>23</v>
      </c>
      <c r="R1494">
        <f>VLOOKUP($A1494,Location!$A:$E,2,FALSE)</f>
        <v>50.713123799999998</v>
      </c>
      <c r="S1494">
        <f>VLOOKUP($A1494,Location!$A:$E,3,FALSE)</f>
        <v>-1.2970957999999999</v>
      </c>
      <c r="T1494">
        <f>VLOOKUP($A1494,Location!$A:$E,4,FALSE)</f>
        <v>50.663123800000001</v>
      </c>
      <c r="U1494">
        <f>VLOOKUP($A1494,Location!$A:$E,5,FALSE)</f>
        <v>-1.2970957999999999</v>
      </c>
      <c r="V1494" t="s">
        <v>24</v>
      </c>
      <c r="W1494" t="s">
        <v>335</v>
      </c>
      <c r="X1494" t="s">
        <v>26</v>
      </c>
    </row>
    <row r="1495" spans="1:24" x14ac:dyDescent="0.25">
      <c r="A1495" t="s">
        <v>233</v>
      </c>
      <c r="N1495">
        <v>0</v>
      </c>
      <c r="O1495">
        <v>0</v>
      </c>
      <c r="P1495">
        <v>0</v>
      </c>
      <c r="Q1495" t="s">
        <v>23</v>
      </c>
      <c r="R1495">
        <f>VLOOKUP($A1495,Location!$A:$E,2,FALSE)</f>
        <v>50.527522300000001</v>
      </c>
      <c r="S1495">
        <f>VLOOKUP($A1495,Location!$A:$E,3,FALSE)</f>
        <v>-3.5973475000000001</v>
      </c>
      <c r="T1495">
        <f>VLOOKUP($A1495,Location!$A:$E,4,FALSE)</f>
        <v>50.527522300000001</v>
      </c>
      <c r="U1495">
        <f>VLOOKUP($A1495,Location!$A:$E,5,FALSE)</f>
        <v>-3.5973475000000001</v>
      </c>
      <c r="V1495" t="s">
        <v>24</v>
      </c>
      <c r="W1495" t="s">
        <v>335</v>
      </c>
      <c r="X1495" t="s">
        <v>26</v>
      </c>
    </row>
    <row r="1496" spans="1:24" x14ac:dyDescent="0.25">
      <c r="A1496" t="s">
        <v>234</v>
      </c>
      <c r="N1496">
        <v>0</v>
      </c>
      <c r="O1496">
        <v>0</v>
      </c>
      <c r="P1496">
        <v>0</v>
      </c>
      <c r="Q1496" t="s">
        <v>23</v>
      </c>
      <c r="R1496">
        <f>VLOOKUP($A1496,Location!$A:$E,2,FALSE)</f>
        <v>54.960717199999998</v>
      </c>
      <c r="S1496">
        <f>VLOOKUP($A1496,Location!$A:$E,3,FALSE)</f>
        <v>-4.4852691</v>
      </c>
      <c r="T1496">
        <f>VLOOKUP($A1496,Location!$A:$E,4,FALSE)</f>
        <v>54.960717199999998</v>
      </c>
      <c r="U1496">
        <f>VLOOKUP($A1496,Location!$A:$E,5,FALSE)</f>
        <v>-4.4852691</v>
      </c>
      <c r="V1496" t="s">
        <v>24</v>
      </c>
      <c r="W1496" t="s">
        <v>335</v>
      </c>
      <c r="X1496" t="s">
        <v>26</v>
      </c>
    </row>
    <row r="1497" spans="1:24" x14ac:dyDescent="0.25">
      <c r="A1497" t="s">
        <v>235</v>
      </c>
      <c r="N1497">
        <v>0</v>
      </c>
      <c r="O1497">
        <v>0</v>
      </c>
      <c r="P1497">
        <v>0</v>
      </c>
      <c r="Q1497" t="s">
        <v>23</v>
      </c>
      <c r="R1497">
        <f>VLOOKUP($A1497,Location!$A:$E,2,FALSE)</f>
        <v>53.4440624</v>
      </c>
      <c r="S1497">
        <f>VLOOKUP($A1497,Location!$A:$E,3,FALSE)</f>
        <v>-2.9304511999999998</v>
      </c>
      <c r="T1497">
        <f>VLOOKUP($A1497,Location!$A:$E,4,FALSE)</f>
        <v>53.4440624</v>
      </c>
      <c r="U1497">
        <f>VLOOKUP($A1497,Location!$A:$E,5,FALSE)</f>
        <v>-2.9284512</v>
      </c>
      <c r="V1497" t="s">
        <v>24</v>
      </c>
      <c r="W1497" t="s">
        <v>335</v>
      </c>
      <c r="X1497" t="s">
        <v>26</v>
      </c>
    </row>
    <row r="1498" spans="1:24" x14ac:dyDescent="0.25">
      <c r="A1498" t="s">
        <v>236</v>
      </c>
      <c r="N1498">
        <v>0</v>
      </c>
      <c r="O1498">
        <v>0</v>
      </c>
      <c r="P1498">
        <v>0</v>
      </c>
      <c r="Q1498" t="s">
        <v>23</v>
      </c>
      <c r="R1498">
        <f>VLOOKUP($A1498,Location!$A:$E,2,FALSE)</f>
        <v>54.3403086</v>
      </c>
      <c r="S1498">
        <f>VLOOKUP($A1498,Location!$A:$E,3,FALSE)</f>
        <v>-1.4323615000000001</v>
      </c>
      <c r="T1498">
        <f>VLOOKUP($A1498,Location!$A:$E,4,FALSE)</f>
        <v>54.3403086</v>
      </c>
      <c r="U1498">
        <f>VLOOKUP($A1498,Location!$A:$E,5,FALSE)</f>
        <v>-1.4323615000000001</v>
      </c>
      <c r="V1498" t="s">
        <v>24</v>
      </c>
      <c r="W1498" t="s">
        <v>335</v>
      </c>
      <c r="X1498" t="s">
        <v>26</v>
      </c>
    </row>
    <row r="1499" spans="1:24" x14ac:dyDescent="0.25">
      <c r="A1499" t="s">
        <v>237</v>
      </c>
      <c r="N1499">
        <v>0</v>
      </c>
      <c r="O1499">
        <v>0</v>
      </c>
      <c r="P1499">
        <v>0</v>
      </c>
      <c r="Q1499" t="s">
        <v>23</v>
      </c>
      <c r="R1499">
        <f>VLOOKUP($A1499,Location!$A:$E,2,FALSE)</f>
        <v>52.25291</v>
      </c>
      <c r="S1499">
        <f>VLOOKUP($A1499,Location!$A:$E,3,FALSE)</f>
        <v>-0.91354000000000002</v>
      </c>
      <c r="T1499">
        <f>VLOOKUP($A1499,Location!$A:$E,4,FALSE)</f>
        <v>52.25291</v>
      </c>
      <c r="U1499">
        <f>VLOOKUP($A1499,Location!$A:$E,5,FALSE)</f>
        <v>-0.91354000000000002</v>
      </c>
      <c r="V1499" t="s">
        <v>24</v>
      </c>
      <c r="W1499" t="s">
        <v>335</v>
      </c>
      <c r="X1499" t="s">
        <v>26</v>
      </c>
    </row>
    <row r="1500" spans="1:24" x14ac:dyDescent="0.25">
      <c r="A1500" t="s">
        <v>238</v>
      </c>
      <c r="N1500">
        <v>0</v>
      </c>
      <c r="O1500">
        <v>0</v>
      </c>
      <c r="P1500">
        <v>0</v>
      </c>
      <c r="Q1500" t="s">
        <v>23</v>
      </c>
      <c r="R1500">
        <f>VLOOKUP($A1500,Location!$A:$E,2,FALSE)</f>
        <v>53.259651699999999</v>
      </c>
      <c r="S1500">
        <f>VLOOKUP($A1500,Location!$A:$E,3,FALSE)</f>
        <v>-2.5262476999999999</v>
      </c>
      <c r="T1500">
        <f>VLOOKUP($A1500,Location!$A:$E,4,FALSE)</f>
        <v>53.259651699999999</v>
      </c>
      <c r="U1500">
        <f>VLOOKUP($A1500,Location!$A:$E,5,FALSE)</f>
        <v>-2.4962477000000001</v>
      </c>
      <c r="V1500" t="s">
        <v>24</v>
      </c>
      <c r="W1500" t="s">
        <v>335</v>
      </c>
      <c r="X1500" t="s">
        <v>26</v>
      </c>
    </row>
    <row r="1501" spans="1:24" x14ac:dyDescent="0.25">
      <c r="A1501" t="s">
        <v>239</v>
      </c>
      <c r="N1501">
        <v>0</v>
      </c>
      <c r="O1501">
        <v>0</v>
      </c>
      <c r="P1501">
        <v>0</v>
      </c>
      <c r="Q1501" t="s">
        <v>23</v>
      </c>
      <c r="R1501">
        <f>VLOOKUP($A1501,Location!$A:$E,2,FALSE)</f>
        <v>52.659845199999999</v>
      </c>
      <c r="S1501">
        <f>VLOOKUP($A1501,Location!$A:$E,3,FALSE)</f>
        <v>1.2805801000000001</v>
      </c>
      <c r="T1501">
        <f>VLOOKUP($A1501,Location!$A:$E,4,FALSE)</f>
        <v>52.659845199999999</v>
      </c>
      <c r="U1501">
        <f>VLOOKUP($A1501,Location!$A:$E,5,FALSE)</f>
        <v>1.1805801</v>
      </c>
      <c r="V1501" t="s">
        <v>24</v>
      </c>
      <c r="W1501" t="s">
        <v>335</v>
      </c>
      <c r="X1501" t="s">
        <v>26</v>
      </c>
    </row>
    <row r="1502" spans="1:24" x14ac:dyDescent="0.25">
      <c r="A1502" t="s">
        <v>240</v>
      </c>
      <c r="N1502">
        <v>0</v>
      </c>
      <c r="O1502">
        <v>0</v>
      </c>
      <c r="P1502">
        <v>0</v>
      </c>
      <c r="Q1502" t="s">
        <v>23</v>
      </c>
      <c r="R1502">
        <f>VLOOKUP($A1502,Location!$A:$E,2,FALSE)</f>
        <v>52.634372900000002</v>
      </c>
      <c r="S1502">
        <f>VLOOKUP($A1502,Location!$A:$E,3,FALSE)</f>
        <v>1.3750393000000001</v>
      </c>
      <c r="T1502">
        <f>VLOOKUP($A1502,Location!$A:$E,4,FALSE)</f>
        <v>52.634372900000002</v>
      </c>
      <c r="U1502">
        <f>VLOOKUP($A1502,Location!$A:$E,5,FALSE)</f>
        <v>1.4450393000000001</v>
      </c>
      <c r="V1502" t="s">
        <v>24</v>
      </c>
      <c r="W1502" t="s">
        <v>335</v>
      </c>
      <c r="X1502" t="s">
        <v>26</v>
      </c>
    </row>
    <row r="1503" spans="1:24" x14ac:dyDescent="0.25">
      <c r="A1503" t="s">
        <v>241</v>
      </c>
      <c r="N1503">
        <v>0</v>
      </c>
      <c r="O1503">
        <v>0</v>
      </c>
      <c r="P1503">
        <v>0</v>
      </c>
      <c r="Q1503" t="s">
        <v>23</v>
      </c>
      <c r="R1503">
        <f>VLOOKUP($A1503,Location!$A:$E,2,FALSE)</f>
        <v>52.904258200000001</v>
      </c>
      <c r="S1503">
        <f>VLOOKUP($A1503,Location!$A:$E,3,FALSE)</f>
        <v>-1.2389425999999999</v>
      </c>
      <c r="T1503">
        <f>VLOOKUP($A1503,Location!$A:$E,4,FALSE)</f>
        <v>52.9292582</v>
      </c>
      <c r="U1503">
        <f>VLOOKUP($A1503,Location!$A:$E,5,FALSE)</f>
        <v>-1.2189425999999999</v>
      </c>
      <c r="V1503" t="s">
        <v>24</v>
      </c>
      <c r="W1503" t="s">
        <v>335</v>
      </c>
      <c r="X1503" t="s">
        <v>26</v>
      </c>
    </row>
    <row r="1504" spans="1:24" x14ac:dyDescent="0.25">
      <c r="A1504" t="s">
        <v>242</v>
      </c>
      <c r="N1504">
        <v>0</v>
      </c>
      <c r="O1504">
        <v>0</v>
      </c>
      <c r="P1504">
        <v>0</v>
      </c>
      <c r="Q1504" t="s">
        <v>23</v>
      </c>
      <c r="R1504">
        <f>VLOOKUP($A1504,Location!$A:$E,2,FALSE)</f>
        <v>52.957487399999998</v>
      </c>
      <c r="S1504">
        <f>VLOOKUP($A1504,Location!$A:$E,3,FALSE)</f>
        <v>-1.0703014</v>
      </c>
      <c r="T1504">
        <f>VLOOKUP($A1504,Location!$A:$E,4,FALSE)</f>
        <v>52.957487399999998</v>
      </c>
      <c r="U1504">
        <f>VLOOKUP($A1504,Location!$A:$E,5,FALSE)</f>
        <v>-0.97030139999999998</v>
      </c>
      <c r="V1504" t="s">
        <v>24</v>
      </c>
      <c r="W1504" t="s">
        <v>335</v>
      </c>
      <c r="X1504" t="s">
        <v>26</v>
      </c>
    </row>
    <row r="1505" spans="1:24" x14ac:dyDescent="0.25">
      <c r="A1505" t="s">
        <v>243</v>
      </c>
      <c r="N1505">
        <v>0</v>
      </c>
      <c r="O1505">
        <v>0</v>
      </c>
      <c r="P1505">
        <v>0</v>
      </c>
      <c r="Q1505" t="s">
        <v>23</v>
      </c>
      <c r="R1505">
        <f>VLOOKUP($A1505,Location!$A:$E,2,FALSE)</f>
        <v>52.524562500000002</v>
      </c>
      <c r="S1505">
        <f>VLOOKUP($A1505,Location!$A:$E,3,FALSE)</f>
        <v>-1.4883936</v>
      </c>
      <c r="T1505">
        <f>VLOOKUP($A1505,Location!$A:$E,4,FALSE)</f>
        <v>52.574562499999999</v>
      </c>
      <c r="U1505">
        <f>VLOOKUP($A1505,Location!$A:$E,5,FALSE)</f>
        <v>-1.5783936000000001</v>
      </c>
      <c r="V1505" t="s">
        <v>24</v>
      </c>
      <c r="W1505" t="s">
        <v>335</v>
      </c>
      <c r="X1505" t="s">
        <v>26</v>
      </c>
    </row>
    <row r="1506" spans="1:24" x14ac:dyDescent="0.25">
      <c r="A1506" t="s">
        <v>244</v>
      </c>
      <c r="N1506">
        <v>0</v>
      </c>
      <c r="O1506">
        <v>0</v>
      </c>
      <c r="P1506">
        <v>0</v>
      </c>
      <c r="Q1506" t="s">
        <v>23</v>
      </c>
      <c r="R1506">
        <f>VLOOKUP($A1506,Location!$A:$E,2,FALSE)</f>
        <v>58.981673800000003</v>
      </c>
      <c r="S1506">
        <f>VLOOKUP($A1506,Location!$A:$E,3,FALSE)</f>
        <v>-2.9720005</v>
      </c>
      <c r="T1506">
        <f>VLOOKUP($A1506,Location!$A:$E,4,FALSE)</f>
        <v>58.981673800000003</v>
      </c>
      <c r="U1506">
        <f>VLOOKUP($A1506,Location!$A:$E,5,FALSE)</f>
        <v>-2.9720005</v>
      </c>
      <c r="V1506" t="s">
        <v>24</v>
      </c>
      <c r="W1506" t="s">
        <v>335</v>
      </c>
      <c r="X1506" t="s">
        <v>26</v>
      </c>
    </row>
    <row r="1507" spans="1:24" x14ac:dyDescent="0.25">
      <c r="A1507" t="s">
        <v>245</v>
      </c>
      <c r="N1507">
        <v>0</v>
      </c>
      <c r="O1507">
        <v>0</v>
      </c>
      <c r="P1507">
        <v>0</v>
      </c>
      <c r="Q1507" t="s">
        <v>23</v>
      </c>
      <c r="R1507">
        <f>VLOOKUP($A1507,Location!$A:$E,2,FALSE)</f>
        <v>52.843625000000003</v>
      </c>
      <c r="S1507">
        <f>VLOOKUP($A1507,Location!$A:$E,3,FALSE)</f>
        <v>-3.0417288999999998</v>
      </c>
      <c r="T1507">
        <f>VLOOKUP($A1507,Location!$A:$E,4,FALSE)</f>
        <v>52.843625000000003</v>
      </c>
      <c r="U1507">
        <f>VLOOKUP($A1507,Location!$A:$E,5,FALSE)</f>
        <v>-3.0417288999999998</v>
      </c>
      <c r="V1507" t="s">
        <v>24</v>
      </c>
      <c r="W1507" t="s">
        <v>335</v>
      </c>
      <c r="X1507" t="s">
        <v>26</v>
      </c>
    </row>
    <row r="1508" spans="1:24" x14ac:dyDescent="0.25">
      <c r="A1508" t="s">
        <v>246</v>
      </c>
      <c r="N1508">
        <v>0</v>
      </c>
      <c r="O1508">
        <v>0</v>
      </c>
      <c r="P1508">
        <v>0</v>
      </c>
      <c r="Q1508" t="s">
        <v>23</v>
      </c>
      <c r="R1508">
        <f>VLOOKUP($A1508,Location!$A:$E,2,FALSE)</f>
        <v>51.727189799999998</v>
      </c>
      <c r="S1508">
        <f>VLOOKUP($A1508,Location!$A:$E,3,FALSE)</f>
        <v>-1.2249182000000001</v>
      </c>
      <c r="T1508">
        <f>VLOOKUP($A1508,Location!$A:$E,4,FALSE)</f>
        <v>51.727189799999998</v>
      </c>
      <c r="U1508">
        <f>VLOOKUP($A1508,Location!$A:$E,5,FALSE)</f>
        <v>-1.2249182000000001</v>
      </c>
      <c r="V1508" t="s">
        <v>24</v>
      </c>
      <c r="W1508" t="s">
        <v>335</v>
      </c>
      <c r="X1508" t="s">
        <v>26</v>
      </c>
    </row>
    <row r="1509" spans="1:24" x14ac:dyDescent="0.25">
      <c r="A1509" t="s">
        <v>247</v>
      </c>
      <c r="N1509">
        <v>0</v>
      </c>
      <c r="O1509">
        <v>0</v>
      </c>
      <c r="P1509">
        <v>0</v>
      </c>
      <c r="Q1509" t="s">
        <v>23</v>
      </c>
      <c r="R1509">
        <f>VLOOKUP($A1509,Location!$A:$E,2,FALSE)</f>
        <v>55.843554699999999</v>
      </c>
      <c r="S1509">
        <f>VLOOKUP($A1509,Location!$A:$E,3,FALSE)</f>
        <v>-4.4755317999999997</v>
      </c>
      <c r="T1509">
        <f>VLOOKUP($A1509,Location!$A:$E,4,FALSE)</f>
        <v>55.843554699999999</v>
      </c>
      <c r="U1509">
        <f>VLOOKUP($A1509,Location!$A:$E,5,FALSE)</f>
        <v>-4.4755317999999997</v>
      </c>
      <c r="V1509" t="s">
        <v>24</v>
      </c>
      <c r="W1509" t="s">
        <v>335</v>
      </c>
      <c r="X1509" t="s">
        <v>26</v>
      </c>
    </row>
    <row r="1510" spans="1:24" x14ac:dyDescent="0.25">
      <c r="A1510" t="s">
        <v>248</v>
      </c>
      <c r="N1510">
        <v>0</v>
      </c>
      <c r="O1510">
        <v>0</v>
      </c>
      <c r="P1510">
        <v>0</v>
      </c>
      <c r="Q1510" t="s">
        <v>23</v>
      </c>
      <c r="R1510">
        <f>VLOOKUP($A1510,Location!$A:$E,2,FALSE)</f>
        <v>51.6945111</v>
      </c>
      <c r="S1510">
        <f>VLOOKUP($A1510,Location!$A:$E,3,FALSE)</f>
        <v>-4.9525005999999996</v>
      </c>
      <c r="T1510">
        <f>VLOOKUP($A1510,Location!$A:$E,4,FALSE)</f>
        <v>51.6945111</v>
      </c>
      <c r="U1510">
        <f>VLOOKUP($A1510,Location!$A:$E,5,FALSE)</f>
        <v>-4.9525005999999996</v>
      </c>
      <c r="V1510" t="s">
        <v>24</v>
      </c>
      <c r="W1510" t="s">
        <v>335</v>
      </c>
      <c r="X1510" t="s">
        <v>26</v>
      </c>
    </row>
    <row r="1511" spans="1:24" x14ac:dyDescent="0.25">
      <c r="A1511" t="s">
        <v>249</v>
      </c>
      <c r="N1511">
        <v>0</v>
      </c>
      <c r="O1511">
        <v>0</v>
      </c>
      <c r="P1511">
        <v>0</v>
      </c>
      <c r="Q1511" t="s">
        <v>23</v>
      </c>
      <c r="R1511">
        <f>VLOOKUP($A1511,Location!$A:$E,2,FALSE)</f>
        <v>56.417079700000002</v>
      </c>
      <c r="S1511">
        <f>VLOOKUP($A1511,Location!$A:$E,3,FALSE)</f>
        <v>-3.4575168000000001</v>
      </c>
      <c r="T1511">
        <f>VLOOKUP($A1511,Location!$A:$E,4,FALSE)</f>
        <v>56.417079700000002</v>
      </c>
      <c r="U1511">
        <f>VLOOKUP($A1511,Location!$A:$E,5,FALSE)</f>
        <v>-3.4575168000000001</v>
      </c>
      <c r="V1511" t="s">
        <v>24</v>
      </c>
      <c r="W1511" t="s">
        <v>335</v>
      </c>
      <c r="X1511" t="s">
        <v>26</v>
      </c>
    </row>
    <row r="1512" spans="1:24" x14ac:dyDescent="0.25">
      <c r="A1512" t="s">
        <v>250</v>
      </c>
      <c r="N1512">
        <v>0</v>
      </c>
      <c r="O1512">
        <v>0</v>
      </c>
      <c r="P1512">
        <v>0</v>
      </c>
      <c r="Q1512" t="s">
        <v>23</v>
      </c>
      <c r="R1512">
        <f>VLOOKUP($A1512,Location!$A:$E,2,FALSE)</f>
        <v>52.569091399999998</v>
      </c>
      <c r="S1512">
        <f>VLOOKUP($A1512,Location!$A:$E,3,FALSE)</f>
        <v>-0.2195415</v>
      </c>
      <c r="T1512">
        <f>VLOOKUP($A1512,Location!$A:$E,4,FALSE)</f>
        <v>52.569091399999998</v>
      </c>
      <c r="U1512">
        <f>VLOOKUP($A1512,Location!$A:$E,5,FALSE)</f>
        <v>-0.2195415</v>
      </c>
      <c r="V1512" t="s">
        <v>24</v>
      </c>
      <c r="W1512" t="s">
        <v>335</v>
      </c>
      <c r="X1512" t="s">
        <v>26</v>
      </c>
    </row>
    <row r="1513" spans="1:24" x14ac:dyDescent="0.25">
      <c r="A1513" t="s">
        <v>251</v>
      </c>
      <c r="N1513">
        <v>0</v>
      </c>
      <c r="O1513">
        <v>0</v>
      </c>
      <c r="P1513">
        <v>0</v>
      </c>
      <c r="Q1513" t="s">
        <v>23</v>
      </c>
      <c r="R1513">
        <f>VLOOKUP($A1513,Location!$A:$E,2,FALSE)</f>
        <v>57.487079000000001</v>
      </c>
      <c r="S1513">
        <f>VLOOKUP($A1513,Location!$A:$E,3,FALSE)</f>
        <v>-1.8015654999999999</v>
      </c>
      <c r="T1513">
        <f>VLOOKUP($A1513,Location!$A:$E,4,FALSE)</f>
        <v>57.487079000000001</v>
      </c>
      <c r="U1513">
        <f>VLOOKUP($A1513,Location!$A:$E,5,FALSE)</f>
        <v>-1.8015654999999999</v>
      </c>
      <c r="V1513" t="s">
        <v>24</v>
      </c>
      <c r="W1513" t="s">
        <v>335</v>
      </c>
      <c r="X1513" t="s">
        <v>26</v>
      </c>
    </row>
    <row r="1514" spans="1:24" x14ac:dyDescent="0.25">
      <c r="A1514" t="s">
        <v>252</v>
      </c>
      <c r="N1514">
        <v>0</v>
      </c>
      <c r="O1514">
        <v>0</v>
      </c>
      <c r="P1514">
        <v>0</v>
      </c>
      <c r="Q1514" t="s">
        <v>23</v>
      </c>
      <c r="R1514">
        <f>VLOOKUP($A1514,Location!$A:$E,2,FALSE)</f>
        <v>51.596831999999999</v>
      </c>
      <c r="S1514">
        <f>VLOOKUP($A1514,Location!$A:$E,3,FALSE)</f>
        <v>-0.39971879999999999</v>
      </c>
      <c r="T1514">
        <f>VLOOKUP($A1514,Location!$A:$E,4,FALSE)</f>
        <v>51.596831999999999</v>
      </c>
      <c r="U1514">
        <f>VLOOKUP($A1514,Location!$A:$E,5,FALSE)</f>
        <v>-0.4197188</v>
      </c>
      <c r="V1514" t="s">
        <v>24</v>
      </c>
      <c r="W1514" t="s">
        <v>335</v>
      </c>
      <c r="X1514" t="s">
        <v>26</v>
      </c>
    </row>
    <row r="1515" spans="1:24" x14ac:dyDescent="0.25">
      <c r="A1515" t="s">
        <v>253</v>
      </c>
      <c r="N1515">
        <v>0</v>
      </c>
      <c r="O1515">
        <v>0</v>
      </c>
      <c r="P1515">
        <v>0</v>
      </c>
      <c r="Q1515" t="s">
        <v>23</v>
      </c>
      <c r="R1515">
        <f>VLOOKUP($A1515,Location!$A:$E,2,FALSE)</f>
        <v>50.413947899999997</v>
      </c>
      <c r="S1515">
        <f>VLOOKUP($A1515,Location!$A:$E,3,FALSE)</f>
        <v>-4.1829137999999997</v>
      </c>
      <c r="T1515">
        <f>VLOOKUP($A1515,Location!$A:$E,4,FALSE)</f>
        <v>50.413947899999997</v>
      </c>
      <c r="U1515">
        <f>VLOOKUP($A1515,Location!$A:$E,5,FALSE)</f>
        <v>-4.1829137999999997</v>
      </c>
      <c r="V1515" t="s">
        <v>24</v>
      </c>
      <c r="W1515" t="s">
        <v>335</v>
      </c>
      <c r="X1515" t="s">
        <v>26</v>
      </c>
    </row>
    <row r="1516" spans="1:24" x14ac:dyDescent="0.25">
      <c r="A1516" t="s">
        <v>254</v>
      </c>
      <c r="N1516">
        <v>0</v>
      </c>
      <c r="O1516">
        <v>0</v>
      </c>
      <c r="P1516">
        <v>0</v>
      </c>
      <c r="Q1516" t="s">
        <v>23</v>
      </c>
      <c r="R1516">
        <f>VLOOKUP($A1516,Location!$A:$E,2,FALSE)</f>
        <v>53.691871900000002</v>
      </c>
      <c r="S1516">
        <f>VLOOKUP($A1516,Location!$A:$E,3,FALSE)</f>
        <v>-1.3035042999999999</v>
      </c>
      <c r="T1516">
        <f>VLOOKUP($A1516,Location!$A:$E,4,FALSE)</f>
        <v>53.691871900000002</v>
      </c>
      <c r="U1516">
        <f>VLOOKUP($A1516,Location!$A:$E,5,FALSE)</f>
        <v>-1.3035042999999999</v>
      </c>
      <c r="V1516" t="s">
        <v>24</v>
      </c>
      <c r="W1516" t="s">
        <v>335</v>
      </c>
      <c r="X1516" t="s">
        <v>26</v>
      </c>
    </row>
    <row r="1517" spans="1:24" x14ac:dyDescent="0.25">
      <c r="A1517" t="s">
        <v>255</v>
      </c>
      <c r="N1517">
        <v>0</v>
      </c>
      <c r="O1517">
        <v>0</v>
      </c>
      <c r="P1517">
        <v>0</v>
      </c>
      <c r="Q1517" t="s">
        <v>23</v>
      </c>
      <c r="R1517">
        <f>VLOOKUP($A1517,Location!$A:$E,2,FALSE)</f>
        <v>50.741016299999998</v>
      </c>
      <c r="S1517">
        <f>VLOOKUP($A1517,Location!$A:$E,3,FALSE)</f>
        <v>-1.9756712000000001</v>
      </c>
      <c r="T1517">
        <f>VLOOKUP($A1517,Location!$A:$E,4,FALSE)</f>
        <v>50.741016299999998</v>
      </c>
      <c r="U1517">
        <f>VLOOKUP($A1517,Location!$A:$E,5,FALSE)</f>
        <v>-1.9756712000000001</v>
      </c>
      <c r="V1517" t="s">
        <v>24</v>
      </c>
      <c r="W1517" t="s">
        <v>335</v>
      </c>
      <c r="X1517" t="s">
        <v>26</v>
      </c>
    </row>
    <row r="1518" spans="1:24" x14ac:dyDescent="0.25">
      <c r="A1518" t="s">
        <v>256</v>
      </c>
      <c r="N1518">
        <v>0</v>
      </c>
      <c r="O1518">
        <v>0</v>
      </c>
      <c r="P1518">
        <v>0</v>
      </c>
      <c r="Q1518" t="s">
        <v>23</v>
      </c>
      <c r="R1518">
        <f>VLOOKUP($A1518,Location!$A:$E,2,FALSE)</f>
        <v>50.857755699999998</v>
      </c>
      <c r="S1518">
        <f>VLOOKUP($A1518,Location!$A:$E,3,FALSE)</f>
        <v>-1.1095793</v>
      </c>
      <c r="T1518">
        <f>VLOOKUP($A1518,Location!$A:$E,4,FALSE)</f>
        <v>50.857755699999998</v>
      </c>
      <c r="U1518">
        <f>VLOOKUP($A1518,Location!$A:$E,5,FALSE)</f>
        <v>-1.0295793</v>
      </c>
      <c r="V1518" t="s">
        <v>24</v>
      </c>
      <c r="W1518" t="s">
        <v>335</v>
      </c>
      <c r="X1518" t="s">
        <v>26</v>
      </c>
    </row>
    <row r="1519" spans="1:24" x14ac:dyDescent="0.25">
      <c r="A1519" t="s">
        <v>257</v>
      </c>
      <c r="N1519">
        <v>0</v>
      </c>
      <c r="O1519">
        <v>0</v>
      </c>
      <c r="P1519">
        <v>0</v>
      </c>
      <c r="Q1519" t="s">
        <v>23</v>
      </c>
      <c r="R1519">
        <f>VLOOKUP($A1519,Location!$A:$E,2,FALSE)</f>
        <v>53.760907199999998</v>
      </c>
      <c r="S1519">
        <f>VLOOKUP($A1519,Location!$A:$E,3,FALSE)</f>
        <v>-2.7501831000000001</v>
      </c>
      <c r="T1519">
        <f>VLOOKUP($A1519,Location!$A:$E,4,FALSE)</f>
        <v>53.760907199999998</v>
      </c>
      <c r="U1519">
        <f>VLOOKUP($A1519,Location!$A:$E,5,FALSE)</f>
        <v>-2.7501831000000001</v>
      </c>
      <c r="V1519" t="s">
        <v>24</v>
      </c>
      <c r="W1519" t="s">
        <v>335</v>
      </c>
      <c r="X1519" t="s">
        <v>26</v>
      </c>
    </row>
    <row r="1520" spans="1:24" x14ac:dyDescent="0.25">
      <c r="A1520" t="s">
        <v>258</v>
      </c>
      <c r="N1520">
        <v>0</v>
      </c>
      <c r="O1520">
        <v>0</v>
      </c>
      <c r="P1520">
        <v>0</v>
      </c>
      <c r="Q1520" t="s">
        <v>23</v>
      </c>
      <c r="R1520">
        <f>VLOOKUP($A1520,Location!$A:$E,2,FALSE)</f>
        <v>52.880693000000001</v>
      </c>
      <c r="S1520">
        <f>VLOOKUP($A1520,Location!$A:$E,3,FALSE)</f>
        <v>-4.4233450000000003</v>
      </c>
      <c r="T1520">
        <f>VLOOKUP($A1520,Location!$A:$E,4,FALSE)</f>
        <v>52.880693000000001</v>
      </c>
      <c r="U1520">
        <f>VLOOKUP($A1520,Location!$A:$E,5,FALSE)</f>
        <v>-4.4233450000000003</v>
      </c>
      <c r="V1520" t="s">
        <v>24</v>
      </c>
      <c r="W1520" t="s">
        <v>335</v>
      </c>
      <c r="X1520" t="s">
        <v>26</v>
      </c>
    </row>
    <row r="1521" spans="1:24" x14ac:dyDescent="0.25">
      <c r="A1521" t="s">
        <v>259</v>
      </c>
      <c r="N1521">
        <v>0</v>
      </c>
      <c r="O1521">
        <v>0</v>
      </c>
      <c r="P1521">
        <v>0</v>
      </c>
      <c r="Q1521" t="s">
        <v>23</v>
      </c>
      <c r="R1521">
        <f>VLOOKUP($A1521,Location!$A:$E,2,FALSE)</f>
        <v>51.442765000000001</v>
      </c>
      <c r="S1521">
        <f>VLOOKUP($A1521,Location!$A:$E,3,FALSE)</f>
        <v>-0.97229500000000002</v>
      </c>
      <c r="T1521">
        <f>VLOOKUP($A1521,Location!$A:$E,4,FALSE)</f>
        <v>51.442765000000001</v>
      </c>
      <c r="U1521">
        <f>VLOOKUP($A1521,Location!$A:$E,5,FALSE)</f>
        <v>-0.97229500000000002</v>
      </c>
      <c r="V1521" t="s">
        <v>24</v>
      </c>
      <c r="W1521" t="s">
        <v>335</v>
      </c>
      <c r="X1521" t="s">
        <v>26</v>
      </c>
    </row>
    <row r="1522" spans="1:24" x14ac:dyDescent="0.25">
      <c r="A1522" t="s">
        <v>260</v>
      </c>
      <c r="N1522">
        <v>0</v>
      </c>
      <c r="O1522">
        <v>0</v>
      </c>
      <c r="P1522">
        <v>0</v>
      </c>
      <c r="Q1522" t="s">
        <v>23</v>
      </c>
      <c r="R1522">
        <f>VLOOKUP($A1522,Location!$A:$E,2,FALSE)</f>
        <v>52.308536500000002</v>
      </c>
      <c r="S1522">
        <f>VLOOKUP($A1522,Location!$A:$E,3,FALSE)</f>
        <v>-1.9470362000000001</v>
      </c>
      <c r="T1522">
        <f>VLOOKUP($A1522,Location!$A:$E,4,FALSE)</f>
        <v>52.308536500000002</v>
      </c>
      <c r="U1522">
        <f>VLOOKUP($A1522,Location!$A:$E,5,FALSE)</f>
        <v>-1.9320362000000002</v>
      </c>
      <c r="V1522" t="s">
        <v>24</v>
      </c>
      <c r="W1522" t="s">
        <v>335</v>
      </c>
      <c r="X1522" t="s">
        <v>26</v>
      </c>
    </row>
    <row r="1523" spans="1:24" x14ac:dyDescent="0.25">
      <c r="A1523" t="s">
        <v>261</v>
      </c>
      <c r="N1523">
        <v>0</v>
      </c>
      <c r="O1523">
        <v>0</v>
      </c>
      <c r="P1523">
        <v>0</v>
      </c>
      <c r="Q1523" t="s">
        <v>23</v>
      </c>
      <c r="R1523">
        <f>VLOOKUP($A1523,Location!$A:$E,2,FALSE)</f>
        <v>51.2166085</v>
      </c>
      <c r="S1523">
        <f>VLOOKUP($A1523,Location!$A:$E,3,FALSE)</f>
        <v>-0.14475180000000001</v>
      </c>
      <c r="T1523">
        <f>VLOOKUP($A1523,Location!$A:$E,4,FALSE)</f>
        <v>51.2166085</v>
      </c>
      <c r="U1523">
        <f>VLOOKUP($A1523,Location!$A:$E,5,FALSE)</f>
        <v>-0.14475180000000001</v>
      </c>
      <c r="V1523" t="s">
        <v>24</v>
      </c>
      <c r="W1523" t="s">
        <v>335</v>
      </c>
      <c r="X1523" t="s">
        <v>26</v>
      </c>
    </row>
    <row r="1524" spans="1:24" x14ac:dyDescent="0.25">
      <c r="A1524" t="s">
        <v>262</v>
      </c>
      <c r="N1524">
        <v>0</v>
      </c>
      <c r="O1524">
        <v>0</v>
      </c>
      <c r="P1524">
        <v>0</v>
      </c>
      <c r="Q1524" t="s">
        <v>23</v>
      </c>
      <c r="R1524">
        <f>VLOOKUP($A1524,Location!$A:$E,2,FALSE)</f>
        <v>53.314858999999998</v>
      </c>
      <c r="S1524">
        <f>VLOOKUP($A1524,Location!$A:$E,3,FALSE)</f>
        <v>-3.4856790000000002</v>
      </c>
      <c r="T1524">
        <f>VLOOKUP($A1524,Location!$A:$E,4,FALSE)</f>
        <v>53.314858999999998</v>
      </c>
      <c r="U1524">
        <f>VLOOKUP($A1524,Location!$A:$E,5,FALSE)</f>
        <v>-3.4856790000000002</v>
      </c>
      <c r="V1524" t="s">
        <v>24</v>
      </c>
      <c r="W1524" t="s">
        <v>335</v>
      </c>
      <c r="X1524" t="s">
        <v>26</v>
      </c>
    </row>
    <row r="1525" spans="1:24" x14ac:dyDescent="0.25">
      <c r="A1525" t="s">
        <v>263</v>
      </c>
      <c r="N1525">
        <v>0</v>
      </c>
      <c r="O1525">
        <v>0</v>
      </c>
      <c r="P1525">
        <v>0</v>
      </c>
      <c r="Q1525" t="s">
        <v>23</v>
      </c>
      <c r="R1525">
        <f>VLOOKUP($A1525,Location!$A:$E,2,FALSE)</f>
        <v>53.614775199999997</v>
      </c>
      <c r="S1525">
        <f>VLOOKUP($A1525,Location!$A:$E,3,FALSE)</f>
        <v>-2.1282663999999998</v>
      </c>
      <c r="T1525">
        <f>VLOOKUP($A1525,Location!$A:$E,4,FALSE)</f>
        <v>53.614775199999997</v>
      </c>
      <c r="U1525">
        <f>VLOOKUP($A1525,Location!$A:$E,5,FALSE)</f>
        <v>-2.1282663999999998</v>
      </c>
      <c r="V1525" t="s">
        <v>24</v>
      </c>
      <c r="W1525" t="s">
        <v>335</v>
      </c>
      <c r="X1525" t="s">
        <v>26</v>
      </c>
    </row>
    <row r="1526" spans="1:24" x14ac:dyDescent="0.25">
      <c r="A1526" t="s">
        <v>264</v>
      </c>
      <c r="N1526">
        <v>0</v>
      </c>
      <c r="O1526">
        <v>0</v>
      </c>
      <c r="P1526">
        <v>0</v>
      </c>
      <c r="Q1526" t="s">
        <v>23</v>
      </c>
      <c r="R1526">
        <f>VLOOKUP($A1526,Location!$A:$E,2,FALSE)</f>
        <v>53.4422432</v>
      </c>
      <c r="S1526">
        <f>VLOOKUP($A1526,Location!$A:$E,3,FALSE)</f>
        <v>-1.3580563999999999</v>
      </c>
      <c r="T1526">
        <f>VLOOKUP($A1526,Location!$A:$E,4,FALSE)</f>
        <v>53.477243199999997</v>
      </c>
      <c r="U1526">
        <f>VLOOKUP($A1526,Location!$A:$E,5,FALSE)</f>
        <v>-1.3580563999999999</v>
      </c>
      <c r="V1526" t="s">
        <v>24</v>
      </c>
      <c r="W1526" t="s">
        <v>335</v>
      </c>
      <c r="X1526" t="s">
        <v>26</v>
      </c>
    </row>
    <row r="1527" spans="1:24" x14ac:dyDescent="0.25">
      <c r="A1527" t="s">
        <v>265</v>
      </c>
      <c r="N1527">
        <v>0</v>
      </c>
      <c r="O1527">
        <v>0</v>
      </c>
      <c r="P1527">
        <v>0</v>
      </c>
      <c r="Q1527" t="s">
        <v>23</v>
      </c>
      <c r="R1527">
        <f>VLOOKUP($A1527,Location!$A:$E,2,FALSE)</f>
        <v>52.371415200000001</v>
      </c>
      <c r="S1527">
        <f>VLOOKUP($A1527,Location!$A:$E,3,FALSE)</f>
        <v>-1.2883336999999999</v>
      </c>
      <c r="T1527">
        <f>VLOOKUP($A1527,Location!$A:$E,4,FALSE)</f>
        <v>52.331415200000002</v>
      </c>
      <c r="U1527">
        <f>VLOOKUP($A1527,Location!$A:$E,5,FALSE)</f>
        <v>-1.2883336999999999</v>
      </c>
      <c r="V1527" t="s">
        <v>24</v>
      </c>
      <c r="W1527" t="s">
        <v>335</v>
      </c>
      <c r="X1527" t="s">
        <v>26</v>
      </c>
    </row>
    <row r="1528" spans="1:24" x14ac:dyDescent="0.25">
      <c r="A1528" t="s">
        <v>266</v>
      </c>
      <c r="N1528">
        <v>0</v>
      </c>
      <c r="O1528">
        <v>0</v>
      </c>
      <c r="P1528">
        <v>0</v>
      </c>
      <c r="Q1528" t="s">
        <v>23</v>
      </c>
      <c r="R1528">
        <f>VLOOKUP($A1528,Location!$A:$E,2,FALSE)</f>
        <v>53.4194204</v>
      </c>
      <c r="S1528">
        <f>VLOOKUP($A1528,Location!$A:$E,3,FALSE)</f>
        <v>-2.3201982999999999</v>
      </c>
      <c r="T1528">
        <f>VLOOKUP($A1528,Location!$A:$E,4,FALSE)</f>
        <v>53.4194204</v>
      </c>
      <c r="U1528">
        <f>VLOOKUP($A1528,Location!$A:$E,5,FALSE)</f>
        <v>-2.3351983000000001</v>
      </c>
      <c r="V1528" t="s">
        <v>24</v>
      </c>
      <c r="W1528" t="s">
        <v>335</v>
      </c>
      <c r="X1528" t="s">
        <v>26</v>
      </c>
    </row>
    <row r="1529" spans="1:24" x14ac:dyDescent="0.25">
      <c r="A1529" t="s">
        <v>267</v>
      </c>
      <c r="N1529">
        <v>0</v>
      </c>
      <c r="O1529">
        <v>0</v>
      </c>
      <c r="P1529">
        <v>0</v>
      </c>
      <c r="Q1529" t="s">
        <v>23</v>
      </c>
      <c r="R1529">
        <f>VLOOKUP($A1529,Location!$A:$E,2,FALSE)</f>
        <v>51.071917999999997</v>
      </c>
      <c r="S1529">
        <f>VLOOKUP($A1529,Location!$A:$E,3,FALSE)</f>
        <v>-1.7881974</v>
      </c>
      <c r="T1529">
        <f>VLOOKUP($A1529,Location!$A:$E,4,FALSE)</f>
        <v>51.071917999999997</v>
      </c>
      <c r="U1529">
        <f>VLOOKUP($A1529,Location!$A:$E,5,FALSE)</f>
        <v>-1.7881974</v>
      </c>
      <c r="V1529" t="s">
        <v>24</v>
      </c>
      <c r="W1529" t="s">
        <v>335</v>
      </c>
      <c r="X1529" t="s">
        <v>26</v>
      </c>
    </row>
    <row r="1530" spans="1:24" x14ac:dyDescent="0.25">
      <c r="A1530" t="s">
        <v>268</v>
      </c>
      <c r="N1530">
        <v>0</v>
      </c>
      <c r="O1530">
        <v>0</v>
      </c>
      <c r="P1530">
        <v>0</v>
      </c>
      <c r="Q1530" t="s">
        <v>23</v>
      </c>
      <c r="R1530">
        <f>VLOOKUP($A1530,Location!$A:$E,2,FALSE)</f>
        <v>54.238085400000003</v>
      </c>
      <c r="S1530">
        <f>VLOOKUP($A1530,Location!$A:$E,3,FALSE)</f>
        <v>-0.40375119999999998</v>
      </c>
      <c r="T1530">
        <f>VLOOKUP($A1530,Location!$A:$E,4,FALSE)</f>
        <v>54.238085400000003</v>
      </c>
      <c r="U1530">
        <f>VLOOKUP($A1530,Location!$A:$E,5,FALSE)</f>
        <v>-0.40375119999999998</v>
      </c>
      <c r="V1530" t="s">
        <v>24</v>
      </c>
      <c r="W1530" t="s">
        <v>335</v>
      </c>
      <c r="X1530" t="s">
        <v>26</v>
      </c>
    </row>
    <row r="1531" spans="1:24" x14ac:dyDescent="0.25">
      <c r="A1531" t="s">
        <v>269</v>
      </c>
      <c r="N1531">
        <v>0</v>
      </c>
      <c r="O1531">
        <v>0</v>
      </c>
      <c r="P1531">
        <v>0</v>
      </c>
      <c r="Q1531" t="s">
        <v>23</v>
      </c>
      <c r="R1531">
        <f>VLOOKUP($A1531,Location!$A:$E,2,FALSE)</f>
        <v>53.597996899999998</v>
      </c>
      <c r="S1531">
        <f>VLOOKUP($A1531,Location!$A:$E,3,FALSE)</f>
        <v>-0.64484640000000004</v>
      </c>
      <c r="T1531">
        <f>VLOOKUP($A1531,Location!$A:$E,4,FALSE)</f>
        <v>53.597996899999998</v>
      </c>
      <c r="U1531">
        <f>VLOOKUP($A1531,Location!$A:$E,5,FALSE)</f>
        <v>-0.64484640000000004</v>
      </c>
      <c r="V1531" t="s">
        <v>24</v>
      </c>
      <c r="W1531" t="s">
        <v>335</v>
      </c>
      <c r="X1531" t="s">
        <v>26</v>
      </c>
    </row>
    <row r="1532" spans="1:24" x14ac:dyDescent="0.25">
      <c r="A1532" t="s">
        <v>270</v>
      </c>
      <c r="N1532">
        <v>0</v>
      </c>
      <c r="O1532">
        <v>0</v>
      </c>
      <c r="P1532">
        <v>0</v>
      </c>
      <c r="Q1532" t="s">
        <v>23</v>
      </c>
      <c r="R1532">
        <f>VLOOKUP($A1532,Location!$A:$E,2,FALSE)</f>
        <v>51.272208499999998</v>
      </c>
      <c r="S1532">
        <f>VLOOKUP($A1532,Location!$A:$E,3,FALSE)</f>
        <v>0.1887173</v>
      </c>
      <c r="T1532">
        <f>VLOOKUP($A1532,Location!$A:$E,4,FALSE)</f>
        <v>51.272208499999998</v>
      </c>
      <c r="U1532">
        <f>VLOOKUP($A1532,Location!$A:$E,5,FALSE)</f>
        <v>0.1887173</v>
      </c>
      <c r="V1532" t="s">
        <v>24</v>
      </c>
      <c r="W1532" t="s">
        <v>335</v>
      </c>
      <c r="X1532" t="s">
        <v>26</v>
      </c>
    </row>
    <row r="1533" spans="1:24" x14ac:dyDescent="0.25">
      <c r="A1533" t="s">
        <v>271</v>
      </c>
      <c r="N1533">
        <v>0</v>
      </c>
      <c r="O1533">
        <v>0</v>
      </c>
      <c r="P1533">
        <v>0</v>
      </c>
      <c r="Q1533" t="s">
        <v>23</v>
      </c>
      <c r="R1533">
        <f>VLOOKUP($A1533,Location!$A:$E,2,FALSE)</f>
        <v>53.369005100000003</v>
      </c>
      <c r="S1533">
        <f>VLOOKUP($A1533,Location!$A:$E,3,FALSE)</f>
        <v>-1.3651390999999999</v>
      </c>
      <c r="T1533">
        <f>VLOOKUP($A1533,Location!$A:$E,4,FALSE)</f>
        <v>53.339005100000001</v>
      </c>
      <c r="U1533">
        <f>VLOOKUP($A1533,Location!$A:$E,5,FALSE)</f>
        <v>-1.3651390999999999</v>
      </c>
      <c r="V1533" t="s">
        <v>24</v>
      </c>
      <c r="W1533" t="s">
        <v>335</v>
      </c>
      <c r="X1533" t="s">
        <v>26</v>
      </c>
    </row>
    <row r="1534" spans="1:24" x14ac:dyDescent="0.25">
      <c r="A1534" t="s">
        <v>272</v>
      </c>
      <c r="N1534">
        <v>0</v>
      </c>
      <c r="O1534">
        <v>0</v>
      </c>
      <c r="P1534">
        <v>0</v>
      </c>
      <c r="Q1534" t="s">
        <v>23</v>
      </c>
      <c r="R1534">
        <f>VLOOKUP($A1534,Location!$A:$E,2,FALSE)</f>
        <v>53.416656199999998</v>
      </c>
      <c r="S1534">
        <f>VLOOKUP($A1534,Location!$A:$E,3,FALSE)</f>
        <v>-1.5107657000000001</v>
      </c>
      <c r="T1534">
        <f>VLOOKUP($A1534,Location!$A:$E,4,FALSE)</f>
        <v>53.416656199999998</v>
      </c>
      <c r="U1534">
        <f>VLOOKUP($A1534,Location!$A:$E,5,FALSE)</f>
        <v>-1.6107657000000002</v>
      </c>
      <c r="V1534" t="s">
        <v>24</v>
      </c>
      <c r="W1534" t="s">
        <v>335</v>
      </c>
      <c r="X1534" t="s">
        <v>26</v>
      </c>
    </row>
    <row r="1535" spans="1:24" x14ac:dyDescent="0.25">
      <c r="A1535" t="s">
        <v>273</v>
      </c>
      <c r="N1535">
        <v>0</v>
      </c>
      <c r="O1535">
        <v>0</v>
      </c>
      <c r="P1535">
        <v>0</v>
      </c>
      <c r="Q1535" t="s">
        <v>23</v>
      </c>
      <c r="R1535">
        <f>VLOOKUP($A1535,Location!$A:$E,2,FALSE)</f>
        <v>52.745946600000003</v>
      </c>
      <c r="S1535">
        <f>VLOOKUP($A1535,Location!$A:$E,3,FALSE)</f>
        <v>-2.7364644999999999</v>
      </c>
      <c r="T1535">
        <f>VLOOKUP($A1535,Location!$A:$E,4,FALSE)</f>
        <v>52.745946600000003</v>
      </c>
      <c r="U1535">
        <f>VLOOKUP($A1535,Location!$A:$E,5,FALSE)</f>
        <v>-2.7364644999999999</v>
      </c>
      <c r="V1535" t="s">
        <v>24</v>
      </c>
      <c r="W1535" t="s">
        <v>335</v>
      </c>
      <c r="X1535" t="s">
        <v>26</v>
      </c>
    </row>
    <row r="1536" spans="1:24" x14ac:dyDescent="0.25">
      <c r="A1536" t="s">
        <v>274</v>
      </c>
      <c r="N1536">
        <v>0</v>
      </c>
      <c r="O1536">
        <v>0</v>
      </c>
      <c r="P1536">
        <v>0</v>
      </c>
      <c r="Q1536" t="s">
        <v>23</v>
      </c>
      <c r="R1536">
        <f>VLOOKUP($A1536,Location!$A:$E,2,FALSE)</f>
        <v>51.419504600000003</v>
      </c>
      <c r="S1536">
        <f>VLOOKUP($A1536,Location!$A:$E,3,FALSE)</f>
        <v>0.122365</v>
      </c>
      <c r="T1536">
        <f>VLOOKUP($A1536,Location!$A:$E,4,FALSE)</f>
        <v>51.419504600000003</v>
      </c>
      <c r="U1536">
        <f>VLOOKUP($A1536,Location!$A:$E,5,FALSE)</f>
        <v>0.122365</v>
      </c>
      <c r="V1536" t="s">
        <v>24</v>
      </c>
      <c r="W1536" t="s">
        <v>335</v>
      </c>
      <c r="X1536" t="s">
        <v>26</v>
      </c>
    </row>
    <row r="1537" spans="1:24" x14ac:dyDescent="0.25">
      <c r="A1537" t="s">
        <v>275</v>
      </c>
      <c r="N1537">
        <v>0</v>
      </c>
      <c r="O1537">
        <v>0</v>
      </c>
      <c r="P1537">
        <v>0</v>
      </c>
      <c r="Q1537" t="s">
        <v>23</v>
      </c>
      <c r="R1537">
        <f>VLOOKUP($A1537,Location!$A:$E,2,FALSE)</f>
        <v>53.142475300000001</v>
      </c>
      <c r="S1537">
        <f>VLOOKUP($A1537,Location!$A:$E,3,FALSE)</f>
        <v>0.3252176</v>
      </c>
      <c r="T1537">
        <f>VLOOKUP($A1537,Location!$A:$E,4,FALSE)</f>
        <v>53.142475300000001</v>
      </c>
      <c r="U1537">
        <f>VLOOKUP($A1537,Location!$A:$E,5,FALSE)</f>
        <v>0.3252176</v>
      </c>
      <c r="V1537" t="s">
        <v>24</v>
      </c>
      <c r="W1537" t="s">
        <v>335</v>
      </c>
      <c r="X1537" t="s">
        <v>26</v>
      </c>
    </row>
    <row r="1538" spans="1:24" x14ac:dyDescent="0.25">
      <c r="A1538" t="s">
        <v>276</v>
      </c>
      <c r="N1538">
        <v>0</v>
      </c>
      <c r="O1538">
        <v>0</v>
      </c>
      <c r="P1538">
        <v>0</v>
      </c>
      <c r="Q1538" t="s">
        <v>23</v>
      </c>
      <c r="R1538">
        <f>VLOOKUP($A1538,Location!$A:$E,2,FALSE)</f>
        <v>53.953643700000001</v>
      </c>
      <c r="S1538">
        <f>VLOOKUP($A1538,Location!$A:$E,3,FALSE)</f>
        <v>-2.0229887999999998</v>
      </c>
      <c r="T1538">
        <f>VLOOKUP($A1538,Location!$A:$E,4,FALSE)</f>
        <v>53.963643699999999</v>
      </c>
      <c r="U1538">
        <f>VLOOKUP($A1538,Location!$A:$E,5,FALSE)</f>
        <v>-2.0229887999999998</v>
      </c>
      <c r="V1538" t="s">
        <v>24</v>
      </c>
      <c r="W1538" t="s">
        <v>335</v>
      </c>
      <c r="X1538" t="s">
        <v>26</v>
      </c>
    </row>
    <row r="1539" spans="1:24" x14ac:dyDescent="0.25">
      <c r="A1539" t="s">
        <v>277</v>
      </c>
      <c r="N1539">
        <v>0</v>
      </c>
      <c r="O1539">
        <v>0</v>
      </c>
      <c r="P1539">
        <v>0</v>
      </c>
      <c r="Q1539" t="s">
        <v>23</v>
      </c>
      <c r="R1539">
        <f>VLOOKUP($A1539,Location!$A:$E,2,FALSE)</f>
        <v>51.503593000000002</v>
      </c>
      <c r="S1539">
        <f>VLOOKUP($A1539,Location!$A:$E,3,FALSE)</f>
        <v>-0.54617800000000005</v>
      </c>
      <c r="T1539">
        <f>VLOOKUP($A1539,Location!$A:$E,4,FALSE)</f>
        <v>51.498593</v>
      </c>
      <c r="U1539">
        <f>VLOOKUP($A1539,Location!$A:$E,5,FALSE)</f>
        <v>-0.54617800000000005</v>
      </c>
      <c r="V1539" t="s">
        <v>24</v>
      </c>
      <c r="W1539" t="s">
        <v>335</v>
      </c>
      <c r="X1539" t="s">
        <v>26</v>
      </c>
    </row>
    <row r="1540" spans="1:24" x14ac:dyDescent="0.25">
      <c r="A1540" t="s">
        <v>278</v>
      </c>
      <c r="N1540">
        <v>0</v>
      </c>
      <c r="O1540">
        <v>0</v>
      </c>
      <c r="P1540">
        <v>0</v>
      </c>
      <c r="Q1540" t="s">
        <v>23</v>
      </c>
      <c r="R1540">
        <f>VLOOKUP($A1540,Location!$A:$E,2,FALSE)</f>
        <v>54.975408000000002</v>
      </c>
      <c r="S1540">
        <f>VLOOKUP($A1540,Location!$A:$E,3,FALSE)</f>
        <v>-1.4644062</v>
      </c>
      <c r="T1540">
        <f>VLOOKUP($A1540,Location!$A:$E,4,FALSE)</f>
        <v>54.975408000000002</v>
      </c>
      <c r="U1540">
        <f>VLOOKUP($A1540,Location!$A:$E,5,FALSE)</f>
        <v>-1.4644062</v>
      </c>
      <c r="V1540" t="s">
        <v>24</v>
      </c>
      <c r="W1540" t="s">
        <v>335</v>
      </c>
      <c r="X1540" t="s">
        <v>26</v>
      </c>
    </row>
    <row r="1541" spans="1:24" x14ac:dyDescent="0.25">
      <c r="A1541" t="s">
        <v>279</v>
      </c>
      <c r="N1541">
        <v>0</v>
      </c>
      <c r="O1541">
        <v>0</v>
      </c>
      <c r="P1541">
        <v>0</v>
      </c>
      <c r="Q1541" t="s">
        <v>23</v>
      </c>
      <c r="R1541">
        <f>VLOOKUP($A1541,Location!$A:$E,2,FALSE)</f>
        <v>51.525385499999999</v>
      </c>
      <c r="S1541">
        <f>VLOOKUP($A1541,Location!$A:$E,3,FALSE)</f>
        <v>-0.36488870000000001</v>
      </c>
      <c r="T1541">
        <f>VLOOKUP($A1541,Location!$A:$E,4,FALSE)</f>
        <v>51.517885499999998</v>
      </c>
      <c r="U1541">
        <f>VLOOKUP($A1541,Location!$A:$E,5,FALSE)</f>
        <v>-0.32388870000000003</v>
      </c>
      <c r="V1541" t="s">
        <v>24</v>
      </c>
      <c r="W1541" t="s">
        <v>335</v>
      </c>
      <c r="X1541" t="s">
        <v>26</v>
      </c>
    </row>
    <row r="1542" spans="1:24" x14ac:dyDescent="0.25">
      <c r="A1542" t="s">
        <v>280</v>
      </c>
      <c r="N1542">
        <v>0</v>
      </c>
      <c r="O1542">
        <v>0</v>
      </c>
      <c r="P1542">
        <v>0</v>
      </c>
      <c r="Q1542" t="s">
        <v>23</v>
      </c>
      <c r="R1542">
        <f>VLOOKUP($A1542,Location!$A:$E,2,FALSE)</f>
        <v>50.934252399999998</v>
      </c>
      <c r="S1542">
        <f>VLOOKUP($A1542,Location!$A:$E,3,FALSE)</f>
        <v>-1.3652584000000001</v>
      </c>
      <c r="T1542">
        <f>VLOOKUP($A1542,Location!$A:$E,4,FALSE)</f>
        <v>50.934252399999998</v>
      </c>
      <c r="U1542">
        <f>VLOOKUP($A1542,Location!$A:$E,5,FALSE)</f>
        <v>-1.3052584</v>
      </c>
      <c r="V1542" t="s">
        <v>24</v>
      </c>
      <c r="W1542" t="s">
        <v>335</v>
      </c>
      <c r="X1542" t="s">
        <v>26</v>
      </c>
    </row>
    <row r="1543" spans="1:24" x14ac:dyDescent="0.25">
      <c r="A1543" t="s">
        <v>281</v>
      </c>
      <c r="N1543">
        <v>0</v>
      </c>
      <c r="O1543">
        <v>0</v>
      </c>
      <c r="P1543">
        <v>0</v>
      </c>
      <c r="Q1543" t="s">
        <v>23</v>
      </c>
      <c r="R1543">
        <f>VLOOKUP($A1543,Location!$A:$E,2,FALSE)</f>
        <v>50.932683099999998</v>
      </c>
      <c r="S1543">
        <f>VLOOKUP($A1543,Location!$A:$E,3,FALSE)</f>
        <v>-1.455187</v>
      </c>
      <c r="T1543">
        <f>VLOOKUP($A1543,Location!$A:$E,4,FALSE)</f>
        <v>50.932683099999998</v>
      </c>
      <c r="U1543">
        <f>VLOOKUP($A1543,Location!$A:$E,5,FALSE)</f>
        <v>-1.570187</v>
      </c>
      <c r="V1543" t="s">
        <v>24</v>
      </c>
      <c r="W1543" t="s">
        <v>335</v>
      </c>
      <c r="X1543" t="s">
        <v>26</v>
      </c>
    </row>
    <row r="1544" spans="1:24" x14ac:dyDescent="0.25">
      <c r="A1544" t="s">
        <v>282</v>
      </c>
      <c r="N1544">
        <v>0</v>
      </c>
      <c r="O1544">
        <v>0</v>
      </c>
      <c r="P1544">
        <v>0</v>
      </c>
      <c r="Q1544" t="s">
        <v>23</v>
      </c>
      <c r="R1544">
        <f>VLOOKUP($A1544,Location!$A:$E,2,FALSE)</f>
        <v>51.548589999999997</v>
      </c>
      <c r="S1544">
        <f>VLOOKUP($A1544,Location!$A:$E,3,FALSE)</f>
        <v>0.70884899999999995</v>
      </c>
      <c r="T1544">
        <f>VLOOKUP($A1544,Location!$A:$E,4,FALSE)</f>
        <v>51.548589999999997</v>
      </c>
      <c r="U1544">
        <f>VLOOKUP($A1544,Location!$A:$E,5,FALSE)</f>
        <v>0.72884899999999997</v>
      </c>
      <c r="V1544" t="s">
        <v>24</v>
      </c>
      <c r="W1544" t="s">
        <v>335</v>
      </c>
      <c r="X1544" t="s">
        <v>26</v>
      </c>
    </row>
    <row r="1545" spans="1:24" x14ac:dyDescent="0.25">
      <c r="A1545" t="s">
        <v>283</v>
      </c>
      <c r="N1545">
        <v>0</v>
      </c>
      <c r="O1545">
        <v>0</v>
      </c>
      <c r="P1545">
        <v>0</v>
      </c>
      <c r="Q1545" t="s">
        <v>23</v>
      </c>
      <c r="R1545">
        <f>VLOOKUP($A1545,Location!$A:$E,2,FALSE)</f>
        <v>53.644283999999999</v>
      </c>
      <c r="S1545">
        <f>VLOOKUP($A1545,Location!$A:$E,3,FALSE)</f>
        <v>-3.0040460000000002</v>
      </c>
      <c r="T1545">
        <f>VLOOKUP($A1545,Location!$A:$E,4,FALSE)</f>
        <v>53.644283999999999</v>
      </c>
      <c r="U1545">
        <f>VLOOKUP($A1545,Location!$A:$E,5,FALSE)</f>
        <v>-3.0040460000000002</v>
      </c>
      <c r="V1545" t="s">
        <v>24</v>
      </c>
      <c r="W1545" t="s">
        <v>335</v>
      </c>
      <c r="X1545" t="s">
        <v>26</v>
      </c>
    </row>
    <row r="1546" spans="1:24" x14ac:dyDescent="0.25">
      <c r="A1546" t="s">
        <v>284</v>
      </c>
      <c r="N1546">
        <v>0</v>
      </c>
      <c r="O1546">
        <v>0</v>
      </c>
      <c r="P1546">
        <v>0</v>
      </c>
      <c r="Q1546" t="s">
        <v>23</v>
      </c>
      <c r="R1546">
        <f>VLOOKUP($A1546,Location!$A:$E,2,FALSE)</f>
        <v>53.348222399999997</v>
      </c>
      <c r="S1546">
        <f>VLOOKUP($A1546,Location!$A:$E,3,FALSE)</f>
        <v>-2.8853344000000001</v>
      </c>
      <c r="T1546">
        <f>VLOOKUP($A1546,Location!$A:$E,4,FALSE)</f>
        <v>53.348222399999997</v>
      </c>
      <c r="U1546">
        <f>VLOOKUP($A1546,Location!$A:$E,5,FALSE)</f>
        <v>-2.8853344000000001</v>
      </c>
      <c r="V1546" t="s">
        <v>24</v>
      </c>
      <c r="W1546" t="s">
        <v>335</v>
      </c>
      <c r="X1546" t="s">
        <v>26</v>
      </c>
    </row>
    <row r="1547" spans="1:24" x14ac:dyDescent="0.25">
      <c r="A1547" t="s">
        <v>285</v>
      </c>
      <c r="N1547">
        <v>0</v>
      </c>
      <c r="O1547">
        <v>0</v>
      </c>
      <c r="P1547">
        <v>0</v>
      </c>
      <c r="Q1547" t="s">
        <v>23</v>
      </c>
      <c r="R1547">
        <f>VLOOKUP($A1547,Location!$A:$E,2,FALSE)</f>
        <v>51.752664000000003</v>
      </c>
      <c r="S1547">
        <f>VLOOKUP($A1547,Location!$A:$E,3,FALSE)</f>
        <v>-0.33503440000000001</v>
      </c>
      <c r="T1547">
        <f>VLOOKUP($A1547,Location!$A:$E,4,FALSE)</f>
        <v>51.752664000000003</v>
      </c>
      <c r="U1547">
        <f>VLOOKUP($A1547,Location!$A:$E,5,FALSE)</f>
        <v>-0.33503440000000001</v>
      </c>
      <c r="V1547" t="s">
        <v>24</v>
      </c>
      <c r="W1547" t="s">
        <v>335</v>
      </c>
      <c r="X1547" t="s">
        <v>26</v>
      </c>
    </row>
    <row r="1548" spans="1:24" x14ac:dyDescent="0.25">
      <c r="A1548" t="s">
        <v>286</v>
      </c>
      <c r="N1548">
        <v>0</v>
      </c>
      <c r="O1548">
        <v>0</v>
      </c>
      <c r="P1548">
        <v>0</v>
      </c>
      <c r="Q1548" t="s">
        <v>23</v>
      </c>
      <c r="R1548">
        <f>VLOOKUP($A1548,Location!$A:$E,2,FALSE)</f>
        <v>53.4564223</v>
      </c>
      <c r="S1548">
        <f>VLOOKUP($A1548,Location!$A:$E,3,FALSE)</f>
        <v>-2.7240663000000001</v>
      </c>
      <c r="T1548">
        <f>VLOOKUP($A1548,Location!$A:$E,4,FALSE)</f>
        <v>53.4564223</v>
      </c>
      <c r="U1548">
        <f>VLOOKUP($A1548,Location!$A:$E,5,FALSE)</f>
        <v>-2.7240663000000001</v>
      </c>
      <c r="V1548" t="s">
        <v>24</v>
      </c>
      <c r="W1548" t="s">
        <v>335</v>
      </c>
      <c r="X1548" t="s">
        <v>26</v>
      </c>
    </row>
    <row r="1549" spans="1:24" x14ac:dyDescent="0.25">
      <c r="A1549" t="s">
        <v>287</v>
      </c>
      <c r="N1549">
        <v>0</v>
      </c>
      <c r="O1549">
        <v>0</v>
      </c>
      <c r="P1549">
        <v>0</v>
      </c>
      <c r="Q1549" t="s">
        <v>23</v>
      </c>
      <c r="R1549">
        <f>VLOOKUP($A1549,Location!$A:$E,2,FALSE)</f>
        <v>52.812838200000002</v>
      </c>
      <c r="S1549">
        <f>VLOOKUP($A1549,Location!$A:$E,3,FALSE)</f>
        <v>-2.1255769</v>
      </c>
      <c r="T1549">
        <f>VLOOKUP($A1549,Location!$A:$E,4,FALSE)</f>
        <v>52.812838200000002</v>
      </c>
      <c r="U1549">
        <f>VLOOKUP($A1549,Location!$A:$E,5,FALSE)</f>
        <v>-2.1255769</v>
      </c>
      <c r="V1549" t="s">
        <v>24</v>
      </c>
      <c r="W1549" t="s">
        <v>335</v>
      </c>
      <c r="X1549" t="s">
        <v>26</v>
      </c>
    </row>
    <row r="1550" spans="1:24" x14ac:dyDescent="0.25">
      <c r="A1550" t="s">
        <v>288</v>
      </c>
      <c r="N1550">
        <v>0</v>
      </c>
      <c r="O1550">
        <v>0</v>
      </c>
      <c r="P1550">
        <v>0</v>
      </c>
      <c r="Q1550" t="s">
        <v>23</v>
      </c>
      <c r="R1550">
        <f>VLOOKUP($A1550,Location!$A:$E,2,FALSE)</f>
        <v>53.899223999999997</v>
      </c>
      <c r="S1550">
        <f>VLOOKUP($A1550,Location!$A:$E,3,FALSE)</f>
        <v>-1.9517359999999999</v>
      </c>
      <c r="T1550">
        <f>VLOOKUP($A1550,Location!$A:$E,4,FALSE)</f>
        <v>53.899223999999997</v>
      </c>
      <c r="U1550">
        <f>VLOOKUP($A1550,Location!$A:$E,5,FALSE)</f>
        <v>-1.9517359999999999</v>
      </c>
      <c r="V1550" t="s">
        <v>24</v>
      </c>
      <c r="W1550" t="s">
        <v>335</v>
      </c>
      <c r="X1550" t="s">
        <v>26</v>
      </c>
    </row>
    <row r="1551" spans="1:24" x14ac:dyDescent="0.25">
      <c r="A1551" t="s">
        <v>289</v>
      </c>
      <c r="N1551">
        <v>0</v>
      </c>
      <c r="O1551">
        <v>0</v>
      </c>
      <c r="P1551">
        <v>0</v>
      </c>
      <c r="Q1551" t="s">
        <v>23</v>
      </c>
      <c r="R1551">
        <f>VLOOKUP($A1551,Location!$A:$E,2,FALSE)</f>
        <v>51.910806200000003</v>
      </c>
      <c r="S1551">
        <f>VLOOKUP($A1551,Location!$A:$E,3,FALSE)</f>
        <v>-0.2084618</v>
      </c>
      <c r="T1551">
        <f>VLOOKUP($A1551,Location!$A:$E,4,FALSE)</f>
        <v>51.880806200000002</v>
      </c>
      <c r="U1551">
        <f>VLOOKUP($A1551,Location!$A:$E,5,FALSE)</f>
        <v>-0.2084618</v>
      </c>
      <c r="V1551" t="s">
        <v>24</v>
      </c>
      <c r="W1551" t="s">
        <v>335</v>
      </c>
      <c r="X1551" t="s">
        <v>26</v>
      </c>
    </row>
    <row r="1552" spans="1:24" x14ac:dyDescent="0.25">
      <c r="A1552" t="s">
        <v>290</v>
      </c>
      <c r="N1552">
        <v>0</v>
      </c>
      <c r="O1552">
        <v>0</v>
      </c>
      <c r="P1552">
        <v>0</v>
      </c>
      <c r="Q1552" t="s">
        <v>23</v>
      </c>
      <c r="R1552">
        <f>VLOOKUP($A1552,Location!$A:$E,2,FALSE)</f>
        <v>56.110805300000003</v>
      </c>
      <c r="S1552">
        <f>VLOOKUP($A1552,Location!$A:$E,3,FALSE)</f>
        <v>-3.9394450000000001</v>
      </c>
      <c r="T1552">
        <f>VLOOKUP($A1552,Location!$A:$E,4,FALSE)</f>
        <v>56.110805300000003</v>
      </c>
      <c r="U1552">
        <f>VLOOKUP($A1552,Location!$A:$E,5,FALSE)</f>
        <v>-3.9944450000000002</v>
      </c>
      <c r="V1552" t="s">
        <v>24</v>
      </c>
      <c r="W1552" t="s">
        <v>335</v>
      </c>
      <c r="X1552" t="s">
        <v>26</v>
      </c>
    </row>
    <row r="1553" spans="1:24" x14ac:dyDescent="0.25">
      <c r="A1553" t="s">
        <v>291</v>
      </c>
      <c r="N1553">
        <v>0</v>
      </c>
      <c r="O1553">
        <v>0</v>
      </c>
      <c r="P1553">
        <v>0</v>
      </c>
      <c r="Q1553" t="s">
        <v>23</v>
      </c>
      <c r="R1553">
        <f>VLOOKUP($A1553,Location!$A:$E,2,FALSE)</f>
        <v>53.040311000000003</v>
      </c>
      <c r="S1553">
        <f>VLOOKUP($A1553,Location!$A:$E,3,FALSE)</f>
        <v>-2.1879680000000001</v>
      </c>
      <c r="T1553">
        <f>VLOOKUP($A1553,Location!$A:$E,4,FALSE)</f>
        <v>53.075310999999999</v>
      </c>
      <c r="U1553">
        <f>VLOOKUP($A1553,Location!$A:$E,5,FALSE)</f>
        <v>-2.1879680000000001</v>
      </c>
      <c r="V1553" t="s">
        <v>24</v>
      </c>
      <c r="W1553" t="s">
        <v>335</v>
      </c>
      <c r="X1553" t="s">
        <v>26</v>
      </c>
    </row>
    <row r="1554" spans="1:24" x14ac:dyDescent="0.25">
      <c r="A1554" t="s">
        <v>292</v>
      </c>
      <c r="N1554">
        <v>0</v>
      </c>
      <c r="O1554">
        <v>0</v>
      </c>
      <c r="P1554">
        <v>0</v>
      </c>
      <c r="Q1554" t="s">
        <v>23</v>
      </c>
      <c r="R1554">
        <f>VLOOKUP($A1554,Location!$A:$E,2,FALSE)</f>
        <v>52.996484000000002</v>
      </c>
      <c r="S1554">
        <f>VLOOKUP($A1554,Location!$A:$E,3,FALSE)</f>
        <v>-2.2119300000000002</v>
      </c>
      <c r="T1554">
        <f>VLOOKUP($A1554,Location!$A:$E,4,FALSE)</f>
        <v>52.946484000000005</v>
      </c>
      <c r="U1554">
        <f>VLOOKUP($A1554,Location!$A:$E,5,FALSE)</f>
        <v>-2.2119300000000002</v>
      </c>
      <c r="V1554" t="s">
        <v>24</v>
      </c>
      <c r="W1554" t="s">
        <v>335</v>
      </c>
      <c r="X1554" t="s">
        <v>26</v>
      </c>
    </row>
    <row r="1555" spans="1:24" x14ac:dyDescent="0.25">
      <c r="A1555" t="s">
        <v>293</v>
      </c>
      <c r="N1555">
        <v>0</v>
      </c>
      <c r="O1555">
        <v>0</v>
      </c>
      <c r="P1555">
        <v>0</v>
      </c>
      <c r="Q1555" t="s">
        <v>23</v>
      </c>
      <c r="R1555">
        <f>VLOOKUP($A1555,Location!$A:$E,2,FALSE)</f>
        <v>58.207822800000002</v>
      </c>
      <c r="S1555">
        <f>VLOOKUP($A1555,Location!$A:$E,3,FALSE)</f>
        <v>-6.3909687999999996</v>
      </c>
      <c r="T1555">
        <f>VLOOKUP($A1555,Location!$A:$E,4,FALSE)</f>
        <v>58.207822800000002</v>
      </c>
      <c r="U1555">
        <f>VLOOKUP($A1555,Location!$A:$E,5,FALSE)</f>
        <v>-6.3909687999999996</v>
      </c>
      <c r="V1555" t="s">
        <v>24</v>
      </c>
      <c r="W1555" t="s">
        <v>335</v>
      </c>
      <c r="X1555" t="s">
        <v>26</v>
      </c>
    </row>
    <row r="1556" spans="1:24" x14ac:dyDescent="0.25">
      <c r="A1556" t="s">
        <v>294</v>
      </c>
      <c r="N1556">
        <v>0</v>
      </c>
      <c r="O1556">
        <v>0</v>
      </c>
      <c r="P1556">
        <v>0</v>
      </c>
      <c r="Q1556" t="s">
        <v>23</v>
      </c>
      <c r="R1556">
        <f>VLOOKUP($A1556,Location!$A:$E,2,FALSE)</f>
        <v>54.904969000000001</v>
      </c>
      <c r="S1556">
        <f>VLOOKUP($A1556,Location!$A:$E,3,FALSE)</f>
        <v>-5.0211911999999996</v>
      </c>
      <c r="T1556">
        <f>VLOOKUP($A1556,Location!$A:$E,4,FALSE)</f>
        <v>54.904969000000001</v>
      </c>
      <c r="U1556">
        <f>VLOOKUP($A1556,Location!$A:$E,5,FALSE)</f>
        <v>-5.0211911999999996</v>
      </c>
      <c r="V1556" t="s">
        <v>24</v>
      </c>
      <c r="W1556" t="s">
        <v>335</v>
      </c>
      <c r="X1556" t="s">
        <v>26</v>
      </c>
    </row>
    <row r="1557" spans="1:24" x14ac:dyDescent="0.25">
      <c r="A1557" t="s">
        <v>295</v>
      </c>
      <c r="N1557">
        <v>0</v>
      </c>
      <c r="O1557">
        <v>0</v>
      </c>
      <c r="P1557">
        <v>0</v>
      </c>
      <c r="Q1557" t="s">
        <v>23</v>
      </c>
      <c r="R1557">
        <f>VLOOKUP($A1557,Location!$A:$E,2,FALSE)</f>
        <v>54.921234599999998</v>
      </c>
      <c r="S1557">
        <f>VLOOKUP($A1557,Location!$A:$E,3,FALSE)</f>
        <v>-1.4261832000000001</v>
      </c>
      <c r="T1557">
        <f>VLOOKUP($A1557,Location!$A:$E,4,FALSE)</f>
        <v>54.921234599999998</v>
      </c>
      <c r="U1557">
        <f>VLOOKUP($A1557,Location!$A:$E,5,FALSE)</f>
        <v>-1.4261832000000001</v>
      </c>
      <c r="V1557" t="s">
        <v>24</v>
      </c>
      <c r="W1557" t="s">
        <v>335</v>
      </c>
      <c r="X1557" t="s">
        <v>26</v>
      </c>
    </row>
    <row r="1558" spans="1:24" x14ac:dyDescent="0.25">
      <c r="A1558" t="s">
        <v>296</v>
      </c>
      <c r="N1558">
        <v>0</v>
      </c>
      <c r="O1558">
        <v>0</v>
      </c>
      <c r="P1558">
        <v>0</v>
      </c>
      <c r="Q1558" t="s">
        <v>23</v>
      </c>
      <c r="R1558">
        <f>VLOOKUP($A1558,Location!$A:$E,2,FALSE)</f>
        <v>51.620294999999999</v>
      </c>
      <c r="S1558">
        <f>VLOOKUP($A1558,Location!$A:$E,3,FALSE)</f>
        <v>-3.9187162999999998</v>
      </c>
      <c r="T1558">
        <f>VLOOKUP($A1558,Location!$A:$E,4,FALSE)</f>
        <v>51.620294999999999</v>
      </c>
      <c r="U1558">
        <f>VLOOKUP($A1558,Location!$A:$E,5,FALSE)</f>
        <v>-3.9187162999999998</v>
      </c>
      <c r="V1558" t="s">
        <v>24</v>
      </c>
      <c r="W1558" t="s">
        <v>335</v>
      </c>
      <c r="X1558" t="s">
        <v>26</v>
      </c>
    </row>
    <row r="1559" spans="1:24" x14ac:dyDescent="0.25">
      <c r="A1559" t="s">
        <v>297</v>
      </c>
      <c r="N1559">
        <v>0</v>
      </c>
      <c r="O1559">
        <v>0</v>
      </c>
      <c r="P1559">
        <v>0</v>
      </c>
      <c r="Q1559" t="s">
        <v>23</v>
      </c>
      <c r="R1559">
        <f>VLOOKUP($A1559,Location!$A:$E,2,FALSE)</f>
        <v>51.574489399999997</v>
      </c>
      <c r="S1559">
        <f>VLOOKUP($A1559,Location!$A:$E,3,FALSE)</f>
        <v>-1.8328446</v>
      </c>
      <c r="T1559">
        <f>VLOOKUP($A1559,Location!$A:$E,4,FALSE)</f>
        <v>51.574489399999997</v>
      </c>
      <c r="U1559">
        <f>VLOOKUP($A1559,Location!$A:$E,5,FALSE)</f>
        <v>-1.8328446</v>
      </c>
      <c r="V1559" t="s">
        <v>24</v>
      </c>
      <c r="W1559" t="s">
        <v>335</v>
      </c>
      <c r="X1559" t="s">
        <v>26</v>
      </c>
    </row>
    <row r="1560" spans="1:24" x14ac:dyDescent="0.25">
      <c r="A1560" t="s">
        <v>298</v>
      </c>
      <c r="N1560">
        <v>0</v>
      </c>
      <c r="O1560">
        <v>0</v>
      </c>
      <c r="P1560">
        <v>0</v>
      </c>
      <c r="Q1560" t="s">
        <v>23</v>
      </c>
      <c r="R1560">
        <f>VLOOKUP($A1560,Location!$A:$E,2,FALSE)</f>
        <v>51.0278627</v>
      </c>
      <c r="S1560">
        <f>VLOOKUP($A1560,Location!$A:$E,3,FALSE)</f>
        <v>-3.0803048999999998</v>
      </c>
      <c r="T1560">
        <f>VLOOKUP($A1560,Location!$A:$E,4,FALSE)</f>
        <v>51.0278627</v>
      </c>
      <c r="U1560">
        <f>VLOOKUP($A1560,Location!$A:$E,5,FALSE)</f>
        <v>-3.0803048999999998</v>
      </c>
      <c r="V1560" t="s">
        <v>24</v>
      </c>
      <c r="W1560" t="s">
        <v>335</v>
      </c>
      <c r="X1560" t="s">
        <v>26</v>
      </c>
    </row>
    <row r="1561" spans="1:24" x14ac:dyDescent="0.25">
      <c r="A1561" t="s">
        <v>299</v>
      </c>
      <c r="N1561">
        <v>0</v>
      </c>
      <c r="O1561">
        <v>0</v>
      </c>
      <c r="P1561">
        <v>0</v>
      </c>
      <c r="Q1561" t="s">
        <v>23</v>
      </c>
      <c r="R1561">
        <f>VLOOKUP($A1561,Location!$A:$E,2,FALSE)</f>
        <v>52.719320600000003</v>
      </c>
      <c r="S1561">
        <f>VLOOKUP($A1561,Location!$A:$E,3,FALSE)</f>
        <v>-2.4646442</v>
      </c>
      <c r="T1561">
        <f>VLOOKUP($A1561,Location!$A:$E,4,FALSE)</f>
        <v>52.719320600000003</v>
      </c>
      <c r="U1561">
        <f>VLOOKUP($A1561,Location!$A:$E,5,FALSE)</f>
        <v>-2.4646442</v>
      </c>
      <c r="V1561" t="s">
        <v>24</v>
      </c>
      <c r="W1561" t="s">
        <v>335</v>
      </c>
      <c r="X1561" t="s">
        <v>26</v>
      </c>
    </row>
    <row r="1562" spans="1:24" x14ac:dyDescent="0.25">
      <c r="A1562" t="s">
        <v>300</v>
      </c>
      <c r="N1562">
        <v>0</v>
      </c>
      <c r="O1562">
        <v>0</v>
      </c>
      <c r="P1562">
        <v>0</v>
      </c>
      <c r="Q1562" t="s">
        <v>23</v>
      </c>
      <c r="R1562">
        <f>VLOOKUP($A1562,Location!$A:$E,2,FALSE)</f>
        <v>51.464263000000003</v>
      </c>
      <c r="S1562">
        <f>VLOOKUP($A1562,Location!$A:$E,3,FALSE)</f>
        <v>0.35137230000000003</v>
      </c>
      <c r="T1562">
        <f>VLOOKUP($A1562,Location!$A:$E,4,FALSE)</f>
        <v>51.464263000000003</v>
      </c>
      <c r="U1562">
        <f>VLOOKUP($A1562,Location!$A:$E,5,FALSE)</f>
        <v>0.35137230000000003</v>
      </c>
      <c r="V1562" t="s">
        <v>24</v>
      </c>
      <c r="W1562" t="s">
        <v>335</v>
      </c>
      <c r="X1562" t="s">
        <v>26</v>
      </c>
    </row>
    <row r="1563" spans="1:24" x14ac:dyDescent="0.25">
      <c r="A1563" t="s">
        <v>301</v>
      </c>
      <c r="N1563">
        <v>0</v>
      </c>
      <c r="O1563">
        <v>0</v>
      </c>
      <c r="P1563">
        <v>0</v>
      </c>
      <c r="Q1563" t="s">
        <v>23</v>
      </c>
      <c r="R1563">
        <f>VLOOKUP($A1563,Location!$A:$E,2,FALSE)</f>
        <v>51.382973200000002</v>
      </c>
      <c r="S1563">
        <f>VLOOKUP($A1563,Location!$A:$E,3,FALSE)</f>
        <v>-0.29358849999999997</v>
      </c>
      <c r="T1563">
        <f>VLOOKUP($A1563,Location!$A:$E,4,FALSE)</f>
        <v>51.382973200000002</v>
      </c>
      <c r="U1563">
        <f>VLOOKUP($A1563,Location!$A:$E,5,FALSE)</f>
        <v>-0.30358849999999998</v>
      </c>
      <c r="V1563" t="s">
        <v>24</v>
      </c>
      <c r="W1563" t="s">
        <v>335</v>
      </c>
      <c r="X1563" t="s">
        <v>26</v>
      </c>
    </row>
    <row r="1564" spans="1:24" x14ac:dyDescent="0.25">
      <c r="A1564" t="s">
        <v>302</v>
      </c>
      <c r="N1564">
        <v>0</v>
      </c>
      <c r="O1564">
        <v>0</v>
      </c>
      <c r="P1564">
        <v>0</v>
      </c>
      <c r="Q1564" t="s">
        <v>23</v>
      </c>
      <c r="R1564">
        <f>VLOOKUP($A1564,Location!$A:$E,2,FALSE)</f>
        <v>51.607705500000002</v>
      </c>
      <c r="S1564">
        <f>VLOOKUP($A1564,Location!$A:$E,3,FALSE)</f>
        <v>-8.1507099999999999E-2</v>
      </c>
      <c r="T1564">
        <f>VLOOKUP($A1564,Location!$A:$E,4,FALSE)</f>
        <v>51.607705500000002</v>
      </c>
      <c r="U1564">
        <f>VLOOKUP($A1564,Location!$A:$E,5,FALSE)</f>
        <v>-6.65071E-2</v>
      </c>
      <c r="V1564" t="s">
        <v>24</v>
      </c>
      <c r="W1564" t="s">
        <v>335</v>
      </c>
      <c r="X1564" t="s">
        <v>26</v>
      </c>
    </row>
    <row r="1565" spans="1:24" x14ac:dyDescent="0.25">
      <c r="A1565" t="s">
        <v>303</v>
      </c>
      <c r="N1565">
        <v>0</v>
      </c>
      <c r="O1565">
        <v>0</v>
      </c>
      <c r="P1565">
        <v>0</v>
      </c>
      <c r="Q1565" t="s">
        <v>23</v>
      </c>
      <c r="R1565">
        <f>VLOOKUP($A1565,Location!$A:$E,2,FALSE)</f>
        <v>51.313892000000003</v>
      </c>
      <c r="S1565">
        <f>VLOOKUP($A1565,Location!$A:$E,3,FALSE)</f>
        <v>-2.2023440000000001</v>
      </c>
      <c r="T1565">
        <f>VLOOKUP($A1565,Location!$A:$E,4,FALSE)</f>
        <v>51.313892000000003</v>
      </c>
      <c r="U1565">
        <f>VLOOKUP($A1565,Location!$A:$E,5,FALSE)</f>
        <v>-2.2023440000000001</v>
      </c>
      <c r="V1565" t="s">
        <v>24</v>
      </c>
      <c r="W1565" t="s">
        <v>335</v>
      </c>
      <c r="X1565" t="s">
        <v>26</v>
      </c>
    </row>
    <row r="1566" spans="1:24" x14ac:dyDescent="0.25">
      <c r="A1566" t="s">
        <v>304</v>
      </c>
      <c r="N1566">
        <v>0</v>
      </c>
      <c r="O1566">
        <v>0</v>
      </c>
      <c r="P1566">
        <v>0</v>
      </c>
      <c r="Q1566" t="s">
        <v>23</v>
      </c>
      <c r="R1566">
        <f>VLOOKUP($A1566,Location!$A:$E,2,FALSE)</f>
        <v>51.136367900000003</v>
      </c>
      <c r="S1566">
        <f>VLOOKUP($A1566,Location!$A:$E,3,FALSE)</f>
        <v>0.26409670000000002</v>
      </c>
      <c r="T1566">
        <f>VLOOKUP($A1566,Location!$A:$E,4,FALSE)</f>
        <v>51.136367900000003</v>
      </c>
      <c r="U1566">
        <f>VLOOKUP($A1566,Location!$A:$E,5,FALSE)</f>
        <v>0.26409670000000002</v>
      </c>
      <c r="V1566" t="s">
        <v>24</v>
      </c>
      <c r="W1566" t="s">
        <v>335</v>
      </c>
      <c r="X1566" t="s">
        <v>26</v>
      </c>
    </row>
    <row r="1567" spans="1:24" x14ac:dyDescent="0.25">
      <c r="A1567" t="s">
        <v>305</v>
      </c>
      <c r="N1567">
        <v>0</v>
      </c>
      <c r="O1567">
        <v>0</v>
      </c>
      <c r="P1567">
        <v>0</v>
      </c>
      <c r="Q1567" t="s">
        <v>23</v>
      </c>
      <c r="R1567">
        <f>VLOOKUP($A1567,Location!$A:$E,2,FALSE)</f>
        <v>53.379377099999999</v>
      </c>
      <c r="S1567">
        <f>VLOOKUP($A1567,Location!$A:$E,3,FALSE)</f>
        <v>-3.0977423000000002</v>
      </c>
      <c r="T1567">
        <f>VLOOKUP($A1567,Location!$A:$E,4,FALSE)</f>
        <v>53.364377099999999</v>
      </c>
      <c r="U1567">
        <f>VLOOKUP($A1567,Location!$A:$E,5,FALSE)</f>
        <v>-3.0977423000000002</v>
      </c>
      <c r="V1567" t="s">
        <v>24</v>
      </c>
      <c r="W1567" t="s">
        <v>335</v>
      </c>
      <c r="X1567" t="s">
        <v>26</v>
      </c>
    </row>
    <row r="1568" spans="1:24" x14ac:dyDescent="0.25">
      <c r="A1568" t="s">
        <v>306</v>
      </c>
      <c r="N1568">
        <v>0</v>
      </c>
      <c r="O1568">
        <v>0</v>
      </c>
      <c r="P1568">
        <v>0</v>
      </c>
      <c r="Q1568" t="s">
        <v>23</v>
      </c>
      <c r="R1568">
        <f>VLOOKUP($A1568,Location!$A:$E,2,FALSE)</f>
        <v>51.541032000000001</v>
      </c>
      <c r="S1568">
        <f>VLOOKUP($A1568,Location!$A:$E,3,FALSE)</f>
        <v>-0.47298499999999999</v>
      </c>
      <c r="T1568">
        <f>VLOOKUP($A1568,Location!$A:$E,4,FALSE)</f>
        <v>51.541032000000001</v>
      </c>
      <c r="U1568">
        <f>VLOOKUP($A1568,Location!$A:$E,5,FALSE)</f>
        <v>-0.49598500000000001</v>
      </c>
      <c r="V1568" t="s">
        <v>24</v>
      </c>
      <c r="W1568" t="s">
        <v>335</v>
      </c>
      <c r="X1568" t="s">
        <v>26</v>
      </c>
    </row>
    <row r="1569" spans="1:24" x14ac:dyDescent="0.25">
      <c r="A1569" t="s">
        <v>307</v>
      </c>
      <c r="N1569">
        <v>0</v>
      </c>
      <c r="O1569">
        <v>0</v>
      </c>
      <c r="P1569">
        <v>0</v>
      </c>
      <c r="Q1569" t="s">
        <v>23</v>
      </c>
      <c r="R1569">
        <f>VLOOKUP($A1569,Location!$A:$E,2,FALSE)</f>
        <v>53.684102000000003</v>
      </c>
      <c r="S1569">
        <f>VLOOKUP($A1569,Location!$A:$E,3,FALSE)</f>
        <v>-1.544845</v>
      </c>
      <c r="T1569">
        <f>VLOOKUP($A1569,Location!$A:$E,4,FALSE)</f>
        <v>53.684102000000003</v>
      </c>
      <c r="U1569">
        <f>VLOOKUP($A1569,Location!$A:$E,5,FALSE)</f>
        <v>-1.544845</v>
      </c>
      <c r="V1569" t="s">
        <v>24</v>
      </c>
      <c r="W1569" t="s">
        <v>335</v>
      </c>
      <c r="X1569" t="s">
        <v>26</v>
      </c>
    </row>
    <row r="1570" spans="1:24" x14ac:dyDescent="0.25">
      <c r="A1570" t="s">
        <v>308</v>
      </c>
      <c r="N1570">
        <v>0</v>
      </c>
      <c r="O1570">
        <v>0</v>
      </c>
      <c r="P1570">
        <v>0</v>
      </c>
      <c r="Q1570" t="s">
        <v>23</v>
      </c>
      <c r="R1570">
        <f>VLOOKUP($A1570,Location!$A:$E,2,FALSE)</f>
        <v>53.4190136</v>
      </c>
      <c r="S1570">
        <f>VLOOKUP($A1570,Location!$A:$E,3,FALSE)</f>
        <v>-3.0276350000000001</v>
      </c>
      <c r="T1570">
        <f>VLOOKUP($A1570,Location!$A:$E,4,FALSE)</f>
        <v>53.4190136</v>
      </c>
      <c r="U1570">
        <f>VLOOKUP($A1570,Location!$A:$E,5,FALSE)</f>
        <v>-3.0276350000000001</v>
      </c>
      <c r="V1570" t="s">
        <v>24</v>
      </c>
      <c r="W1570" t="s">
        <v>335</v>
      </c>
      <c r="X1570" t="s">
        <v>26</v>
      </c>
    </row>
    <row r="1571" spans="1:24" x14ac:dyDescent="0.25">
      <c r="A1571" t="s">
        <v>309</v>
      </c>
      <c r="N1571">
        <v>0</v>
      </c>
      <c r="O1571">
        <v>0</v>
      </c>
      <c r="P1571">
        <v>0</v>
      </c>
      <c r="Q1571" t="s">
        <v>23</v>
      </c>
      <c r="R1571">
        <f>VLOOKUP($A1571,Location!$A:$E,2,FALSE)</f>
        <v>51.580455200000003</v>
      </c>
      <c r="S1571">
        <f>VLOOKUP($A1571,Location!$A:$E,3,FALSE)</f>
        <v>2.3811700000000002E-2</v>
      </c>
      <c r="T1571">
        <f>VLOOKUP($A1571,Location!$A:$E,4,FALSE)</f>
        <v>51.580455200000003</v>
      </c>
      <c r="U1571">
        <f>VLOOKUP($A1571,Location!$A:$E,5,FALSE)</f>
        <v>2.3811700000000002E-2</v>
      </c>
      <c r="V1571" t="s">
        <v>24</v>
      </c>
      <c r="W1571" t="s">
        <v>335</v>
      </c>
      <c r="X1571" t="s">
        <v>26</v>
      </c>
    </row>
    <row r="1572" spans="1:24" x14ac:dyDescent="0.25">
      <c r="A1572" t="s">
        <v>310</v>
      </c>
      <c r="N1572">
        <v>0</v>
      </c>
      <c r="O1572">
        <v>0</v>
      </c>
      <c r="P1572">
        <v>0</v>
      </c>
      <c r="Q1572" t="s">
        <v>23</v>
      </c>
      <c r="R1572">
        <f>VLOOKUP($A1572,Location!$A:$E,2,FALSE)</f>
        <v>53.410260999999998</v>
      </c>
      <c r="S1572">
        <f>VLOOKUP($A1572,Location!$A:$E,3,FALSE)</f>
        <v>-2.579234</v>
      </c>
      <c r="T1572">
        <f>VLOOKUP($A1572,Location!$A:$E,4,FALSE)</f>
        <v>53.410260999999998</v>
      </c>
      <c r="U1572">
        <f>VLOOKUP($A1572,Location!$A:$E,5,FALSE)</f>
        <v>-2.579234</v>
      </c>
      <c r="V1572" t="s">
        <v>24</v>
      </c>
      <c r="W1572" t="s">
        <v>335</v>
      </c>
      <c r="X1572" t="s">
        <v>26</v>
      </c>
    </row>
    <row r="1573" spans="1:24" x14ac:dyDescent="0.25">
      <c r="A1573" t="s">
        <v>311</v>
      </c>
      <c r="N1573">
        <v>0</v>
      </c>
      <c r="O1573">
        <v>0</v>
      </c>
      <c r="P1573">
        <v>0</v>
      </c>
      <c r="Q1573" t="s">
        <v>23</v>
      </c>
      <c r="R1573">
        <f>VLOOKUP($A1573,Location!$A:$E,2,FALSE)</f>
        <v>52.2951123</v>
      </c>
      <c r="S1573">
        <f>VLOOKUP($A1573,Location!$A:$E,3,FALSE)</f>
        <v>-1.6005073999999999</v>
      </c>
      <c r="T1573">
        <f>VLOOKUP($A1573,Location!$A:$E,4,FALSE)</f>
        <v>52.2951123</v>
      </c>
      <c r="U1573">
        <f>VLOOKUP($A1573,Location!$A:$E,5,FALSE)</f>
        <v>-1.6005073999999999</v>
      </c>
      <c r="V1573" t="s">
        <v>24</v>
      </c>
      <c r="W1573" t="s">
        <v>335</v>
      </c>
      <c r="X1573" t="s">
        <v>26</v>
      </c>
    </row>
    <row r="1574" spans="1:24" x14ac:dyDescent="0.25">
      <c r="A1574" t="s">
        <v>312</v>
      </c>
      <c r="N1574">
        <v>0</v>
      </c>
      <c r="O1574">
        <v>0</v>
      </c>
      <c r="P1574">
        <v>0</v>
      </c>
      <c r="Q1574" t="s">
        <v>23</v>
      </c>
      <c r="R1574">
        <f>VLOOKUP($A1574,Location!$A:$E,2,FALSE)</f>
        <v>51.666432399999998</v>
      </c>
      <c r="S1574">
        <f>VLOOKUP($A1574,Location!$A:$E,3,FALSE)</f>
        <v>-0.36525269999999999</v>
      </c>
      <c r="T1574">
        <f>VLOOKUP($A1574,Location!$A:$E,4,FALSE)</f>
        <v>51.666432399999998</v>
      </c>
      <c r="U1574">
        <f>VLOOKUP($A1574,Location!$A:$E,5,FALSE)</f>
        <v>-0.36525269999999999</v>
      </c>
      <c r="V1574" t="s">
        <v>24</v>
      </c>
      <c r="W1574" t="s">
        <v>335</v>
      </c>
      <c r="X1574" t="s">
        <v>26</v>
      </c>
    </row>
    <row r="1575" spans="1:24" x14ac:dyDescent="0.25">
      <c r="A1575" t="s">
        <v>313</v>
      </c>
      <c r="N1575">
        <v>0</v>
      </c>
      <c r="O1575">
        <v>0</v>
      </c>
      <c r="P1575">
        <v>0</v>
      </c>
      <c r="Q1575" t="s">
        <v>23</v>
      </c>
      <c r="R1575">
        <f>VLOOKUP($A1575,Location!$A:$E,2,FALSE)</f>
        <v>53.006542600000003</v>
      </c>
      <c r="S1575">
        <f>VLOOKUP($A1575,Location!$A:$E,3,FALSE)</f>
        <v>-1.251155</v>
      </c>
      <c r="T1575">
        <f>VLOOKUP($A1575,Location!$A:$E,4,FALSE)</f>
        <v>53.036542600000004</v>
      </c>
      <c r="U1575">
        <f>VLOOKUP($A1575,Location!$A:$E,5,FALSE)</f>
        <v>-1.481155</v>
      </c>
      <c r="V1575" t="s">
        <v>24</v>
      </c>
      <c r="W1575" t="s">
        <v>335</v>
      </c>
      <c r="X1575" t="s">
        <v>26</v>
      </c>
    </row>
    <row r="1576" spans="1:24" x14ac:dyDescent="0.25">
      <c r="A1576" t="s">
        <v>314</v>
      </c>
      <c r="N1576">
        <v>0</v>
      </c>
      <c r="O1576">
        <v>0</v>
      </c>
      <c r="P1576">
        <v>0</v>
      </c>
      <c r="Q1576" t="s">
        <v>23</v>
      </c>
      <c r="R1576">
        <f>VLOOKUP($A1576,Location!$A:$E,2,FALSE)</f>
        <v>52.554856399999998</v>
      </c>
      <c r="S1576">
        <f>VLOOKUP($A1576,Location!$A:$E,3,FALSE)</f>
        <v>-2.0124195999999999</v>
      </c>
      <c r="T1576">
        <f>VLOOKUP($A1576,Location!$A:$E,4,FALSE)</f>
        <v>52.554856399999998</v>
      </c>
      <c r="U1576">
        <f>VLOOKUP($A1576,Location!$A:$E,5,FALSE)</f>
        <v>-2.0124195999999999</v>
      </c>
      <c r="V1576" t="s">
        <v>24</v>
      </c>
      <c r="W1576" t="s">
        <v>335</v>
      </c>
      <c r="X1576" t="s">
        <v>26</v>
      </c>
    </row>
    <row r="1577" spans="1:24" x14ac:dyDescent="0.25">
      <c r="A1577" t="s">
        <v>315</v>
      </c>
      <c r="N1577">
        <v>0</v>
      </c>
      <c r="O1577">
        <v>0</v>
      </c>
      <c r="P1577">
        <v>0</v>
      </c>
      <c r="Q1577" t="s">
        <v>23</v>
      </c>
      <c r="R1577">
        <f>VLOOKUP($A1577,Location!$A:$E,2,FALSE)</f>
        <v>52.303004000000001</v>
      </c>
      <c r="S1577">
        <f>VLOOKUP($A1577,Location!$A:$E,3,FALSE)</f>
        <v>-0.72420200000000001</v>
      </c>
      <c r="T1577">
        <f>VLOOKUP($A1577,Location!$A:$E,4,FALSE)</f>
        <v>52.303004000000001</v>
      </c>
      <c r="U1577">
        <f>VLOOKUP($A1577,Location!$A:$E,5,FALSE)</f>
        <v>-0.66420199999999996</v>
      </c>
      <c r="V1577" t="s">
        <v>24</v>
      </c>
      <c r="W1577" t="s">
        <v>335</v>
      </c>
      <c r="X1577" t="s">
        <v>26</v>
      </c>
    </row>
    <row r="1578" spans="1:24" x14ac:dyDescent="0.25">
      <c r="A1578" t="s">
        <v>316</v>
      </c>
      <c r="N1578">
        <v>0</v>
      </c>
      <c r="O1578">
        <v>0</v>
      </c>
      <c r="P1578">
        <v>0</v>
      </c>
      <c r="Q1578" t="s">
        <v>23</v>
      </c>
      <c r="R1578">
        <f>VLOOKUP($A1578,Location!$A:$E,2,FALSE)</f>
        <v>53.424766599999998</v>
      </c>
      <c r="S1578">
        <f>VLOOKUP($A1578,Location!$A:$E,3,FALSE)</f>
        <v>-2.2579375000000002</v>
      </c>
      <c r="T1578">
        <f>VLOOKUP($A1578,Location!$A:$E,4,FALSE)</f>
        <v>53.424766599999998</v>
      </c>
      <c r="U1578">
        <f>VLOOKUP($A1578,Location!$A:$E,5,FALSE)</f>
        <v>-2.2579375000000002</v>
      </c>
      <c r="V1578" t="s">
        <v>24</v>
      </c>
      <c r="W1578" t="s">
        <v>335</v>
      </c>
      <c r="X1578" t="s">
        <v>26</v>
      </c>
    </row>
    <row r="1579" spans="1:24" x14ac:dyDescent="0.25">
      <c r="A1579" t="s">
        <v>317</v>
      </c>
      <c r="N1579">
        <v>0</v>
      </c>
      <c r="O1579">
        <v>0</v>
      </c>
      <c r="P1579">
        <v>0</v>
      </c>
      <c r="Q1579" t="s">
        <v>23</v>
      </c>
      <c r="R1579">
        <f>VLOOKUP($A1579,Location!$A:$E,2,FALSE)</f>
        <v>51.3750784</v>
      </c>
      <c r="S1579">
        <f>VLOOKUP($A1579,Location!$A:$E,3,FALSE)</f>
        <v>-1.1353200000000001E-2</v>
      </c>
      <c r="T1579">
        <f>VLOOKUP($A1579,Location!$A:$E,4,FALSE)</f>
        <v>51.3750784</v>
      </c>
      <c r="U1579">
        <f>VLOOKUP($A1579,Location!$A:$E,5,FALSE)</f>
        <v>-1.1353200000000001E-2</v>
      </c>
      <c r="V1579" t="s">
        <v>24</v>
      </c>
      <c r="W1579" t="s">
        <v>335</v>
      </c>
      <c r="X1579" t="s">
        <v>26</v>
      </c>
    </row>
    <row r="1580" spans="1:24" x14ac:dyDescent="0.25">
      <c r="A1580" t="s">
        <v>318</v>
      </c>
      <c r="N1580">
        <v>0</v>
      </c>
      <c r="O1580">
        <v>0</v>
      </c>
      <c r="P1580">
        <v>0</v>
      </c>
      <c r="Q1580" t="s">
        <v>23</v>
      </c>
      <c r="R1580">
        <f>VLOOKUP($A1580,Location!$A:$E,2,FALSE)</f>
        <v>51.341018599999998</v>
      </c>
      <c r="S1580">
        <f>VLOOKUP($A1580,Location!$A:$E,3,FALSE)</f>
        <v>-2.9726694</v>
      </c>
      <c r="T1580">
        <f>VLOOKUP($A1580,Location!$A:$E,4,FALSE)</f>
        <v>51.341018599999998</v>
      </c>
      <c r="U1580">
        <f>VLOOKUP($A1580,Location!$A:$E,5,FALSE)</f>
        <v>-2.9726694</v>
      </c>
      <c r="V1580" t="s">
        <v>24</v>
      </c>
      <c r="W1580" t="s">
        <v>335</v>
      </c>
      <c r="X1580" t="s">
        <v>26</v>
      </c>
    </row>
    <row r="1581" spans="1:24" x14ac:dyDescent="0.25">
      <c r="A1581" t="s">
        <v>319</v>
      </c>
      <c r="N1581">
        <v>0</v>
      </c>
      <c r="O1581">
        <v>0</v>
      </c>
      <c r="P1581">
        <v>0</v>
      </c>
      <c r="Q1581" t="s">
        <v>23</v>
      </c>
      <c r="R1581">
        <f>VLOOKUP($A1581,Location!$A:$E,2,FALSE)</f>
        <v>54.4826306</v>
      </c>
      <c r="S1581">
        <f>VLOOKUP($A1581,Location!$A:$E,3,FALSE)</f>
        <v>-0.6083229</v>
      </c>
      <c r="T1581">
        <f>VLOOKUP($A1581,Location!$A:$E,4,FALSE)</f>
        <v>54.4826306</v>
      </c>
      <c r="U1581">
        <f>VLOOKUP($A1581,Location!$A:$E,5,FALSE)</f>
        <v>-0.6083229</v>
      </c>
      <c r="V1581" t="s">
        <v>24</v>
      </c>
      <c r="W1581" t="s">
        <v>335</v>
      </c>
      <c r="X1581" t="s">
        <v>26</v>
      </c>
    </row>
    <row r="1582" spans="1:24" x14ac:dyDescent="0.25">
      <c r="A1582" t="s">
        <v>320</v>
      </c>
      <c r="N1582">
        <v>0</v>
      </c>
      <c r="O1582">
        <v>0</v>
      </c>
      <c r="P1582">
        <v>0</v>
      </c>
      <c r="Q1582" t="s">
        <v>23</v>
      </c>
      <c r="R1582">
        <f>VLOOKUP($A1582,Location!$A:$E,2,FALSE)</f>
        <v>52.965404999999997</v>
      </c>
      <c r="S1582">
        <f>VLOOKUP($A1582,Location!$A:$E,3,FALSE)</f>
        <v>-2.6798606999999999</v>
      </c>
      <c r="T1582">
        <f>VLOOKUP($A1582,Location!$A:$E,4,FALSE)</f>
        <v>52.965404999999997</v>
      </c>
      <c r="U1582">
        <f>VLOOKUP($A1582,Location!$A:$E,5,FALSE)</f>
        <v>-2.6798606999999999</v>
      </c>
      <c r="V1582" t="s">
        <v>24</v>
      </c>
      <c r="W1582" t="s">
        <v>335</v>
      </c>
      <c r="X1582" t="s">
        <v>26</v>
      </c>
    </row>
    <row r="1583" spans="1:24" x14ac:dyDescent="0.25">
      <c r="A1583" t="s">
        <v>321</v>
      </c>
      <c r="N1583">
        <v>0</v>
      </c>
      <c r="O1583">
        <v>0</v>
      </c>
      <c r="P1583">
        <v>0</v>
      </c>
      <c r="Q1583" t="s">
        <v>23</v>
      </c>
      <c r="R1583">
        <f>VLOOKUP($A1583,Location!$A:$E,2,FALSE)</f>
        <v>58.451275000000003</v>
      </c>
      <c r="S1583">
        <f>VLOOKUP($A1583,Location!$A:$E,3,FALSE)</f>
        <v>-3.0906669999999998</v>
      </c>
      <c r="T1583">
        <f>VLOOKUP($A1583,Location!$A:$E,4,FALSE)</f>
        <v>58.451275000000003</v>
      </c>
      <c r="U1583">
        <f>VLOOKUP($A1583,Location!$A:$E,5,FALSE)</f>
        <v>-3.0906669999999998</v>
      </c>
      <c r="V1583" t="s">
        <v>24</v>
      </c>
      <c r="W1583" t="s">
        <v>335</v>
      </c>
      <c r="X1583" t="s">
        <v>26</v>
      </c>
    </row>
    <row r="1584" spans="1:24" x14ac:dyDescent="0.25">
      <c r="A1584" t="s">
        <v>322</v>
      </c>
      <c r="N1584">
        <v>0</v>
      </c>
      <c r="O1584">
        <v>0</v>
      </c>
      <c r="P1584">
        <v>0</v>
      </c>
      <c r="Q1584" t="s">
        <v>23</v>
      </c>
      <c r="R1584">
        <f>VLOOKUP($A1584,Location!$A:$E,2,FALSE)</f>
        <v>53.3632062</v>
      </c>
      <c r="S1584">
        <f>VLOOKUP($A1584,Location!$A:$E,3,FALSE)</f>
        <v>-2.7704361</v>
      </c>
      <c r="T1584">
        <f>VLOOKUP($A1584,Location!$A:$E,4,FALSE)</f>
        <v>53.3632062</v>
      </c>
      <c r="U1584">
        <f>VLOOKUP($A1584,Location!$A:$E,5,FALSE)</f>
        <v>-2.7704361</v>
      </c>
      <c r="V1584" t="s">
        <v>24</v>
      </c>
      <c r="W1584" t="s">
        <v>335</v>
      </c>
      <c r="X1584" t="s">
        <v>26</v>
      </c>
    </row>
    <row r="1585" spans="1:24" x14ac:dyDescent="0.25">
      <c r="A1585" t="s">
        <v>323</v>
      </c>
      <c r="N1585">
        <v>0</v>
      </c>
      <c r="O1585">
        <v>0</v>
      </c>
      <c r="P1585">
        <v>0</v>
      </c>
      <c r="Q1585" t="s">
        <v>23</v>
      </c>
      <c r="R1585">
        <f>VLOOKUP($A1585,Location!$A:$E,2,FALSE)</f>
        <v>51.056458999999997</v>
      </c>
      <c r="S1585">
        <f>VLOOKUP($A1585,Location!$A:$E,3,FALSE)</f>
        <v>-1.3220832</v>
      </c>
      <c r="T1585">
        <f>VLOOKUP($A1585,Location!$A:$E,4,FALSE)</f>
        <v>51.056458999999997</v>
      </c>
      <c r="U1585">
        <f>VLOOKUP($A1585,Location!$A:$E,5,FALSE)</f>
        <v>-1.3120832</v>
      </c>
      <c r="V1585" t="s">
        <v>24</v>
      </c>
      <c r="W1585" t="s">
        <v>335</v>
      </c>
      <c r="X1585" t="s">
        <v>26</v>
      </c>
    </row>
    <row r="1586" spans="1:24" x14ac:dyDescent="0.25">
      <c r="A1586" t="s">
        <v>324</v>
      </c>
      <c r="N1586">
        <v>0</v>
      </c>
      <c r="O1586">
        <v>0</v>
      </c>
      <c r="P1586">
        <v>0</v>
      </c>
      <c r="Q1586" t="s">
        <v>23</v>
      </c>
      <c r="R1586">
        <f>VLOOKUP($A1586,Location!$A:$E,2,FALSE)</f>
        <v>52.563649699999999</v>
      </c>
      <c r="S1586">
        <f>VLOOKUP($A1586,Location!$A:$E,3,FALSE)</f>
        <v>-2.1022476000000001</v>
      </c>
      <c r="T1586">
        <f>VLOOKUP($A1586,Location!$A:$E,4,FALSE)</f>
        <v>52.563649699999999</v>
      </c>
      <c r="U1586">
        <f>VLOOKUP($A1586,Location!$A:$E,5,FALSE)</f>
        <v>-2.1022476000000001</v>
      </c>
      <c r="V1586" t="s">
        <v>24</v>
      </c>
      <c r="W1586" t="s">
        <v>335</v>
      </c>
      <c r="X1586" t="s">
        <v>26</v>
      </c>
    </row>
    <row r="1587" spans="1:24" x14ac:dyDescent="0.25">
      <c r="A1587" t="s">
        <v>325</v>
      </c>
      <c r="N1587">
        <v>0</v>
      </c>
      <c r="O1587">
        <v>0</v>
      </c>
      <c r="P1587">
        <v>0</v>
      </c>
      <c r="Q1587" t="s">
        <v>23</v>
      </c>
      <c r="R1587">
        <f>VLOOKUP($A1587,Location!$A:$E,2,FALSE)</f>
        <v>51.601739999999999</v>
      </c>
      <c r="S1587">
        <f>VLOOKUP($A1587,Location!$A:$E,3,FALSE)</f>
        <v>-0.114861</v>
      </c>
      <c r="T1587">
        <f>VLOOKUP($A1587,Location!$A:$E,4,FALSE)</f>
        <v>51.601739999999999</v>
      </c>
      <c r="U1587">
        <f>VLOOKUP($A1587,Location!$A:$E,5,FALSE)</f>
        <v>-0.154861</v>
      </c>
      <c r="V1587" t="s">
        <v>24</v>
      </c>
      <c r="W1587" t="s">
        <v>335</v>
      </c>
      <c r="X1587" t="s">
        <v>26</v>
      </c>
    </row>
    <row r="1588" spans="1:24" x14ac:dyDescent="0.25">
      <c r="A1588" t="s">
        <v>326</v>
      </c>
      <c r="N1588">
        <v>0</v>
      </c>
      <c r="O1588">
        <v>0</v>
      </c>
      <c r="P1588">
        <v>0</v>
      </c>
      <c r="Q1588" t="s">
        <v>23</v>
      </c>
      <c r="R1588">
        <f>VLOOKUP($A1588,Location!$A:$E,2,FALSE)</f>
        <v>52.213997499999998</v>
      </c>
      <c r="S1588">
        <f>VLOOKUP($A1588,Location!$A:$E,3,FALSE)</f>
        <v>-2.1780455999999999</v>
      </c>
      <c r="T1588">
        <f>VLOOKUP($A1588,Location!$A:$E,4,FALSE)</f>
        <v>52.213997499999998</v>
      </c>
      <c r="U1588">
        <f>VLOOKUP($A1588,Location!$A:$E,5,FALSE)</f>
        <v>-2.1780455999999999</v>
      </c>
      <c r="V1588" t="s">
        <v>24</v>
      </c>
      <c r="W1588" t="s">
        <v>335</v>
      </c>
      <c r="X1588" t="s">
        <v>26</v>
      </c>
    </row>
    <row r="1589" spans="1:24" x14ac:dyDescent="0.25">
      <c r="A1589" t="s">
        <v>327</v>
      </c>
      <c r="N1589">
        <v>0</v>
      </c>
      <c r="O1589">
        <v>0</v>
      </c>
      <c r="P1589">
        <v>0</v>
      </c>
      <c r="Q1589" t="s">
        <v>23</v>
      </c>
      <c r="R1589">
        <f>VLOOKUP($A1589,Location!$A:$E,2,FALSE)</f>
        <v>54.635058000000001</v>
      </c>
      <c r="S1589">
        <f>VLOOKUP($A1589,Location!$A:$E,3,FALSE)</f>
        <v>-3.5693980000000001</v>
      </c>
      <c r="T1589">
        <f>VLOOKUP($A1589,Location!$A:$E,4,FALSE)</f>
        <v>54.635058000000001</v>
      </c>
      <c r="U1589">
        <f>VLOOKUP($A1589,Location!$A:$E,5,FALSE)</f>
        <v>-3.5693980000000001</v>
      </c>
      <c r="V1589" t="s">
        <v>24</v>
      </c>
      <c r="W1589" t="s">
        <v>335</v>
      </c>
      <c r="X1589" t="s">
        <v>26</v>
      </c>
    </row>
    <row r="1590" spans="1:24" x14ac:dyDescent="0.25">
      <c r="A1590" t="s">
        <v>328</v>
      </c>
      <c r="N1590">
        <v>0</v>
      </c>
      <c r="O1590">
        <v>0</v>
      </c>
      <c r="P1590">
        <v>0</v>
      </c>
      <c r="Q1590" t="s">
        <v>23</v>
      </c>
      <c r="R1590">
        <f>VLOOKUP($A1590,Location!$A:$E,2,FALSE)</f>
        <v>53.323112100000003</v>
      </c>
      <c r="S1590">
        <f>VLOOKUP($A1590,Location!$A:$E,3,FALSE)</f>
        <v>-1.1592705000000001</v>
      </c>
      <c r="T1590">
        <f>VLOOKUP($A1590,Location!$A:$E,4,FALSE)</f>
        <v>53.323112100000003</v>
      </c>
      <c r="U1590">
        <f>VLOOKUP($A1590,Location!$A:$E,5,FALSE)</f>
        <v>-1.0892705</v>
      </c>
      <c r="V1590" t="s">
        <v>24</v>
      </c>
      <c r="W1590" t="s">
        <v>335</v>
      </c>
      <c r="X1590" t="s">
        <v>26</v>
      </c>
    </row>
    <row r="1591" spans="1:24" x14ac:dyDescent="0.25">
      <c r="A1591" t="s">
        <v>329</v>
      </c>
      <c r="N1591">
        <v>0</v>
      </c>
      <c r="O1591">
        <v>0</v>
      </c>
      <c r="P1591">
        <v>0</v>
      </c>
      <c r="Q1591" t="s">
        <v>23</v>
      </c>
      <c r="R1591">
        <f>VLOOKUP($A1591,Location!$A:$E,2,FALSE)</f>
        <v>53.0490511</v>
      </c>
      <c r="S1591">
        <f>VLOOKUP($A1591,Location!$A:$E,3,FALSE)</f>
        <v>-3.0142753</v>
      </c>
      <c r="T1591">
        <f>VLOOKUP($A1591,Location!$A:$E,4,FALSE)</f>
        <v>53.0490511</v>
      </c>
      <c r="U1591">
        <f>VLOOKUP($A1591,Location!$A:$E,5,FALSE)</f>
        <v>-3.0142753</v>
      </c>
      <c r="V1591" t="s">
        <v>24</v>
      </c>
      <c r="W1591" t="s">
        <v>335</v>
      </c>
      <c r="X1591" t="s">
        <v>26</v>
      </c>
    </row>
    <row r="1592" spans="1:24" x14ac:dyDescent="0.25">
      <c r="A1592" t="s">
        <v>330</v>
      </c>
      <c r="N1592">
        <v>0</v>
      </c>
      <c r="O1592">
        <v>0</v>
      </c>
      <c r="P1592">
        <v>0</v>
      </c>
      <c r="Q1592" t="s">
        <v>23</v>
      </c>
      <c r="R1592">
        <f>VLOOKUP($A1592,Location!$A:$E,2,FALSE)</f>
        <v>51.523522300000003</v>
      </c>
      <c r="S1592">
        <f>VLOOKUP($A1592,Location!$A:$E,3,FALSE)</f>
        <v>-0.39010929999999999</v>
      </c>
      <c r="T1592">
        <f>VLOOKUP($A1592,Location!$A:$E,4,FALSE)</f>
        <v>51.523522300000003</v>
      </c>
      <c r="U1592">
        <f>VLOOKUP($A1592,Location!$A:$E,5,FALSE)</f>
        <v>-0.41010930000000001</v>
      </c>
      <c r="V1592" t="s">
        <v>24</v>
      </c>
      <c r="W1592" t="s">
        <v>335</v>
      </c>
      <c r="X1592" t="s">
        <v>26</v>
      </c>
    </row>
    <row r="1593" spans="1:24" x14ac:dyDescent="0.25">
      <c r="A1593" t="s">
        <v>331</v>
      </c>
      <c r="N1593">
        <v>0</v>
      </c>
      <c r="O1593">
        <v>0</v>
      </c>
      <c r="P1593">
        <v>0</v>
      </c>
      <c r="Q1593" t="s">
        <v>23</v>
      </c>
      <c r="R1593">
        <f>VLOOKUP($A1593,Location!$A:$E,2,FALSE)</f>
        <v>50.943725999999998</v>
      </c>
      <c r="S1593">
        <f>VLOOKUP($A1593,Location!$A:$E,3,FALSE)</f>
        <v>-2.660901</v>
      </c>
      <c r="T1593">
        <f>VLOOKUP($A1593,Location!$A:$E,4,FALSE)</f>
        <v>50.943725999999998</v>
      </c>
      <c r="U1593">
        <f>VLOOKUP($A1593,Location!$A:$E,5,FALSE)</f>
        <v>-2.660901</v>
      </c>
      <c r="V1593" t="s">
        <v>24</v>
      </c>
      <c r="W1593" t="s">
        <v>335</v>
      </c>
      <c r="X1593" t="s">
        <v>26</v>
      </c>
    </row>
    <row r="1594" spans="1:24" x14ac:dyDescent="0.25">
      <c r="A1594" t="s">
        <v>332</v>
      </c>
      <c r="N1594">
        <v>0</v>
      </c>
      <c r="O1594">
        <v>0</v>
      </c>
      <c r="P1594">
        <v>0</v>
      </c>
      <c r="Q1594" t="s">
        <v>23</v>
      </c>
      <c r="R1594">
        <f>VLOOKUP($A1594,Location!$A:$E,2,FALSE)</f>
        <v>53.988970000000002</v>
      </c>
      <c r="S1594">
        <f>VLOOKUP($A1594,Location!$A:$E,3,FALSE)</f>
        <v>-1.0491999999999999</v>
      </c>
      <c r="T1594">
        <f>VLOOKUP($A1594,Location!$A:$E,4,FALSE)</f>
        <v>53.988970000000002</v>
      </c>
      <c r="U1594">
        <f>VLOOKUP($A1594,Location!$A:$E,5,FALSE)</f>
        <v>-1.0491999999999999</v>
      </c>
      <c r="V1594" t="s">
        <v>24</v>
      </c>
      <c r="W1594" t="s">
        <v>335</v>
      </c>
      <c r="X1594" t="s">
        <v>26</v>
      </c>
    </row>
    <row r="1595" spans="1:24" x14ac:dyDescent="0.25">
      <c r="A1595" t="s">
        <v>22</v>
      </c>
      <c r="N1595">
        <v>1</v>
      </c>
      <c r="O1595">
        <v>1</v>
      </c>
      <c r="P1595">
        <v>0</v>
      </c>
      <c r="Q1595" t="s">
        <v>23</v>
      </c>
      <c r="R1595">
        <f>VLOOKUP($A1595,Location!$A:$E,2,FALSE)</f>
        <v>57.185055499999997</v>
      </c>
      <c r="S1595">
        <f>VLOOKUP($A1595,Location!$A:$E,3,FALSE)</f>
        <v>-2.0952510000000002</v>
      </c>
      <c r="T1595">
        <f>VLOOKUP($A1595,Location!$A:$E,4,FALSE)</f>
        <v>57.2050555</v>
      </c>
      <c r="U1595">
        <f>VLOOKUP($A1595,Location!$A:$E,5,FALSE)</f>
        <v>-2.0952510000000002</v>
      </c>
      <c r="V1595" t="s">
        <v>24</v>
      </c>
      <c r="W1595" t="s">
        <v>335</v>
      </c>
      <c r="X1595" t="s">
        <v>26</v>
      </c>
    </row>
    <row r="1596" spans="1:24" x14ac:dyDescent="0.25">
      <c r="A1596" t="s">
        <v>27</v>
      </c>
      <c r="N1596">
        <v>1</v>
      </c>
      <c r="O1596">
        <v>1</v>
      </c>
      <c r="P1596">
        <v>0</v>
      </c>
      <c r="Q1596" t="s">
        <v>23</v>
      </c>
      <c r="R1596">
        <f>VLOOKUP($A1596,Location!$A:$E,2,FALSE)</f>
        <v>57.088588000000001</v>
      </c>
      <c r="S1596">
        <f>VLOOKUP($A1596,Location!$A:$E,3,FALSE)</f>
        <v>-2.1074760000000001</v>
      </c>
      <c r="T1596">
        <f>VLOOKUP($A1596,Location!$A:$E,4,FALSE)</f>
        <v>57.068587999999998</v>
      </c>
      <c r="U1596">
        <f>VLOOKUP($A1596,Location!$A:$E,5,FALSE)</f>
        <v>-2.1074760000000001</v>
      </c>
      <c r="V1596" t="s">
        <v>24</v>
      </c>
      <c r="W1596" t="s">
        <v>335</v>
      </c>
      <c r="X1596" t="s">
        <v>26</v>
      </c>
    </row>
    <row r="1597" spans="1:24" x14ac:dyDescent="0.25">
      <c r="A1597" t="s">
        <v>28</v>
      </c>
      <c r="N1597">
        <v>1</v>
      </c>
      <c r="O1597">
        <v>1</v>
      </c>
      <c r="P1597">
        <v>0</v>
      </c>
      <c r="Q1597" t="s">
        <v>23</v>
      </c>
      <c r="R1597">
        <f>VLOOKUP($A1597,Location!$A:$E,2,FALSE)</f>
        <v>51.815942800000002</v>
      </c>
      <c r="S1597">
        <f>VLOOKUP($A1597,Location!$A:$E,3,FALSE)</f>
        <v>-3.0105875000000002</v>
      </c>
      <c r="T1597">
        <f>VLOOKUP($A1597,Location!$A:$E,4,FALSE)</f>
        <v>51.815942800000002</v>
      </c>
      <c r="U1597">
        <f>VLOOKUP($A1597,Location!$A:$E,5,FALSE)</f>
        <v>-3.0105875000000002</v>
      </c>
      <c r="V1597" t="s">
        <v>24</v>
      </c>
      <c r="W1597" t="s">
        <v>335</v>
      </c>
      <c r="X1597" t="s">
        <v>26</v>
      </c>
    </row>
    <row r="1598" spans="1:24" x14ac:dyDescent="0.25">
      <c r="A1598" t="s">
        <v>29</v>
      </c>
      <c r="N1598">
        <v>1</v>
      </c>
      <c r="O1598">
        <v>1</v>
      </c>
      <c r="P1598">
        <v>0</v>
      </c>
      <c r="Q1598" t="s">
        <v>23</v>
      </c>
      <c r="R1598">
        <f>VLOOKUP($A1598,Location!$A:$E,2,FALSE)</f>
        <v>52.411171000000003</v>
      </c>
      <c r="S1598">
        <f>VLOOKUP($A1598,Location!$A:$E,3,FALSE)</f>
        <v>-4.079847</v>
      </c>
      <c r="T1598">
        <f>VLOOKUP($A1598,Location!$A:$E,4,FALSE)</f>
        <v>52.411171000000003</v>
      </c>
      <c r="U1598">
        <f>VLOOKUP($A1598,Location!$A:$E,5,FALSE)</f>
        <v>-4.079847</v>
      </c>
      <c r="V1598" t="s">
        <v>24</v>
      </c>
      <c r="W1598" t="s">
        <v>335</v>
      </c>
      <c r="X1598" t="s">
        <v>26</v>
      </c>
    </row>
    <row r="1599" spans="1:24" x14ac:dyDescent="0.25">
      <c r="A1599" t="s">
        <v>30</v>
      </c>
      <c r="N1599">
        <v>1</v>
      </c>
      <c r="O1599">
        <v>1</v>
      </c>
      <c r="P1599">
        <v>0</v>
      </c>
      <c r="Q1599" t="s">
        <v>23</v>
      </c>
      <c r="R1599">
        <f>VLOOKUP($A1599,Location!$A:$E,2,FALSE)</f>
        <v>55.866604000000002</v>
      </c>
      <c r="S1599">
        <f>VLOOKUP($A1599,Location!$A:$E,3,FALSE)</f>
        <v>-3.9888789999999998</v>
      </c>
      <c r="T1599">
        <f>VLOOKUP($A1599,Location!$A:$E,4,FALSE)</f>
        <v>55.866604000000002</v>
      </c>
      <c r="U1599">
        <f>VLOOKUP($A1599,Location!$A:$E,5,FALSE)</f>
        <v>-3.9888789999999998</v>
      </c>
      <c r="V1599" t="s">
        <v>24</v>
      </c>
      <c r="W1599" t="s">
        <v>335</v>
      </c>
      <c r="X1599" t="s">
        <v>26</v>
      </c>
    </row>
    <row r="1600" spans="1:24" x14ac:dyDescent="0.25">
      <c r="A1600" t="s">
        <v>31</v>
      </c>
      <c r="N1600">
        <v>1</v>
      </c>
      <c r="O1600">
        <v>1</v>
      </c>
      <c r="P1600">
        <v>0</v>
      </c>
      <c r="Q1600" t="s">
        <v>23</v>
      </c>
      <c r="R1600">
        <f>VLOOKUP($A1600,Location!$A:$E,2,FALSE)</f>
        <v>57.690631000000003</v>
      </c>
      <c r="S1600">
        <f>VLOOKUP($A1600,Location!$A:$E,3,FALSE)</f>
        <v>-4.2681290000000001</v>
      </c>
      <c r="T1600">
        <f>VLOOKUP($A1600,Location!$A:$E,4,FALSE)</f>
        <v>57.690631000000003</v>
      </c>
      <c r="U1600">
        <f>VLOOKUP($A1600,Location!$A:$E,5,FALSE)</f>
        <v>-4.2681290000000001</v>
      </c>
      <c r="V1600" t="s">
        <v>24</v>
      </c>
      <c r="W1600" t="s">
        <v>335</v>
      </c>
      <c r="X1600" t="s">
        <v>26</v>
      </c>
    </row>
    <row r="1601" spans="1:24" x14ac:dyDescent="0.25">
      <c r="A1601" t="s">
        <v>32</v>
      </c>
      <c r="N1601">
        <v>1</v>
      </c>
      <c r="O1601">
        <v>1</v>
      </c>
      <c r="P1601">
        <v>0</v>
      </c>
      <c r="Q1601" t="s">
        <v>23</v>
      </c>
      <c r="R1601">
        <f>VLOOKUP($A1601,Location!$A:$E,2,FALSE)</f>
        <v>55.411873399999998</v>
      </c>
      <c r="S1601">
        <f>VLOOKUP($A1601,Location!$A:$E,3,FALSE)</f>
        <v>-1.7074685000000001</v>
      </c>
      <c r="T1601">
        <f>VLOOKUP($A1601,Location!$A:$E,4,FALSE)</f>
        <v>55.411873399999998</v>
      </c>
      <c r="U1601">
        <f>VLOOKUP($A1601,Location!$A:$E,5,FALSE)</f>
        <v>-1.7074685000000001</v>
      </c>
      <c r="V1601" t="s">
        <v>24</v>
      </c>
      <c r="W1601" t="s">
        <v>335</v>
      </c>
      <c r="X1601" t="s">
        <v>26</v>
      </c>
    </row>
    <row r="1602" spans="1:24" x14ac:dyDescent="0.25">
      <c r="A1602" t="s">
        <v>33</v>
      </c>
      <c r="N1602">
        <v>1</v>
      </c>
      <c r="O1602">
        <v>1</v>
      </c>
      <c r="P1602">
        <v>0</v>
      </c>
      <c r="Q1602" t="s">
        <v>23</v>
      </c>
      <c r="R1602">
        <f>VLOOKUP($A1602,Location!$A:$E,2,FALSE)</f>
        <v>56.550038999999998</v>
      </c>
      <c r="S1602">
        <f>VLOOKUP($A1602,Location!$A:$E,3,FALSE)</f>
        <v>-2.6127229999999999</v>
      </c>
      <c r="T1602">
        <f>VLOOKUP($A1602,Location!$A:$E,4,FALSE)</f>
        <v>56.550038999999998</v>
      </c>
      <c r="U1602">
        <f>VLOOKUP($A1602,Location!$A:$E,5,FALSE)</f>
        <v>-2.6127229999999999</v>
      </c>
      <c r="V1602" t="s">
        <v>24</v>
      </c>
      <c r="W1602" t="s">
        <v>335</v>
      </c>
      <c r="X1602" t="s">
        <v>26</v>
      </c>
    </row>
    <row r="1603" spans="1:24" x14ac:dyDescent="0.25">
      <c r="A1603" t="s">
        <v>34</v>
      </c>
      <c r="N1603">
        <v>1</v>
      </c>
      <c r="O1603">
        <v>1</v>
      </c>
      <c r="P1603">
        <v>0</v>
      </c>
      <c r="Q1603" t="s">
        <v>23</v>
      </c>
      <c r="R1603">
        <f>VLOOKUP($A1603,Location!$A:$E,2,FALSE)</f>
        <v>53.124247099999998</v>
      </c>
      <c r="S1603">
        <f>VLOOKUP($A1603,Location!$A:$E,3,FALSE)</f>
        <v>-1.2368128</v>
      </c>
      <c r="T1603">
        <f>VLOOKUP($A1603,Location!$A:$E,4,FALSE)</f>
        <v>53.084247099999999</v>
      </c>
      <c r="U1603">
        <f>VLOOKUP($A1603,Location!$A:$E,5,FALSE)</f>
        <v>-1.2368128</v>
      </c>
      <c r="V1603" t="s">
        <v>24</v>
      </c>
      <c r="W1603" t="s">
        <v>335</v>
      </c>
      <c r="X1603" t="s">
        <v>26</v>
      </c>
    </row>
    <row r="1604" spans="1:24" x14ac:dyDescent="0.25">
      <c r="A1604" t="s">
        <v>35</v>
      </c>
      <c r="N1604">
        <v>1</v>
      </c>
      <c r="O1604">
        <v>1</v>
      </c>
      <c r="P1604">
        <v>0</v>
      </c>
      <c r="Q1604" t="s">
        <v>23</v>
      </c>
      <c r="R1604">
        <f>VLOOKUP($A1604,Location!$A:$E,2,FALSE)</f>
        <v>51.146543000000001</v>
      </c>
      <c r="S1604">
        <f>VLOOKUP($A1604,Location!$A:$E,3,FALSE)</f>
        <v>0.87834299999999998</v>
      </c>
      <c r="T1604">
        <f>VLOOKUP($A1604,Location!$A:$E,4,FALSE)</f>
        <v>51.146543000000001</v>
      </c>
      <c r="U1604">
        <f>VLOOKUP($A1604,Location!$A:$E,5,FALSE)</f>
        <v>0.87834299999999998</v>
      </c>
      <c r="V1604" t="s">
        <v>24</v>
      </c>
      <c r="W1604" t="s">
        <v>335</v>
      </c>
      <c r="X1604" t="s">
        <v>26</v>
      </c>
    </row>
    <row r="1605" spans="1:24" x14ac:dyDescent="0.25">
      <c r="A1605" t="s">
        <v>36</v>
      </c>
      <c r="N1605">
        <v>1</v>
      </c>
      <c r="O1605">
        <v>1</v>
      </c>
      <c r="P1605">
        <v>0</v>
      </c>
      <c r="Q1605" t="s">
        <v>23</v>
      </c>
      <c r="R1605">
        <f>VLOOKUP($A1605,Location!$A:$E,2,FALSE)</f>
        <v>51.432547999999997</v>
      </c>
      <c r="S1605">
        <f>VLOOKUP($A1605,Location!$A:$E,3,FALSE)</f>
        <v>-0.46192899999999998</v>
      </c>
      <c r="T1605">
        <f>VLOOKUP($A1605,Location!$A:$E,4,FALSE)</f>
        <v>51.432547999999997</v>
      </c>
      <c r="U1605">
        <f>VLOOKUP($A1605,Location!$A:$E,5,FALSE)</f>
        <v>-0.46192899999999998</v>
      </c>
      <c r="V1605" t="s">
        <v>24</v>
      </c>
      <c r="W1605" t="s">
        <v>335</v>
      </c>
      <c r="X1605" t="s">
        <v>26</v>
      </c>
    </row>
    <row r="1606" spans="1:24" x14ac:dyDescent="0.25">
      <c r="A1606" t="s">
        <v>37</v>
      </c>
      <c r="N1606">
        <v>1</v>
      </c>
      <c r="O1606">
        <v>1</v>
      </c>
      <c r="P1606">
        <v>0</v>
      </c>
      <c r="Q1606" t="s">
        <v>23</v>
      </c>
      <c r="R1606">
        <f>VLOOKUP($A1606,Location!$A:$E,2,FALSE)</f>
        <v>53.530124200000003</v>
      </c>
      <c r="S1606">
        <f>VLOOKUP($A1606,Location!$A:$E,3,FALSE)</f>
        <v>-2.5046593000000001</v>
      </c>
      <c r="T1606">
        <f>VLOOKUP($A1606,Location!$A:$E,4,FALSE)</f>
        <v>53.530124200000003</v>
      </c>
      <c r="U1606">
        <f>VLOOKUP($A1606,Location!$A:$E,5,FALSE)</f>
        <v>-2.5046593000000001</v>
      </c>
      <c r="V1606" t="s">
        <v>24</v>
      </c>
      <c r="W1606" t="s">
        <v>335</v>
      </c>
      <c r="X1606" t="s">
        <v>26</v>
      </c>
    </row>
    <row r="1607" spans="1:24" x14ac:dyDescent="0.25">
      <c r="A1607" t="s">
        <v>38</v>
      </c>
      <c r="N1607">
        <v>1</v>
      </c>
      <c r="O1607">
        <v>1</v>
      </c>
      <c r="P1607">
        <v>0</v>
      </c>
      <c r="Q1607" t="s">
        <v>23</v>
      </c>
      <c r="R1607">
        <f>VLOOKUP($A1607,Location!$A:$E,2,FALSE)</f>
        <v>51.821838100000001</v>
      </c>
      <c r="S1607">
        <f>VLOOKUP($A1607,Location!$A:$E,3,FALSE)</f>
        <v>-0.84219849999999996</v>
      </c>
      <c r="T1607">
        <f>VLOOKUP($A1607,Location!$A:$E,4,FALSE)</f>
        <v>51.781838100000002</v>
      </c>
      <c r="U1607">
        <f>VLOOKUP($A1607,Location!$A:$E,5,FALSE)</f>
        <v>-0.81219849999999993</v>
      </c>
      <c r="V1607" t="s">
        <v>24</v>
      </c>
      <c r="W1607" t="s">
        <v>335</v>
      </c>
      <c r="X1607" t="s">
        <v>26</v>
      </c>
    </row>
    <row r="1608" spans="1:24" x14ac:dyDescent="0.25">
      <c r="A1608" t="s">
        <v>39</v>
      </c>
      <c r="N1608">
        <v>1</v>
      </c>
      <c r="O1608">
        <v>1</v>
      </c>
      <c r="P1608">
        <v>0</v>
      </c>
      <c r="Q1608" t="s">
        <v>23</v>
      </c>
      <c r="R1608">
        <f>VLOOKUP($A1608,Location!$A:$E,2,FALSE)</f>
        <v>55.480890000000002</v>
      </c>
      <c r="S1608">
        <f>VLOOKUP($A1608,Location!$A:$E,3,FALSE)</f>
        <v>-4.6030300000000004</v>
      </c>
      <c r="T1608">
        <f>VLOOKUP($A1608,Location!$A:$E,4,FALSE)</f>
        <v>55.470890000000004</v>
      </c>
      <c r="U1608">
        <f>VLOOKUP($A1608,Location!$A:$E,5,FALSE)</f>
        <v>-4.6030300000000004</v>
      </c>
      <c r="V1608" t="s">
        <v>24</v>
      </c>
      <c r="W1608" t="s">
        <v>335</v>
      </c>
      <c r="X1608" t="s">
        <v>26</v>
      </c>
    </row>
    <row r="1609" spans="1:24" x14ac:dyDescent="0.25">
      <c r="A1609" t="s">
        <v>40</v>
      </c>
      <c r="N1609">
        <v>1</v>
      </c>
      <c r="O1609">
        <v>1</v>
      </c>
      <c r="P1609">
        <v>0</v>
      </c>
      <c r="Q1609" t="s">
        <v>23</v>
      </c>
      <c r="R1609">
        <f>VLOOKUP($A1609,Location!$A:$E,2,FALSE)</f>
        <v>52.9088542</v>
      </c>
      <c r="S1609">
        <f>VLOOKUP($A1609,Location!$A:$E,3,FALSE)</f>
        <v>-3.6002711999999999</v>
      </c>
      <c r="T1609">
        <f>VLOOKUP($A1609,Location!$A:$E,4,FALSE)</f>
        <v>52.9088542</v>
      </c>
      <c r="U1609">
        <f>VLOOKUP($A1609,Location!$A:$E,5,FALSE)</f>
        <v>-3.6002711999999999</v>
      </c>
      <c r="V1609" t="s">
        <v>24</v>
      </c>
      <c r="W1609" t="s">
        <v>335</v>
      </c>
      <c r="X1609" t="s">
        <v>26</v>
      </c>
    </row>
    <row r="1610" spans="1:24" x14ac:dyDescent="0.25">
      <c r="A1610" t="s">
        <v>41</v>
      </c>
      <c r="N1610">
        <v>1</v>
      </c>
      <c r="O1610">
        <v>1</v>
      </c>
      <c r="P1610">
        <v>0</v>
      </c>
      <c r="Q1610" t="s">
        <v>23</v>
      </c>
      <c r="R1610">
        <f>VLOOKUP($A1610,Location!$A:$E,2,FALSE)</f>
        <v>52.059309300000002</v>
      </c>
      <c r="S1610">
        <f>VLOOKUP($A1610,Location!$A:$E,3,FALSE)</f>
        <v>-1.3426165999999999</v>
      </c>
      <c r="T1610">
        <f>VLOOKUP($A1610,Location!$A:$E,4,FALSE)</f>
        <v>52.059309300000002</v>
      </c>
      <c r="U1610">
        <f>VLOOKUP($A1610,Location!$A:$E,5,FALSE)</f>
        <v>-1.3426165999999999</v>
      </c>
      <c r="V1610" t="s">
        <v>24</v>
      </c>
      <c r="W1610" t="s">
        <v>335</v>
      </c>
      <c r="X1610" t="s">
        <v>26</v>
      </c>
    </row>
    <row r="1611" spans="1:24" x14ac:dyDescent="0.25">
      <c r="A1611" t="s">
        <v>42</v>
      </c>
      <c r="N1611">
        <v>1</v>
      </c>
      <c r="O1611">
        <v>1</v>
      </c>
      <c r="P1611">
        <v>0</v>
      </c>
      <c r="Q1611" t="s">
        <v>23</v>
      </c>
      <c r="R1611">
        <f>VLOOKUP($A1611,Location!$A:$E,2,FALSE)</f>
        <v>57.666245000000004</v>
      </c>
      <c r="S1611">
        <f>VLOOKUP($A1611,Location!$A:$E,3,FALSE)</f>
        <v>-2.5239419999999999</v>
      </c>
      <c r="T1611">
        <f>VLOOKUP($A1611,Location!$A:$E,4,FALSE)</f>
        <v>57.666245000000004</v>
      </c>
      <c r="U1611">
        <f>VLOOKUP($A1611,Location!$A:$E,5,FALSE)</f>
        <v>-2.5239419999999999</v>
      </c>
      <c r="V1611" t="s">
        <v>24</v>
      </c>
      <c r="W1611" t="s">
        <v>335</v>
      </c>
      <c r="X1611" t="s">
        <v>26</v>
      </c>
    </row>
    <row r="1612" spans="1:24" x14ac:dyDescent="0.25">
      <c r="A1612" t="s">
        <v>43</v>
      </c>
      <c r="N1612">
        <v>1</v>
      </c>
      <c r="O1612">
        <v>1</v>
      </c>
      <c r="P1612">
        <v>0</v>
      </c>
      <c r="Q1612" t="s">
        <v>23</v>
      </c>
      <c r="R1612">
        <f>VLOOKUP($A1612,Location!$A:$E,2,FALSE)</f>
        <v>53.217319000000003</v>
      </c>
      <c r="S1612">
        <f>VLOOKUP($A1612,Location!$A:$E,3,FALSE)</f>
        <v>-4.1124000000000001</v>
      </c>
      <c r="T1612">
        <f>VLOOKUP($A1612,Location!$A:$E,4,FALSE)</f>
        <v>53.217319000000003</v>
      </c>
      <c r="U1612">
        <f>VLOOKUP($A1612,Location!$A:$E,5,FALSE)</f>
        <v>-4.1124000000000001</v>
      </c>
      <c r="V1612" t="s">
        <v>24</v>
      </c>
      <c r="W1612" t="s">
        <v>335</v>
      </c>
      <c r="X1612" t="s">
        <v>26</v>
      </c>
    </row>
    <row r="1613" spans="1:24" x14ac:dyDescent="0.25">
      <c r="A1613" t="s">
        <v>44</v>
      </c>
      <c r="N1613">
        <v>1</v>
      </c>
      <c r="O1613">
        <v>1</v>
      </c>
      <c r="P1613">
        <v>0</v>
      </c>
      <c r="Q1613" t="s">
        <v>23</v>
      </c>
      <c r="R1613">
        <f>VLOOKUP($A1613,Location!$A:$E,2,FALSE)</f>
        <v>51.543131099999997</v>
      </c>
      <c r="S1613">
        <f>VLOOKUP($A1613,Location!$A:$E,3,FALSE)</f>
        <v>7.8083100000000003E-2</v>
      </c>
      <c r="T1613">
        <f>VLOOKUP($A1613,Location!$A:$E,4,FALSE)</f>
        <v>51.535131099999994</v>
      </c>
      <c r="U1613">
        <f>VLOOKUP($A1613,Location!$A:$E,5,FALSE)</f>
        <v>3.8083100000000002E-2</v>
      </c>
      <c r="V1613" t="s">
        <v>24</v>
      </c>
      <c r="W1613" t="s">
        <v>335</v>
      </c>
      <c r="X1613" t="s">
        <v>26</v>
      </c>
    </row>
    <row r="1614" spans="1:24" x14ac:dyDescent="0.25">
      <c r="A1614" t="s">
        <v>45</v>
      </c>
      <c r="N1614">
        <v>1</v>
      </c>
      <c r="O1614">
        <v>1</v>
      </c>
      <c r="P1614">
        <v>0</v>
      </c>
      <c r="Q1614" t="s">
        <v>23</v>
      </c>
      <c r="R1614">
        <f>VLOOKUP($A1614,Location!$A:$E,2,FALSE)</f>
        <v>51.646038599999997</v>
      </c>
      <c r="S1614">
        <f>VLOOKUP($A1614,Location!$A:$E,3,FALSE)</f>
        <v>-0.1870182</v>
      </c>
      <c r="T1614">
        <f>VLOOKUP($A1614,Location!$A:$E,4,FALSE)</f>
        <v>51.649038599999997</v>
      </c>
      <c r="U1614">
        <f>VLOOKUP($A1614,Location!$A:$E,5,FALSE)</f>
        <v>-0.1640182</v>
      </c>
      <c r="V1614" t="s">
        <v>24</v>
      </c>
      <c r="W1614" t="s">
        <v>335</v>
      </c>
      <c r="X1614" t="s">
        <v>26</v>
      </c>
    </row>
    <row r="1615" spans="1:24" x14ac:dyDescent="0.25">
      <c r="A1615" t="s">
        <v>46</v>
      </c>
      <c r="N1615">
        <v>1</v>
      </c>
      <c r="O1615">
        <v>1</v>
      </c>
      <c r="P1615">
        <v>0</v>
      </c>
      <c r="Q1615" t="s">
        <v>23</v>
      </c>
      <c r="R1615">
        <f>VLOOKUP($A1615,Location!$A:$E,2,FALSE)</f>
        <v>53.5544327</v>
      </c>
      <c r="S1615">
        <f>VLOOKUP($A1615,Location!$A:$E,3,FALSE)</f>
        <v>-1.5021597</v>
      </c>
      <c r="T1615">
        <f>VLOOKUP($A1615,Location!$A:$E,4,FALSE)</f>
        <v>53.5544327</v>
      </c>
      <c r="U1615">
        <f>VLOOKUP($A1615,Location!$A:$E,5,FALSE)</f>
        <v>-1.5021597</v>
      </c>
      <c r="V1615" t="s">
        <v>24</v>
      </c>
      <c r="W1615" t="s">
        <v>335</v>
      </c>
      <c r="X1615" t="s">
        <v>26</v>
      </c>
    </row>
    <row r="1616" spans="1:24" x14ac:dyDescent="0.25">
      <c r="A1616" t="s">
        <v>47</v>
      </c>
      <c r="N1616">
        <v>1</v>
      </c>
      <c r="O1616">
        <v>1</v>
      </c>
      <c r="P1616">
        <v>0</v>
      </c>
      <c r="Q1616" t="s">
        <v>23</v>
      </c>
      <c r="R1616">
        <f>VLOOKUP($A1616,Location!$A:$E,2,FALSE)</f>
        <v>51.084954000000003</v>
      </c>
      <c r="S1616">
        <f>VLOOKUP($A1616,Location!$A:$E,3,FALSE)</f>
        <v>-4.0825680000000002</v>
      </c>
      <c r="T1616">
        <f>VLOOKUP($A1616,Location!$A:$E,4,FALSE)</f>
        <v>51.084954000000003</v>
      </c>
      <c r="U1616">
        <f>VLOOKUP($A1616,Location!$A:$E,5,FALSE)</f>
        <v>-4.0825680000000002</v>
      </c>
      <c r="V1616" t="s">
        <v>24</v>
      </c>
      <c r="W1616" t="s">
        <v>335</v>
      </c>
      <c r="X1616" t="s">
        <v>26</v>
      </c>
    </row>
    <row r="1617" spans="1:24" x14ac:dyDescent="0.25">
      <c r="A1617" t="s">
        <v>48</v>
      </c>
      <c r="N1617">
        <v>1</v>
      </c>
      <c r="O1617">
        <v>1</v>
      </c>
      <c r="P1617">
        <v>0</v>
      </c>
      <c r="Q1617" t="s">
        <v>23</v>
      </c>
      <c r="R1617">
        <f>VLOOKUP($A1617,Location!$A:$E,2,FALSE)</f>
        <v>54.118174000000003</v>
      </c>
      <c r="S1617">
        <f>VLOOKUP($A1617,Location!$A:$E,3,FALSE)</f>
        <v>-3.2416708999999999</v>
      </c>
      <c r="T1617">
        <f>VLOOKUP($A1617,Location!$A:$E,4,FALSE)</f>
        <v>54.118174000000003</v>
      </c>
      <c r="U1617">
        <f>VLOOKUP($A1617,Location!$A:$E,5,FALSE)</f>
        <v>-3.2416708999999999</v>
      </c>
      <c r="V1617" t="s">
        <v>24</v>
      </c>
      <c r="W1617" t="s">
        <v>335</v>
      </c>
      <c r="X1617" t="s">
        <v>26</v>
      </c>
    </row>
    <row r="1618" spans="1:24" x14ac:dyDescent="0.25">
      <c r="A1618" t="s">
        <v>49</v>
      </c>
      <c r="N1618">
        <v>1</v>
      </c>
      <c r="O1618">
        <v>1</v>
      </c>
      <c r="P1618">
        <v>0</v>
      </c>
      <c r="Q1618" t="s">
        <v>23</v>
      </c>
      <c r="R1618">
        <f>VLOOKUP($A1618,Location!$A:$E,2,FALSE)</f>
        <v>51.399693999999997</v>
      </c>
      <c r="S1618">
        <f>VLOOKUP($A1618,Location!$A:$E,3,FALSE)</f>
        <v>-3.2792439999999998</v>
      </c>
      <c r="T1618">
        <f>VLOOKUP($A1618,Location!$A:$E,4,FALSE)</f>
        <v>51.399693999999997</v>
      </c>
      <c r="U1618">
        <f>VLOOKUP($A1618,Location!$A:$E,5,FALSE)</f>
        <v>-3.2792439999999998</v>
      </c>
      <c r="V1618" t="s">
        <v>24</v>
      </c>
      <c r="W1618" t="s">
        <v>335</v>
      </c>
      <c r="X1618" t="s">
        <v>26</v>
      </c>
    </row>
    <row r="1619" spans="1:24" x14ac:dyDescent="0.25">
      <c r="A1619" t="s">
        <v>50</v>
      </c>
      <c r="N1619">
        <v>1</v>
      </c>
      <c r="O1619">
        <v>1</v>
      </c>
      <c r="P1619">
        <v>0</v>
      </c>
      <c r="Q1619" t="s">
        <v>23</v>
      </c>
      <c r="R1619">
        <f>VLOOKUP($A1619,Location!$A:$E,2,FALSE)</f>
        <v>51.578545300000002</v>
      </c>
      <c r="S1619">
        <f>VLOOKUP($A1619,Location!$A:$E,3,FALSE)</f>
        <v>0.47025359999999999</v>
      </c>
      <c r="T1619">
        <f>VLOOKUP($A1619,Location!$A:$E,4,FALSE)</f>
        <v>51.598545300000005</v>
      </c>
      <c r="U1619">
        <f>VLOOKUP($A1619,Location!$A:$E,5,FALSE)</f>
        <v>0.47025359999999999</v>
      </c>
      <c r="V1619" t="s">
        <v>24</v>
      </c>
      <c r="W1619" t="s">
        <v>335</v>
      </c>
      <c r="X1619" t="s">
        <v>26</v>
      </c>
    </row>
    <row r="1620" spans="1:24" x14ac:dyDescent="0.25">
      <c r="A1620" t="s">
        <v>51</v>
      </c>
      <c r="N1620">
        <v>1</v>
      </c>
      <c r="O1620">
        <v>1</v>
      </c>
      <c r="P1620">
        <v>0</v>
      </c>
      <c r="Q1620" t="s">
        <v>23</v>
      </c>
      <c r="R1620">
        <f>VLOOKUP($A1620,Location!$A:$E,2,FALSE)</f>
        <v>51.2452507</v>
      </c>
      <c r="S1620">
        <f>VLOOKUP($A1620,Location!$A:$E,3,FALSE)</f>
        <v>-1.112492</v>
      </c>
      <c r="T1620">
        <f>VLOOKUP($A1620,Location!$A:$E,4,FALSE)</f>
        <v>51.2452507</v>
      </c>
      <c r="U1620">
        <f>VLOOKUP($A1620,Location!$A:$E,5,FALSE)</f>
        <v>-1.112492</v>
      </c>
      <c r="V1620" t="s">
        <v>24</v>
      </c>
      <c r="W1620" t="s">
        <v>335</v>
      </c>
      <c r="X1620" t="s">
        <v>26</v>
      </c>
    </row>
    <row r="1621" spans="1:24" x14ac:dyDescent="0.25">
      <c r="A1621" t="s">
        <v>52</v>
      </c>
      <c r="N1621">
        <v>1</v>
      </c>
      <c r="O1621">
        <v>1</v>
      </c>
      <c r="P1621">
        <v>0</v>
      </c>
      <c r="Q1621" t="s">
        <v>23</v>
      </c>
      <c r="R1621">
        <f>VLOOKUP($A1621,Location!$A:$E,2,FALSE)</f>
        <v>51.483606299999998</v>
      </c>
      <c r="S1621">
        <f>VLOOKUP($A1621,Location!$A:$E,3,FALSE)</f>
        <v>0.14213439999999999</v>
      </c>
      <c r="T1621">
        <f>VLOOKUP($A1621,Location!$A:$E,4,FALSE)</f>
        <v>51.463606299999995</v>
      </c>
      <c r="U1621">
        <f>VLOOKUP($A1621,Location!$A:$E,5,FALSE)</f>
        <v>0.14213439999999999</v>
      </c>
      <c r="V1621" t="s">
        <v>24</v>
      </c>
      <c r="W1621" t="s">
        <v>335</v>
      </c>
      <c r="X1621" t="s">
        <v>26</v>
      </c>
    </row>
    <row r="1622" spans="1:24" x14ac:dyDescent="0.25">
      <c r="A1622" t="s">
        <v>53</v>
      </c>
      <c r="N1622">
        <v>1</v>
      </c>
      <c r="O1622">
        <v>1</v>
      </c>
      <c r="P1622">
        <v>0</v>
      </c>
      <c r="Q1622" t="s">
        <v>23</v>
      </c>
      <c r="R1622">
        <f>VLOOKUP($A1622,Location!$A:$E,2,FALSE)</f>
        <v>55.763158300000001</v>
      </c>
      <c r="S1622">
        <f>VLOOKUP($A1622,Location!$A:$E,3,FALSE)</f>
        <v>-2.0161174000000002</v>
      </c>
      <c r="T1622">
        <f>VLOOKUP($A1622,Location!$A:$E,4,FALSE)</f>
        <v>55.763158300000001</v>
      </c>
      <c r="U1622">
        <f>VLOOKUP($A1622,Location!$A:$E,5,FALSE)</f>
        <v>-2.0161174000000002</v>
      </c>
      <c r="V1622" t="s">
        <v>24</v>
      </c>
      <c r="W1622" t="s">
        <v>335</v>
      </c>
      <c r="X1622" t="s">
        <v>26</v>
      </c>
    </row>
    <row r="1623" spans="1:24" x14ac:dyDescent="0.25">
      <c r="A1623" t="s">
        <v>54</v>
      </c>
      <c r="N1623">
        <v>1</v>
      </c>
      <c r="O1623">
        <v>1</v>
      </c>
      <c r="P1623">
        <v>0</v>
      </c>
      <c r="Q1623" t="s">
        <v>23</v>
      </c>
      <c r="R1623">
        <f>VLOOKUP($A1623,Location!$A:$E,2,FALSE)</f>
        <v>52.473162799999997</v>
      </c>
      <c r="S1623">
        <f>VLOOKUP($A1623,Location!$A:$E,3,FALSE)</f>
        <v>-1.7721947</v>
      </c>
      <c r="T1623">
        <f>VLOOKUP($A1623,Location!$A:$E,4,FALSE)</f>
        <v>52.483162799999995</v>
      </c>
      <c r="U1623">
        <f>VLOOKUP($A1623,Location!$A:$E,5,FALSE)</f>
        <v>-1.7721947</v>
      </c>
      <c r="V1623" t="s">
        <v>24</v>
      </c>
      <c r="W1623" t="s">
        <v>335</v>
      </c>
      <c r="X1623" t="s">
        <v>26</v>
      </c>
    </row>
    <row r="1624" spans="1:24" x14ac:dyDescent="0.25">
      <c r="A1624" t="s">
        <v>55</v>
      </c>
      <c r="N1624">
        <v>1</v>
      </c>
      <c r="O1624">
        <v>1</v>
      </c>
      <c r="P1624">
        <v>0</v>
      </c>
      <c r="Q1624" t="s">
        <v>23</v>
      </c>
      <c r="R1624">
        <f>VLOOKUP($A1624,Location!$A:$E,2,FALSE)</f>
        <v>52.406568100000001</v>
      </c>
      <c r="S1624">
        <f>VLOOKUP($A1624,Location!$A:$E,3,FALSE)</f>
        <v>-1.8871214000000001</v>
      </c>
      <c r="T1624">
        <f>VLOOKUP($A1624,Location!$A:$E,4,FALSE)</f>
        <v>52.406568100000001</v>
      </c>
      <c r="U1624">
        <f>VLOOKUP($A1624,Location!$A:$E,5,FALSE)</f>
        <v>-1.8946214000000001</v>
      </c>
      <c r="V1624" t="s">
        <v>24</v>
      </c>
      <c r="W1624" t="s">
        <v>335</v>
      </c>
      <c r="X1624" t="s">
        <v>26</v>
      </c>
    </row>
    <row r="1625" spans="1:24" x14ac:dyDescent="0.25">
      <c r="A1625" t="s">
        <v>56</v>
      </c>
      <c r="N1625">
        <v>1</v>
      </c>
      <c r="O1625">
        <v>1</v>
      </c>
      <c r="P1625">
        <v>0</v>
      </c>
      <c r="Q1625" t="s">
        <v>23</v>
      </c>
      <c r="R1625">
        <f>VLOOKUP($A1625,Location!$A:$E,2,FALSE)</f>
        <v>52.543866000000001</v>
      </c>
      <c r="S1625">
        <f>VLOOKUP($A1625,Location!$A:$E,3,FALSE)</f>
        <v>-1.8904862</v>
      </c>
      <c r="T1625">
        <f>VLOOKUP($A1625,Location!$A:$E,4,FALSE)</f>
        <v>52.543866000000001</v>
      </c>
      <c r="U1625">
        <f>VLOOKUP($A1625,Location!$A:$E,5,FALSE)</f>
        <v>-1.9004862</v>
      </c>
      <c r="V1625" t="s">
        <v>24</v>
      </c>
      <c r="W1625" t="s">
        <v>335</v>
      </c>
      <c r="X1625" t="s">
        <v>26</v>
      </c>
    </row>
    <row r="1626" spans="1:24" x14ac:dyDescent="0.25">
      <c r="A1626" t="s">
        <v>57</v>
      </c>
      <c r="N1626">
        <v>1</v>
      </c>
      <c r="O1626">
        <v>1</v>
      </c>
      <c r="P1626">
        <v>0</v>
      </c>
      <c r="Q1626" t="s">
        <v>23</v>
      </c>
      <c r="R1626">
        <f>VLOOKUP($A1626,Location!$A:$E,2,FALSE)</f>
        <v>52.404753499999998</v>
      </c>
      <c r="S1626">
        <f>VLOOKUP($A1626,Location!$A:$E,3,FALSE)</f>
        <v>-1.8222885</v>
      </c>
      <c r="T1626">
        <f>VLOOKUP($A1626,Location!$A:$E,4,FALSE)</f>
        <v>52.395753499999998</v>
      </c>
      <c r="U1626">
        <f>VLOOKUP($A1626,Location!$A:$E,5,FALSE)</f>
        <v>-1.8122885</v>
      </c>
      <c r="V1626" t="s">
        <v>24</v>
      </c>
      <c r="W1626" t="s">
        <v>335</v>
      </c>
      <c r="X1626" t="s">
        <v>26</v>
      </c>
    </row>
    <row r="1627" spans="1:24" x14ac:dyDescent="0.25">
      <c r="A1627" t="s">
        <v>58</v>
      </c>
      <c r="N1627">
        <v>1</v>
      </c>
      <c r="O1627">
        <v>1</v>
      </c>
      <c r="P1627">
        <v>0</v>
      </c>
      <c r="Q1627" t="s">
        <v>23</v>
      </c>
      <c r="R1627">
        <f>VLOOKUP($A1627,Location!$A:$E,2,FALSE)</f>
        <v>52.453963999999999</v>
      </c>
      <c r="S1627">
        <f>VLOOKUP($A1627,Location!$A:$E,3,FALSE)</f>
        <v>-1.8100977</v>
      </c>
      <c r="T1627">
        <f>VLOOKUP($A1627,Location!$A:$E,4,FALSE)</f>
        <v>52.438963999999999</v>
      </c>
      <c r="U1627">
        <f>VLOOKUP($A1627,Location!$A:$E,5,FALSE)</f>
        <v>-1.8100977</v>
      </c>
      <c r="V1627" t="s">
        <v>24</v>
      </c>
      <c r="W1627" t="s">
        <v>335</v>
      </c>
      <c r="X1627" t="s">
        <v>26</v>
      </c>
    </row>
    <row r="1628" spans="1:24" x14ac:dyDescent="0.25">
      <c r="A1628" t="s">
        <v>59</v>
      </c>
      <c r="N1628">
        <v>1</v>
      </c>
      <c r="O1628">
        <v>1</v>
      </c>
      <c r="P1628">
        <v>0</v>
      </c>
      <c r="Q1628" t="s">
        <v>23</v>
      </c>
      <c r="R1628">
        <f>VLOOKUP($A1628,Location!$A:$E,2,FALSE)</f>
        <v>52.547550100000002</v>
      </c>
      <c r="S1628">
        <f>VLOOKUP($A1628,Location!$A:$E,3,FALSE)</f>
        <v>-1.8412378</v>
      </c>
      <c r="T1628">
        <f>VLOOKUP($A1628,Location!$A:$E,4,FALSE)</f>
        <v>52.532550100000002</v>
      </c>
      <c r="U1628">
        <f>VLOOKUP($A1628,Location!$A:$E,5,FALSE)</f>
        <v>-1.8162378000000001</v>
      </c>
      <c r="V1628" t="s">
        <v>24</v>
      </c>
      <c r="W1628" t="s">
        <v>335</v>
      </c>
      <c r="X1628" t="s">
        <v>26</v>
      </c>
    </row>
    <row r="1629" spans="1:24" x14ac:dyDescent="0.25">
      <c r="A1629" t="s">
        <v>60</v>
      </c>
      <c r="N1629">
        <v>1</v>
      </c>
      <c r="O1629">
        <v>1</v>
      </c>
      <c r="P1629">
        <v>0</v>
      </c>
      <c r="Q1629" t="s">
        <v>23</v>
      </c>
      <c r="R1629">
        <f>VLOOKUP($A1629,Location!$A:$E,2,FALSE)</f>
        <v>52.561497600000003</v>
      </c>
      <c r="S1629">
        <f>VLOOKUP($A1629,Location!$A:$E,3,FALSE)</f>
        <v>-1.8329146999999999</v>
      </c>
      <c r="T1629">
        <f>VLOOKUP($A1629,Location!$A:$E,4,FALSE)</f>
        <v>52.576497600000003</v>
      </c>
      <c r="U1629">
        <f>VLOOKUP($A1629,Location!$A:$E,5,FALSE)</f>
        <v>-1.8179147</v>
      </c>
      <c r="V1629" t="s">
        <v>24</v>
      </c>
      <c r="W1629" t="s">
        <v>335</v>
      </c>
      <c r="X1629" t="s">
        <v>26</v>
      </c>
    </row>
    <row r="1630" spans="1:24" x14ac:dyDescent="0.25">
      <c r="A1630" t="s">
        <v>61</v>
      </c>
      <c r="N1630">
        <v>1</v>
      </c>
      <c r="O1630">
        <v>1</v>
      </c>
      <c r="P1630">
        <v>0</v>
      </c>
      <c r="Q1630" t="s">
        <v>23</v>
      </c>
      <c r="R1630">
        <f>VLOOKUP($A1630,Location!$A:$E,2,FALSE)</f>
        <v>55.923259999999999</v>
      </c>
      <c r="S1630">
        <f>VLOOKUP($A1630,Location!$A:$E,3,FALSE)</f>
        <v>-4.1990069999999999</v>
      </c>
      <c r="T1630">
        <f>VLOOKUP($A1630,Location!$A:$E,4,FALSE)</f>
        <v>55.923259999999999</v>
      </c>
      <c r="U1630">
        <f>VLOOKUP($A1630,Location!$A:$E,5,FALSE)</f>
        <v>-4.1990069999999999</v>
      </c>
      <c r="V1630" t="s">
        <v>24</v>
      </c>
      <c r="W1630" t="s">
        <v>335</v>
      </c>
      <c r="X1630" t="s">
        <v>26</v>
      </c>
    </row>
    <row r="1631" spans="1:24" x14ac:dyDescent="0.25">
      <c r="A1631" t="s">
        <v>62</v>
      </c>
      <c r="N1631">
        <v>1</v>
      </c>
      <c r="O1631">
        <v>1</v>
      </c>
      <c r="P1631">
        <v>0</v>
      </c>
      <c r="Q1631" t="s">
        <v>23</v>
      </c>
      <c r="R1631">
        <f>VLOOKUP($A1631,Location!$A:$E,2,FALSE)</f>
        <v>51.861484599999997</v>
      </c>
      <c r="S1631">
        <f>VLOOKUP($A1631,Location!$A:$E,3,FALSE)</f>
        <v>0.16432469999999999</v>
      </c>
      <c r="T1631">
        <f>VLOOKUP($A1631,Location!$A:$E,4,FALSE)</f>
        <v>51.861484599999997</v>
      </c>
      <c r="U1631">
        <f>VLOOKUP($A1631,Location!$A:$E,5,FALSE)</f>
        <v>0.16432469999999999</v>
      </c>
      <c r="V1631" t="s">
        <v>24</v>
      </c>
      <c r="W1631" t="s">
        <v>335</v>
      </c>
      <c r="X1631" t="s">
        <v>26</v>
      </c>
    </row>
    <row r="1632" spans="1:24" x14ac:dyDescent="0.25">
      <c r="A1632" t="s">
        <v>63</v>
      </c>
      <c r="N1632">
        <v>1</v>
      </c>
      <c r="O1632">
        <v>1</v>
      </c>
      <c r="P1632">
        <v>0</v>
      </c>
      <c r="Q1632" t="s">
        <v>23</v>
      </c>
      <c r="R1632">
        <f>VLOOKUP($A1632,Location!$A:$E,2,FALSE)</f>
        <v>53.7140506</v>
      </c>
      <c r="S1632">
        <f>VLOOKUP($A1632,Location!$A:$E,3,FALSE)</f>
        <v>-2.4765407000000002</v>
      </c>
      <c r="T1632">
        <f>VLOOKUP($A1632,Location!$A:$E,4,FALSE)</f>
        <v>53.7140506</v>
      </c>
      <c r="U1632">
        <f>VLOOKUP($A1632,Location!$A:$E,5,FALSE)</f>
        <v>-2.4765407000000002</v>
      </c>
      <c r="V1632" t="s">
        <v>24</v>
      </c>
      <c r="W1632" t="s">
        <v>335</v>
      </c>
      <c r="X1632" t="s">
        <v>26</v>
      </c>
    </row>
    <row r="1633" spans="1:24" x14ac:dyDescent="0.25">
      <c r="A1633" t="s">
        <v>64</v>
      </c>
      <c r="N1633">
        <v>1</v>
      </c>
      <c r="O1633">
        <v>1</v>
      </c>
      <c r="P1633">
        <v>0</v>
      </c>
      <c r="Q1633" t="s">
        <v>23</v>
      </c>
      <c r="R1633">
        <f>VLOOKUP($A1633,Location!$A:$E,2,FALSE)</f>
        <v>53.839982999999997</v>
      </c>
      <c r="S1633">
        <f>VLOOKUP($A1633,Location!$A:$E,3,FALSE)</f>
        <v>-3.0344223000000001</v>
      </c>
      <c r="T1633">
        <f>VLOOKUP($A1633,Location!$A:$E,4,FALSE)</f>
        <v>53.839982999999997</v>
      </c>
      <c r="U1633">
        <f>VLOOKUP($A1633,Location!$A:$E,5,FALSE)</f>
        <v>-3.0344223000000001</v>
      </c>
      <c r="V1633" t="s">
        <v>24</v>
      </c>
      <c r="W1633" t="s">
        <v>335</v>
      </c>
      <c r="X1633" t="s">
        <v>26</v>
      </c>
    </row>
    <row r="1634" spans="1:24" x14ac:dyDescent="0.25">
      <c r="A1634" t="s">
        <v>65</v>
      </c>
      <c r="N1634">
        <v>1</v>
      </c>
      <c r="O1634">
        <v>1</v>
      </c>
      <c r="P1634">
        <v>0</v>
      </c>
      <c r="Q1634" t="s">
        <v>23</v>
      </c>
      <c r="R1634">
        <f>VLOOKUP($A1634,Location!$A:$E,2,FALSE)</f>
        <v>51.993923500000001</v>
      </c>
      <c r="S1634">
        <f>VLOOKUP($A1634,Location!$A:$E,3,FALSE)</f>
        <v>-0.7424191</v>
      </c>
      <c r="T1634">
        <f>VLOOKUP($A1634,Location!$A:$E,4,FALSE)</f>
        <v>52.043923499999998</v>
      </c>
      <c r="U1634">
        <f>VLOOKUP($A1634,Location!$A:$E,5,FALSE)</f>
        <v>-0.7424191</v>
      </c>
      <c r="V1634" t="s">
        <v>24</v>
      </c>
      <c r="W1634" t="s">
        <v>335</v>
      </c>
      <c r="X1634" t="s">
        <v>26</v>
      </c>
    </row>
    <row r="1635" spans="1:24" x14ac:dyDescent="0.25">
      <c r="A1635" t="s">
        <v>66</v>
      </c>
      <c r="N1635">
        <v>1</v>
      </c>
      <c r="O1635">
        <v>1</v>
      </c>
      <c r="P1635">
        <v>0</v>
      </c>
      <c r="Q1635" t="s">
        <v>23</v>
      </c>
      <c r="R1635">
        <f>VLOOKUP($A1635,Location!$A:$E,2,FALSE)</f>
        <v>55.124605099999997</v>
      </c>
      <c r="S1635">
        <f>VLOOKUP($A1635,Location!$A:$E,3,FALSE)</f>
        <v>-1.5023363000000001</v>
      </c>
      <c r="T1635">
        <f>VLOOKUP($A1635,Location!$A:$E,4,FALSE)</f>
        <v>55.124605099999997</v>
      </c>
      <c r="U1635">
        <f>VLOOKUP($A1635,Location!$A:$E,5,FALSE)</f>
        <v>-1.5023363000000001</v>
      </c>
      <c r="V1635" t="s">
        <v>24</v>
      </c>
      <c r="W1635" t="s">
        <v>335</v>
      </c>
      <c r="X1635" t="s">
        <v>26</v>
      </c>
    </row>
    <row r="1636" spans="1:24" x14ac:dyDescent="0.25">
      <c r="A1636" t="s">
        <v>67</v>
      </c>
      <c r="N1636">
        <v>1</v>
      </c>
      <c r="O1636">
        <v>1</v>
      </c>
      <c r="P1636">
        <v>0</v>
      </c>
      <c r="Q1636" t="s">
        <v>23</v>
      </c>
      <c r="R1636">
        <f>VLOOKUP($A1636,Location!$A:$E,2,FALSE)</f>
        <v>50.459685100000002</v>
      </c>
      <c r="S1636">
        <f>VLOOKUP($A1636,Location!$A:$E,3,FALSE)</f>
        <v>-4.7085118000000001</v>
      </c>
      <c r="T1636">
        <f>VLOOKUP($A1636,Location!$A:$E,4,FALSE)</f>
        <v>50.459685100000002</v>
      </c>
      <c r="U1636">
        <f>VLOOKUP($A1636,Location!$A:$E,5,FALSE)</f>
        <v>-4.7085118000000001</v>
      </c>
      <c r="V1636" t="s">
        <v>24</v>
      </c>
      <c r="W1636" t="s">
        <v>335</v>
      </c>
      <c r="X1636" t="s">
        <v>26</v>
      </c>
    </row>
    <row r="1637" spans="1:24" x14ac:dyDescent="0.25">
      <c r="A1637" t="s">
        <v>68</v>
      </c>
      <c r="N1637">
        <v>1</v>
      </c>
      <c r="O1637">
        <v>1</v>
      </c>
      <c r="P1637">
        <v>0</v>
      </c>
      <c r="Q1637" t="s">
        <v>23</v>
      </c>
      <c r="R1637">
        <f>VLOOKUP($A1637,Location!$A:$E,2,FALSE)</f>
        <v>53.565206600000003</v>
      </c>
      <c r="S1637">
        <f>VLOOKUP($A1637,Location!$A:$E,3,FALSE)</f>
        <v>-2.42347</v>
      </c>
      <c r="T1637">
        <f>VLOOKUP($A1637,Location!$A:$E,4,FALSE)</f>
        <v>53.565206600000003</v>
      </c>
      <c r="U1637">
        <f>VLOOKUP($A1637,Location!$A:$E,5,FALSE)</f>
        <v>-2.42347</v>
      </c>
      <c r="V1637" t="s">
        <v>24</v>
      </c>
      <c r="W1637" t="s">
        <v>335</v>
      </c>
      <c r="X1637" t="s">
        <v>26</v>
      </c>
    </row>
    <row r="1638" spans="1:24" x14ac:dyDescent="0.25">
      <c r="A1638" t="s">
        <v>69</v>
      </c>
      <c r="N1638">
        <v>1</v>
      </c>
      <c r="O1638">
        <v>1</v>
      </c>
      <c r="P1638">
        <v>0</v>
      </c>
      <c r="Q1638" t="s">
        <v>23</v>
      </c>
      <c r="R1638">
        <f>VLOOKUP($A1638,Location!$A:$E,2,FALSE)</f>
        <v>51.644114100000003</v>
      </c>
      <c r="S1638">
        <f>VLOOKUP($A1638,Location!$A:$E,3,FALSE)</f>
        <v>-0.2567217</v>
      </c>
      <c r="T1638">
        <f>VLOOKUP($A1638,Location!$A:$E,4,FALSE)</f>
        <v>51.660114100000001</v>
      </c>
      <c r="U1638">
        <f>VLOOKUP($A1638,Location!$A:$E,5,FALSE)</f>
        <v>-0.2567217</v>
      </c>
      <c r="V1638" t="s">
        <v>24</v>
      </c>
      <c r="W1638" t="s">
        <v>335</v>
      </c>
      <c r="X1638" t="s">
        <v>26</v>
      </c>
    </row>
    <row r="1639" spans="1:24" x14ac:dyDescent="0.25">
      <c r="A1639" t="s">
        <v>70</v>
      </c>
      <c r="N1639">
        <v>1</v>
      </c>
      <c r="O1639">
        <v>1</v>
      </c>
      <c r="P1639">
        <v>0</v>
      </c>
      <c r="Q1639" t="s">
        <v>23</v>
      </c>
      <c r="R1639">
        <f>VLOOKUP($A1639,Location!$A:$E,2,FALSE)</f>
        <v>52.9697107</v>
      </c>
      <c r="S1639">
        <f>VLOOKUP($A1639,Location!$A:$E,3,FALSE)</f>
        <v>-3.0564899999999999E-2</v>
      </c>
      <c r="T1639">
        <f>VLOOKUP($A1639,Location!$A:$E,4,FALSE)</f>
        <v>52.9697107</v>
      </c>
      <c r="U1639">
        <f>VLOOKUP($A1639,Location!$A:$E,5,FALSE)</f>
        <v>-3.0564899999999999E-2</v>
      </c>
      <c r="V1639" t="s">
        <v>24</v>
      </c>
      <c r="W1639" t="s">
        <v>335</v>
      </c>
      <c r="X1639" t="s">
        <v>26</v>
      </c>
    </row>
    <row r="1640" spans="1:24" x14ac:dyDescent="0.25">
      <c r="A1640" t="s">
        <v>71</v>
      </c>
      <c r="N1640">
        <v>1</v>
      </c>
      <c r="O1640">
        <v>1</v>
      </c>
      <c r="P1640">
        <v>0</v>
      </c>
      <c r="Q1640" t="s">
        <v>23</v>
      </c>
      <c r="R1640">
        <f>VLOOKUP($A1640,Location!$A:$E,2,FALSE)</f>
        <v>53.808917999999998</v>
      </c>
      <c r="S1640">
        <f>VLOOKUP($A1640,Location!$A:$E,3,FALSE)</f>
        <v>-1.7838700000000001</v>
      </c>
      <c r="T1640">
        <f>VLOOKUP($A1640,Location!$A:$E,4,FALSE)</f>
        <v>53.808917999999998</v>
      </c>
      <c r="U1640">
        <f>VLOOKUP($A1640,Location!$A:$E,5,FALSE)</f>
        <v>-1.8313700000000002</v>
      </c>
      <c r="V1640" t="s">
        <v>24</v>
      </c>
      <c r="W1640" t="s">
        <v>335</v>
      </c>
      <c r="X1640" t="s">
        <v>26</v>
      </c>
    </row>
    <row r="1641" spans="1:24" x14ac:dyDescent="0.25">
      <c r="A1641" t="s">
        <v>72</v>
      </c>
      <c r="N1641">
        <v>1</v>
      </c>
      <c r="O1641">
        <v>1</v>
      </c>
      <c r="P1641">
        <v>0</v>
      </c>
      <c r="Q1641" t="s">
        <v>23</v>
      </c>
      <c r="R1641">
        <f>VLOOKUP($A1641,Location!$A:$E,2,FALSE)</f>
        <v>53.798010499999997</v>
      </c>
      <c r="S1641">
        <f>VLOOKUP($A1641,Location!$A:$E,3,FALSE)</f>
        <v>-1.7052385999999999</v>
      </c>
      <c r="T1641">
        <f>VLOOKUP($A1641,Location!$A:$E,4,FALSE)</f>
        <v>53.798010499999997</v>
      </c>
      <c r="U1641">
        <f>VLOOKUP($A1641,Location!$A:$E,5,FALSE)</f>
        <v>-1.7052385999999999</v>
      </c>
      <c r="V1641" t="s">
        <v>24</v>
      </c>
      <c r="W1641" t="s">
        <v>335</v>
      </c>
      <c r="X1641" t="s">
        <v>26</v>
      </c>
    </row>
    <row r="1642" spans="1:24" x14ac:dyDescent="0.25">
      <c r="A1642" t="s">
        <v>73</v>
      </c>
      <c r="N1642">
        <v>1</v>
      </c>
      <c r="O1642">
        <v>1</v>
      </c>
      <c r="P1642">
        <v>0</v>
      </c>
      <c r="Q1642" t="s">
        <v>23</v>
      </c>
      <c r="R1642">
        <f>VLOOKUP($A1642,Location!$A:$E,2,FALSE)</f>
        <v>51.930228999999997</v>
      </c>
      <c r="S1642">
        <f>VLOOKUP($A1642,Location!$A:$E,3,FALSE)</f>
        <v>-3.3988070000000001</v>
      </c>
      <c r="T1642">
        <f>VLOOKUP($A1642,Location!$A:$E,4,FALSE)</f>
        <v>51.930228999999997</v>
      </c>
      <c r="U1642">
        <f>VLOOKUP($A1642,Location!$A:$E,5,FALSE)</f>
        <v>-3.3988070000000001</v>
      </c>
      <c r="V1642" t="s">
        <v>24</v>
      </c>
      <c r="W1642" t="s">
        <v>335</v>
      </c>
      <c r="X1642" t="s">
        <v>26</v>
      </c>
    </row>
    <row r="1643" spans="1:24" x14ac:dyDescent="0.25">
      <c r="A1643" t="s">
        <v>74</v>
      </c>
      <c r="N1643">
        <v>1</v>
      </c>
      <c r="O1643">
        <v>1</v>
      </c>
      <c r="P1643">
        <v>0</v>
      </c>
      <c r="Q1643" t="s">
        <v>23</v>
      </c>
      <c r="R1643">
        <f>VLOOKUP($A1643,Location!$A:$E,2,FALSE)</f>
        <v>53.429313399999998</v>
      </c>
      <c r="S1643">
        <f>VLOOKUP($A1643,Location!$A:$E,3,FALSE)</f>
        <v>-2.1240792000000002</v>
      </c>
      <c r="T1643">
        <f>VLOOKUP($A1643,Location!$A:$E,4,FALSE)</f>
        <v>53.429313399999998</v>
      </c>
      <c r="U1643">
        <f>VLOOKUP($A1643,Location!$A:$E,5,FALSE)</f>
        <v>-2.1590792000000003</v>
      </c>
      <c r="V1643" t="s">
        <v>24</v>
      </c>
      <c r="W1643" t="s">
        <v>335</v>
      </c>
      <c r="X1643" t="s">
        <v>26</v>
      </c>
    </row>
    <row r="1644" spans="1:24" x14ac:dyDescent="0.25">
      <c r="A1644" t="s">
        <v>75</v>
      </c>
      <c r="N1644">
        <v>1</v>
      </c>
      <c r="O1644">
        <v>1</v>
      </c>
      <c r="P1644">
        <v>0</v>
      </c>
      <c r="Q1644" t="s">
        <v>23</v>
      </c>
      <c r="R1644">
        <f>VLOOKUP($A1644,Location!$A:$E,2,FALSE)</f>
        <v>51.610535499999997</v>
      </c>
      <c r="S1644">
        <f>VLOOKUP($A1644,Location!$A:$E,3,FALSE)</f>
        <v>0.29690309999999998</v>
      </c>
      <c r="T1644">
        <f>VLOOKUP($A1644,Location!$A:$E,4,FALSE)</f>
        <v>51.610535499999997</v>
      </c>
      <c r="U1644">
        <f>VLOOKUP($A1644,Location!$A:$E,5,FALSE)</f>
        <v>0.29690309999999998</v>
      </c>
      <c r="V1644" t="s">
        <v>24</v>
      </c>
      <c r="W1644" t="s">
        <v>335</v>
      </c>
      <c r="X1644" t="s">
        <v>26</v>
      </c>
    </row>
    <row r="1645" spans="1:24" x14ac:dyDescent="0.25">
      <c r="A1645" t="s">
        <v>76</v>
      </c>
      <c r="N1645">
        <v>1</v>
      </c>
      <c r="O1645">
        <v>1</v>
      </c>
      <c r="P1645">
        <v>0</v>
      </c>
      <c r="Q1645" t="s">
        <v>23</v>
      </c>
      <c r="R1645">
        <f>VLOOKUP($A1645,Location!$A:$E,2,FALSE)</f>
        <v>51.505272400000003</v>
      </c>
      <c r="S1645">
        <f>VLOOKUP($A1645,Location!$A:$E,3,FALSE)</f>
        <v>-3.5799430999999999</v>
      </c>
      <c r="T1645">
        <f>VLOOKUP($A1645,Location!$A:$E,4,FALSE)</f>
        <v>51.435272400000002</v>
      </c>
      <c r="U1645">
        <f>VLOOKUP($A1645,Location!$A:$E,5,FALSE)</f>
        <v>-3.5599430999999999</v>
      </c>
      <c r="V1645" t="s">
        <v>24</v>
      </c>
      <c r="W1645" t="s">
        <v>335</v>
      </c>
      <c r="X1645" t="s">
        <v>26</v>
      </c>
    </row>
    <row r="1646" spans="1:24" x14ac:dyDescent="0.25">
      <c r="A1646" t="s">
        <v>77</v>
      </c>
      <c r="N1646">
        <v>1</v>
      </c>
      <c r="O1646">
        <v>1</v>
      </c>
      <c r="P1646">
        <v>0</v>
      </c>
      <c r="Q1646" t="s">
        <v>23</v>
      </c>
      <c r="R1646">
        <f>VLOOKUP($A1646,Location!$A:$E,2,FALSE)</f>
        <v>54.085600700000001</v>
      </c>
      <c r="S1646">
        <f>VLOOKUP($A1646,Location!$A:$E,3,FALSE)</f>
        <v>-0.20030780000000001</v>
      </c>
      <c r="T1646">
        <f>VLOOKUP($A1646,Location!$A:$E,4,FALSE)</f>
        <v>54.085600700000001</v>
      </c>
      <c r="U1646">
        <f>VLOOKUP($A1646,Location!$A:$E,5,FALSE)</f>
        <v>-0.20030780000000001</v>
      </c>
      <c r="V1646" t="s">
        <v>24</v>
      </c>
      <c r="W1646" t="s">
        <v>335</v>
      </c>
      <c r="X1646" t="s">
        <v>26</v>
      </c>
    </row>
    <row r="1647" spans="1:24" x14ac:dyDescent="0.25">
      <c r="A1647" t="s">
        <v>78</v>
      </c>
      <c r="N1647">
        <v>1</v>
      </c>
      <c r="O1647">
        <v>1</v>
      </c>
      <c r="P1647">
        <v>0</v>
      </c>
      <c r="Q1647" t="s">
        <v>23</v>
      </c>
      <c r="R1647">
        <f>VLOOKUP($A1647,Location!$A:$E,2,FALSE)</f>
        <v>51.515856399999997</v>
      </c>
      <c r="S1647">
        <f>VLOOKUP($A1647,Location!$A:$E,3,FALSE)</f>
        <v>-2.6850771</v>
      </c>
      <c r="T1647">
        <f>VLOOKUP($A1647,Location!$A:$E,4,FALSE)</f>
        <v>51.515856399999997</v>
      </c>
      <c r="U1647">
        <f>VLOOKUP($A1647,Location!$A:$E,5,FALSE)</f>
        <v>-2.7150770999999998</v>
      </c>
      <c r="V1647" t="s">
        <v>24</v>
      </c>
      <c r="W1647" t="s">
        <v>335</v>
      </c>
      <c r="X1647" t="s">
        <v>26</v>
      </c>
    </row>
    <row r="1648" spans="1:24" x14ac:dyDescent="0.25">
      <c r="A1648" t="s">
        <v>79</v>
      </c>
      <c r="N1648">
        <v>1</v>
      </c>
      <c r="O1648">
        <v>1</v>
      </c>
      <c r="P1648">
        <v>0</v>
      </c>
      <c r="Q1648" t="s">
        <v>23</v>
      </c>
      <c r="R1648">
        <f>VLOOKUP($A1648,Location!$A:$E,2,FALSE)</f>
        <v>51.428808199999999</v>
      </c>
      <c r="S1648">
        <f>VLOOKUP($A1648,Location!$A:$E,3,FALSE)</f>
        <v>-2.5427526</v>
      </c>
      <c r="T1648">
        <f>VLOOKUP($A1648,Location!$A:$E,4,FALSE)</f>
        <v>51.378808200000002</v>
      </c>
      <c r="U1648">
        <f>VLOOKUP($A1648,Location!$A:$E,5,FALSE)</f>
        <v>-2.5427526</v>
      </c>
      <c r="V1648" t="s">
        <v>24</v>
      </c>
      <c r="W1648" t="s">
        <v>335</v>
      </c>
      <c r="X1648" t="s">
        <v>26</v>
      </c>
    </row>
    <row r="1649" spans="1:24" x14ac:dyDescent="0.25">
      <c r="A1649" t="s">
        <v>80</v>
      </c>
      <c r="N1649">
        <v>1</v>
      </c>
      <c r="O1649">
        <v>1</v>
      </c>
      <c r="P1649">
        <v>0</v>
      </c>
      <c r="Q1649" t="s">
        <v>23</v>
      </c>
      <c r="R1649">
        <f>VLOOKUP($A1649,Location!$A:$E,2,FALSE)</f>
        <v>51.472428700000002</v>
      </c>
      <c r="S1649">
        <f>VLOOKUP($A1649,Location!$A:$E,3,FALSE)</f>
        <v>-2.4891641999999998</v>
      </c>
      <c r="T1649">
        <f>VLOOKUP($A1649,Location!$A:$E,4,FALSE)</f>
        <v>51.502428700000003</v>
      </c>
      <c r="U1649">
        <f>VLOOKUP($A1649,Location!$A:$E,5,FALSE)</f>
        <v>-2.4591642</v>
      </c>
      <c r="V1649" t="s">
        <v>24</v>
      </c>
      <c r="W1649" t="s">
        <v>335</v>
      </c>
      <c r="X1649" t="s">
        <v>26</v>
      </c>
    </row>
    <row r="1650" spans="1:24" x14ac:dyDescent="0.25">
      <c r="A1650" t="s">
        <v>81</v>
      </c>
      <c r="N1650">
        <v>1</v>
      </c>
      <c r="O1650">
        <v>1</v>
      </c>
      <c r="P1650">
        <v>0</v>
      </c>
      <c r="Q1650" t="s">
        <v>23</v>
      </c>
      <c r="R1650">
        <f>VLOOKUP($A1650,Location!$A:$E,2,FALSE)</f>
        <v>51.420360000000002</v>
      </c>
      <c r="S1650">
        <f>VLOOKUP($A1650,Location!$A:$E,3,FALSE)</f>
        <v>2.0109999999999999E-2</v>
      </c>
      <c r="T1650">
        <f>VLOOKUP($A1650,Location!$A:$E,4,FALSE)</f>
        <v>51.420360000000002</v>
      </c>
      <c r="U1650">
        <f>VLOOKUP($A1650,Location!$A:$E,5,FALSE)</f>
        <v>2.0109999999999999E-2</v>
      </c>
      <c r="V1650" t="s">
        <v>24</v>
      </c>
      <c r="W1650" t="s">
        <v>335</v>
      </c>
      <c r="X1650" t="s">
        <v>26</v>
      </c>
    </row>
    <row r="1651" spans="1:24" x14ac:dyDescent="0.25">
      <c r="A1651" t="s">
        <v>82</v>
      </c>
      <c r="N1651">
        <v>1</v>
      </c>
      <c r="O1651">
        <v>1</v>
      </c>
      <c r="P1651">
        <v>0</v>
      </c>
      <c r="Q1651" t="s">
        <v>23</v>
      </c>
      <c r="R1651">
        <f>VLOOKUP($A1651,Location!$A:$E,2,FALSE)</f>
        <v>57.673194799999997</v>
      </c>
      <c r="S1651">
        <f>VLOOKUP($A1651,Location!$A:$E,3,FALSE)</f>
        <v>-2.9725196999999999</v>
      </c>
      <c r="T1651">
        <f>VLOOKUP($A1651,Location!$A:$E,4,FALSE)</f>
        <v>57.673194799999997</v>
      </c>
      <c r="U1651">
        <f>VLOOKUP($A1651,Location!$A:$E,5,FALSE)</f>
        <v>-2.9725196999999999</v>
      </c>
      <c r="V1651" t="s">
        <v>24</v>
      </c>
      <c r="W1651" t="s">
        <v>335</v>
      </c>
      <c r="X1651" t="s">
        <v>26</v>
      </c>
    </row>
    <row r="1652" spans="1:24" x14ac:dyDescent="0.25">
      <c r="A1652" t="s">
        <v>83</v>
      </c>
      <c r="N1652">
        <v>1</v>
      </c>
      <c r="O1652">
        <v>1</v>
      </c>
      <c r="P1652">
        <v>0</v>
      </c>
      <c r="Q1652" t="s">
        <v>23</v>
      </c>
      <c r="R1652">
        <f>VLOOKUP($A1652,Location!$A:$E,2,FALSE)</f>
        <v>50.957619399999999</v>
      </c>
      <c r="S1652">
        <f>VLOOKUP($A1652,Location!$A:$E,3,FALSE)</f>
        <v>-0.127525</v>
      </c>
      <c r="T1652">
        <f>VLOOKUP($A1652,Location!$A:$E,4,FALSE)</f>
        <v>50.957619399999999</v>
      </c>
      <c r="U1652">
        <f>VLOOKUP($A1652,Location!$A:$E,5,FALSE)</f>
        <v>-0.127525</v>
      </c>
      <c r="V1652" t="s">
        <v>24</v>
      </c>
      <c r="W1652" t="s">
        <v>335</v>
      </c>
      <c r="X1652" t="s">
        <v>26</v>
      </c>
    </row>
    <row r="1653" spans="1:24" x14ac:dyDescent="0.25">
      <c r="A1653" t="s">
        <v>84</v>
      </c>
      <c r="N1653">
        <v>1</v>
      </c>
      <c r="O1653">
        <v>1</v>
      </c>
      <c r="P1653">
        <v>0</v>
      </c>
      <c r="Q1653" t="s">
        <v>23</v>
      </c>
      <c r="R1653">
        <f>VLOOKUP($A1653,Location!$A:$E,2,FALSE)</f>
        <v>52.795272099999998</v>
      </c>
      <c r="S1653">
        <f>VLOOKUP($A1653,Location!$A:$E,3,FALSE)</f>
        <v>-1.6587409</v>
      </c>
      <c r="T1653">
        <f>VLOOKUP($A1653,Location!$A:$E,4,FALSE)</f>
        <v>52.765272099999997</v>
      </c>
      <c r="U1653">
        <f>VLOOKUP($A1653,Location!$A:$E,5,FALSE)</f>
        <v>-1.6587409</v>
      </c>
      <c r="V1653" t="s">
        <v>24</v>
      </c>
      <c r="W1653" t="s">
        <v>335</v>
      </c>
      <c r="X1653" t="s">
        <v>26</v>
      </c>
    </row>
    <row r="1654" spans="1:24" x14ac:dyDescent="0.25">
      <c r="A1654" t="s">
        <v>85</v>
      </c>
      <c r="N1654">
        <v>1</v>
      </c>
      <c r="O1654">
        <v>1</v>
      </c>
      <c r="P1654">
        <v>0</v>
      </c>
      <c r="Q1654" t="s">
        <v>23</v>
      </c>
      <c r="R1654">
        <f>VLOOKUP($A1654,Location!$A:$E,2,FALSE)</f>
        <v>53.599623000000001</v>
      </c>
      <c r="S1654">
        <f>VLOOKUP($A1654,Location!$A:$E,3,FALSE)</f>
        <v>-2.2866369999999998</v>
      </c>
      <c r="T1654">
        <f>VLOOKUP($A1654,Location!$A:$E,4,FALSE)</f>
        <v>53.599623000000001</v>
      </c>
      <c r="U1654">
        <f>VLOOKUP($A1654,Location!$A:$E,5,FALSE)</f>
        <v>-2.2866369999999998</v>
      </c>
      <c r="V1654" t="s">
        <v>24</v>
      </c>
      <c r="W1654" t="s">
        <v>335</v>
      </c>
      <c r="X1654" t="s">
        <v>26</v>
      </c>
    </row>
    <row r="1655" spans="1:24" x14ac:dyDescent="0.25">
      <c r="A1655" t="s">
        <v>86</v>
      </c>
      <c r="N1655">
        <v>1</v>
      </c>
      <c r="O1655">
        <v>1</v>
      </c>
      <c r="P1655">
        <v>0</v>
      </c>
      <c r="Q1655" t="s">
        <v>23</v>
      </c>
      <c r="R1655">
        <f>VLOOKUP($A1655,Location!$A:$E,2,FALSE)</f>
        <v>52.248284900000002</v>
      </c>
      <c r="S1655">
        <f>VLOOKUP($A1655,Location!$A:$E,3,FALSE)</f>
        <v>0.71096519999999996</v>
      </c>
      <c r="T1655">
        <f>VLOOKUP($A1655,Location!$A:$E,4,FALSE)</f>
        <v>52.248284900000002</v>
      </c>
      <c r="U1655">
        <f>VLOOKUP($A1655,Location!$A:$E,5,FALSE)</f>
        <v>0.71096519999999996</v>
      </c>
      <c r="V1655" t="s">
        <v>24</v>
      </c>
      <c r="W1655" t="s">
        <v>335</v>
      </c>
      <c r="X1655" t="s">
        <v>26</v>
      </c>
    </row>
    <row r="1656" spans="1:24" x14ac:dyDescent="0.25">
      <c r="A1656" t="s">
        <v>87</v>
      </c>
      <c r="N1656">
        <v>1</v>
      </c>
      <c r="O1656">
        <v>1</v>
      </c>
      <c r="P1656">
        <v>0</v>
      </c>
      <c r="Q1656" t="s">
        <v>23</v>
      </c>
      <c r="R1656">
        <f>VLOOKUP($A1656,Location!$A:$E,2,FALSE)</f>
        <v>53.252900799999999</v>
      </c>
      <c r="S1656">
        <f>VLOOKUP($A1656,Location!$A:$E,3,FALSE)</f>
        <v>-1.9148575999999999</v>
      </c>
      <c r="T1656">
        <f>VLOOKUP($A1656,Location!$A:$E,4,FALSE)</f>
        <v>53.252900799999999</v>
      </c>
      <c r="U1656">
        <f>VLOOKUP($A1656,Location!$A:$E,5,FALSE)</f>
        <v>-1.9048575999999999</v>
      </c>
      <c r="V1656" t="s">
        <v>24</v>
      </c>
      <c r="W1656" t="s">
        <v>335</v>
      </c>
      <c r="X1656" t="s">
        <v>26</v>
      </c>
    </row>
    <row r="1657" spans="1:24" x14ac:dyDescent="0.25">
      <c r="A1657" t="s">
        <v>88</v>
      </c>
      <c r="N1657">
        <v>1</v>
      </c>
      <c r="O1657">
        <v>1</v>
      </c>
      <c r="P1657">
        <v>0</v>
      </c>
      <c r="Q1657" t="s">
        <v>23</v>
      </c>
      <c r="R1657">
        <f>VLOOKUP($A1657,Location!$A:$E,2,FALSE)</f>
        <v>50.226975299999999</v>
      </c>
      <c r="S1657">
        <f>VLOOKUP($A1657,Location!$A:$E,3,FALSE)</f>
        <v>-5.2660182999999998</v>
      </c>
      <c r="T1657">
        <f>VLOOKUP($A1657,Location!$A:$E,4,FALSE)</f>
        <v>50.226975299999999</v>
      </c>
      <c r="U1657">
        <f>VLOOKUP($A1657,Location!$A:$E,5,FALSE)</f>
        <v>-5.2660182999999998</v>
      </c>
      <c r="V1657" t="s">
        <v>24</v>
      </c>
      <c r="W1657" t="s">
        <v>335</v>
      </c>
      <c r="X1657" t="s">
        <v>26</v>
      </c>
    </row>
    <row r="1658" spans="1:24" x14ac:dyDescent="0.25">
      <c r="A1658" t="s">
        <v>89</v>
      </c>
      <c r="N1658">
        <v>1</v>
      </c>
      <c r="O1658">
        <v>1</v>
      </c>
      <c r="P1658">
        <v>0</v>
      </c>
      <c r="Q1658" t="s">
        <v>23</v>
      </c>
      <c r="R1658">
        <f>VLOOKUP($A1658,Location!$A:$E,2,FALSE)</f>
        <v>52.232819999999997</v>
      </c>
      <c r="S1658">
        <f>VLOOKUP($A1658,Location!$A:$E,3,FALSE)</f>
        <v>0.13578999999999999</v>
      </c>
      <c r="T1658">
        <f>VLOOKUP($A1658,Location!$A:$E,4,FALSE)</f>
        <v>52.232819999999997</v>
      </c>
      <c r="U1658">
        <f>VLOOKUP($A1658,Location!$A:$E,5,FALSE)</f>
        <v>0.13578999999999999</v>
      </c>
      <c r="V1658" t="s">
        <v>24</v>
      </c>
      <c r="W1658" t="s">
        <v>335</v>
      </c>
      <c r="X1658" t="s">
        <v>26</v>
      </c>
    </row>
    <row r="1659" spans="1:24" x14ac:dyDescent="0.25">
      <c r="A1659" t="s">
        <v>90</v>
      </c>
      <c r="N1659">
        <v>1</v>
      </c>
      <c r="O1659">
        <v>1</v>
      </c>
      <c r="P1659">
        <v>0</v>
      </c>
      <c r="Q1659" t="s">
        <v>23</v>
      </c>
      <c r="R1659">
        <f>VLOOKUP($A1659,Location!$A:$E,2,FALSE)</f>
        <v>55.423007599999998</v>
      </c>
      <c r="S1659">
        <f>VLOOKUP($A1659,Location!$A:$E,3,FALSE)</f>
        <v>-5.6014568999999996</v>
      </c>
      <c r="T1659">
        <f>VLOOKUP($A1659,Location!$A:$E,4,FALSE)</f>
        <v>55.423007599999998</v>
      </c>
      <c r="U1659">
        <f>VLOOKUP($A1659,Location!$A:$E,5,FALSE)</f>
        <v>-5.6014568999999996</v>
      </c>
      <c r="V1659" t="s">
        <v>24</v>
      </c>
      <c r="W1659" t="s">
        <v>335</v>
      </c>
      <c r="X1659" t="s">
        <v>26</v>
      </c>
    </row>
    <row r="1660" spans="1:24" x14ac:dyDescent="0.25">
      <c r="A1660" t="s">
        <v>91</v>
      </c>
      <c r="N1660">
        <v>1</v>
      </c>
      <c r="O1660">
        <v>1</v>
      </c>
      <c r="P1660">
        <v>0</v>
      </c>
      <c r="Q1660" t="s">
        <v>23</v>
      </c>
      <c r="R1660">
        <f>VLOOKUP($A1660,Location!$A:$E,2,FALSE)</f>
        <v>51.274792099999999</v>
      </c>
      <c r="S1660">
        <f>VLOOKUP($A1660,Location!$A:$E,3,FALSE)</f>
        <v>1.0884365</v>
      </c>
      <c r="T1660">
        <f>VLOOKUP($A1660,Location!$A:$E,4,FALSE)</f>
        <v>51.2347921</v>
      </c>
      <c r="U1660">
        <f>VLOOKUP($A1660,Location!$A:$E,5,FALSE)</f>
        <v>1.1334365</v>
      </c>
      <c r="V1660" t="s">
        <v>24</v>
      </c>
      <c r="W1660" t="s">
        <v>335</v>
      </c>
      <c r="X1660" t="s">
        <v>26</v>
      </c>
    </row>
    <row r="1661" spans="1:24" x14ac:dyDescent="0.25">
      <c r="A1661" t="s">
        <v>92</v>
      </c>
      <c r="N1661">
        <v>1</v>
      </c>
      <c r="O1661">
        <v>1</v>
      </c>
      <c r="P1661">
        <v>0</v>
      </c>
      <c r="Q1661" t="s">
        <v>23</v>
      </c>
      <c r="R1661">
        <f>VLOOKUP($A1661,Location!$A:$E,2,FALSE)</f>
        <v>51.522466999999999</v>
      </c>
      <c r="S1661">
        <f>VLOOKUP($A1661,Location!$A:$E,3,FALSE)</f>
        <v>-3.1902680000000001</v>
      </c>
      <c r="T1661">
        <f>VLOOKUP($A1661,Location!$A:$E,4,FALSE)</f>
        <v>51.522466999999999</v>
      </c>
      <c r="U1661">
        <f>VLOOKUP($A1661,Location!$A:$E,5,FALSE)</f>
        <v>-3.2202679999999999</v>
      </c>
      <c r="V1661" t="s">
        <v>24</v>
      </c>
      <c r="W1661" t="s">
        <v>335</v>
      </c>
      <c r="X1661" t="s">
        <v>26</v>
      </c>
    </row>
    <row r="1662" spans="1:24" x14ac:dyDescent="0.25">
      <c r="A1662" t="s">
        <v>93</v>
      </c>
      <c r="N1662">
        <v>1</v>
      </c>
      <c r="O1662">
        <v>1</v>
      </c>
      <c r="P1662">
        <v>0</v>
      </c>
      <c r="Q1662" t="s">
        <v>23</v>
      </c>
      <c r="R1662">
        <f>VLOOKUP($A1662,Location!$A:$E,2,FALSE)</f>
        <v>52.085118600000001</v>
      </c>
      <c r="S1662">
        <f>VLOOKUP($A1662,Location!$A:$E,3,FALSE)</f>
        <v>-4.6578919000000001</v>
      </c>
      <c r="T1662">
        <f>VLOOKUP($A1662,Location!$A:$E,4,FALSE)</f>
        <v>52.085118600000001</v>
      </c>
      <c r="U1662">
        <f>VLOOKUP($A1662,Location!$A:$E,5,FALSE)</f>
        <v>-4.6578919000000001</v>
      </c>
      <c r="V1662" t="s">
        <v>24</v>
      </c>
      <c r="W1662" t="s">
        <v>335</v>
      </c>
      <c r="X1662" t="s">
        <v>26</v>
      </c>
    </row>
    <row r="1663" spans="1:24" x14ac:dyDescent="0.25">
      <c r="A1663" t="s">
        <v>94</v>
      </c>
      <c r="N1663">
        <v>1</v>
      </c>
      <c r="O1663">
        <v>1</v>
      </c>
      <c r="P1663">
        <v>0</v>
      </c>
      <c r="Q1663" t="s">
        <v>23</v>
      </c>
      <c r="R1663">
        <f>VLOOKUP($A1663,Location!$A:$E,2,FALSE)</f>
        <v>52.119056999999998</v>
      </c>
      <c r="S1663">
        <f>VLOOKUP($A1663,Location!$A:$E,3,FALSE)</f>
        <v>-0.421518</v>
      </c>
      <c r="T1663">
        <f>VLOOKUP($A1663,Location!$A:$E,4,FALSE)</f>
        <v>52.134056999999999</v>
      </c>
      <c r="U1663">
        <f>VLOOKUP($A1663,Location!$A:$E,5,FALSE)</f>
        <v>-0.421518</v>
      </c>
      <c r="V1663" t="s">
        <v>24</v>
      </c>
      <c r="W1663" t="s">
        <v>335</v>
      </c>
      <c r="X1663" t="s">
        <v>26</v>
      </c>
    </row>
    <row r="1664" spans="1:24" x14ac:dyDescent="0.25">
      <c r="A1664" t="s">
        <v>95</v>
      </c>
      <c r="N1664">
        <v>1</v>
      </c>
      <c r="O1664">
        <v>1</v>
      </c>
      <c r="P1664">
        <v>0</v>
      </c>
      <c r="Q1664" t="s">
        <v>23</v>
      </c>
      <c r="R1664">
        <f>VLOOKUP($A1664,Location!$A:$E,2,FALSE)</f>
        <v>54.896782600000002</v>
      </c>
      <c r="S1664">
        <f>VLOOKUP($A1664,Location!$A:$E,3,FALSE)</f>
        <v>-2.9524503000000002</v>
      </c>
      <c r="T1664">
        <f>VLOOKUP($A1664,Location!$A:$E,4,FALSE)</f>
        <v>54.896782600000002</v>
      </c>
      <c r="U1664">
        <f>VLOOKUP($A1664,Location!$A:$E,5,FALSE)</f>
        <v>-2.9524503000000002</v>
      </c>
      <c r="V1664" t="s">
        <v>24</v>
      </c>
      <c r="W1664" t="s">
        <v>335</v>
      </c>
      <c r="X1664" t="s">
        <v>26</v>
      </c>
    </row>
    <row r="1665" spans="1:24" x14ac:dyDescent="0.25">
      <c r="A1665" t="s">
        <v>96</v>
      </c>
      <c r="N1665">
        <v>1</v>
      </c>
      <c r="O1665">
        <v>1</v>
      </c>
      <c r="P1665">
        <v>0</v>
      </c>
      <c r="Q1665" t="s">
        <v>23</v>
      </c>
      <c r="R1665">
        <f>VLOOKUP($A1665,Location!$A:$E,2,FALSE)</f>
        <v>51.855899899999997</v>
      </c>
      <c r="S1665">
        <f>VLOOKUP($A1665,Location!$A:$E,3,FALSE)</f>
        <v>-4.3029979000000003</v>
      </c>
      <c r="T1665">
        <f>VLOOKUP($A1665,Location!$A:$E,4,FALSE)</f>
        <v>51.855899899999997</v>
      </c>
      <c r="U1665">
        <f>VLOOKUP($A1665,Location!$A:$E,5,FALSE)</f>
        <v>-4.3029979000000003</v>
      </c>
      <c r="V1665" t="s">
        <v>24</v>
      </c>
      <c r="W1665" t="s">
        <v>335</v>
      </c>
      <c r="X1665" t="s">
        <v>26</v>
      </c>
    </row>
    <row r="1666" spans="1:24" x14ac:dyDescent="0.25">
      <c r="A1666" t="s">
        <v>97</v>
      </c>
      <c r="N1666">
        <v>1</v>
      </c>
      <c r="O1666">
        <v>1</v>
      </c>
      <c r="P1666">
        <v>0</v>
      </c>
      <c r="Q1666" t="s">
        <v>23</v>
      </c>
      <c r="R1666">
        <f>VLOOKUP($A1666,Location!$A:$E,2,FALSE)</f>
        <v>54.931502199999997</v>
      </c>
      <c r="S1666">
        <f>VLOOKUP($A1666,Location!$A:$E,3,FALSE)</f>
        <v>-3.9359592999999999</v>
      </c>
      <c r="T1666">
        <f>VLOOKUP($A1666,Location!$A:$E,4,FALSE)</f>
        <v>54.931502199999997</v>
      </c>
      <c r="U1666">
        <f>VLOOKUP($A1666,Location!$A:$E,5,FALSE)</f>
        <v>-3.9359592999999999</v>
      </c>
      <c r="V1666" t="s">
        <v>24</v>
      </c>
      <c r="W1666" t="s">
        <v>335</v>
      </c>
      <c r="X1666" t="s">
        <v>26</v>
      </c>
    </row>
    <row r="1667" spans="1:24" x14ac:dyDescent="0.25">
      <c r="A1667" t="s">
        <v>98</v>
      </c>
      <c r="N1667">
        <v>1</v>
      </c>
      <c r="O1667">
        <v>1</v>
      </c>
      <c r="P1667">
        <v>0</v>
      </c>
      <c r="Q1667" t="s">
        <v>23</v>
      </c>
      <c r="R1667">
        <f>VLOOKUP($A1667,Location!$A:$E,2,FALSE)</f>
        <v>53.532071299999998</v>
      </c>
      <c r="S1667">
        <f>VLOOKUP($A1667,Location!$A:$E,3,FALSE)</f>
        <v>-2.1712096999999999</v>
      </c>
      <c r="T1667">
        <f>VLOOKUP($A1667,Location!$A:$E,4,FALSE)</f>
        <v>53.532071299999998</v>
      </c>
      <c r="U1667">
        <f>VLOOKUP($A1667,Location!$A:$E,5,FALSE)</f>
        <v>-2.1712096999999999</v>
      </c>
      <c r="V1667" t="s">
        <v>24</v>
      </c>
      <c r="W1667" t="s">
        <v>335</v>
      </c>
      <c r="X1667" t="s">
        <v>26</v>
      </c>
    </row>
    <row r="1668" spans="1:24" x14ac:dyDescent="0.25">
      <c r="A1668" t="s">
        <v>99</v>
      </c>
      <c r="N1668">
        <v>1</v>
      </c>
      <c r="O1668">
        <v>1</v>
      </c>
      <c r="P1668">
        <v>0</v>
      </c>
      <c r="Q1668" t="s">
        <v>23</v>
      </c>
      <c r="R1668">
        <f>VLOOKUP($A1668,Location!$A:$E,2,FALSE)</f>
        <v>53.500746399999997</v>
      </c>
      <c r="S1668">
        <f>VLOOKUP($A1668,Location!$A:$E,3,FALSE)</f>
        <v>-2.2406853</v>
      </c>
      <c r="T1668">
        <f>VLOOKUP($A1668,Location!$A:$E,4,FALSE)</f>
        <v>53.500746399999997</v>
      </c>
      <c r="U1668">
        <f>VLOOKUP($A1668,Location!$A:$E,5,FALSE)</f>
        <v>-2.2491853000000002</v>
      </c>
      <c r="V1668" t="s">
        <v>24</v>
      </c>
      <c r="W1668" t="s">
        <v>335</v>
      </c>
      <c r="X1668" t="s">
        <v>26</v>
      </c>
    </row>
    <row r="1669" spans="1:24" x14ac:dyDescent="0.25">
      <c r="A1669" t="s">
        <v>100</v>
      </c>
      <c r="N1669">
        <v>1</v>
      </c>
      <c r="O1669">
        <v>1</v>
      </c>
      <c r="P1669">
        <v>0</v>
      </c>
      <c r="Q1669" t="s">
        <v>23</v>
      </c>
      <c r="R1669">
        <f>VLOOKUP($A1669,Location!$A:$E,2,FALSE)</f>
        <v>51.7248977</v>
      </c>
      <c r="S1669">
        <f>VLOOKUP($A1669,Location!$A:$E,3,FALSE)</f>
        <v>0.44655909999999999</v>
      </c>
      <c r="T1669">
        <f>VLOOKUP($A1669,Location!$A:$E,4,FALSE)</f>
        <v>51.7248977</v>
      </c>
      <c r="U1669">
        <f>VLOOKUP($A1669,Location!$A:$E,5,FALSE)</f>
        <v>0.44655909999999999</v>
      </c>
      <c r="V1669" t="s">
        <v>24</v>
      </c>
      <c r="W1669" t="s">
        <v>335</v>
      </c>
      <c r="X1669" t="s">
        <v>26</v>
      </c>
    </row>
    <row r="1670" spans="1:24" x14ac:dyDescent="0.25">
      <c r="A1670" t="s">
        <v>101</v>
      </c>
      <c r="N1670">
        <v>1</v>
      </c>
      <c r="O1670">
        <v>1</v>
      </c>
      <c r="P1670">
        <v>0</v>
      </c>
      <c r="Q1670" t="s">
        <v>23</v>
      </c>
      <c r="R1670">
        <f>VLOOKUP($A1670,Location!$A:$E,2,FALSE)</f>
        <v>51.903452700000003</v>
      </c>
      <c r="S1670">
        <f>VLOOKUP($A1670,Location!$A:$E,3,FALSE)</f>
        <v>-2.0650259000000002</v>
      </c>
      <c r="T1670">
        <f>VLOOKUP($A1670,Location!$A:$E,4,FALSE)</f>
        <v>51.903452700000003</v>
      </c>
      <c r="U1670">
        <f>VLOOKUP($A1670,Location!$A:$E,5,FALSE)</f>
        <v>-2.0250259000000002</v>
      </c>
      <c r="V1670" t="s">
        <v>24</v>
      </c>
      <c r="W1670" t="s">
        <v>335</v>
      </c>
      <c r="X1670" t="s">
        <v>26</v>
      </c>
    </row>
    <row r="1671" spans="1:24" x14ac:dyDescent="0.25">
      <c r="A1671" t="s">
        <v>102</v>
      </c>
      <c r="N1671">
        <v>1</v>
      </c>
      <c r="O1671">
        <v>1</v>
      </c>
      <c r="P1671">
        <v>0</v>
      </c>
      <c r="Q1671" t="s">
        <v>23</v>
      </c>
      <c r="R1671">
        <f>VLOOKUP($A1671,Location!$A:$E,2,FALSE)</f>
        <v>51.384331099999997</v>
      </c>
      <c r="S1671">
        <f>VLOOKUP($A1671,Location!$A:$E,3,FALSE)</f>
        <v>-0.50983659999999997</v>
      </c>
      <c r="T1671">
        <f>VLOOKUP($A1671,Location!$A:$E,4,FALSE)</f>
        <v>51.384331099999997</v>
      </c>
      <c r="U1671">
        <f>VLOOKUP($A1671,Location!$A:$E,5,FALSE)</f>
        <v>-0.50983659999999997</v>
      </c>
      <c r="V1671" t="s">
        <v>24</v>
      </c>
      <c r="W1671" t="s">
        <v>335</v>
      </c>
      <c r="X1671" t="s">
        <v>26</v>
      </c>
    </row>
    <row r="1672" spans="1:24" x14ac:dyDescent="0.25">
      <c r="A1672" t="s">
        <v>103</v>
      </c>
      <c r="N1672">
        <v>1</v>
      </c>
      <c r="O1672">
        <v>1</v>
      </c>
      <c r="P1672">
        <v>0</v>
      </c>
      <c r="Q1672" t="s">
        <v>23</v>
      </c>
      <c r="R1672">
        <f>VLOOKUP($A1672,Location!$A:$E,2,FALSE)</f>
        <v>53.161984699999998</v>
      </c>
      <c r="S1672">
        <f>VLOOKUP($A1672,Location!$A:$E,3,FALSE)</f>
        <v>-2.8475787000000001</v>
      </c>
      <c r="T1672">
        <f>VLOOKUP($A1672,Location!$A:$E,4,FALSE)</f>
        <v>53.181984700000001</v>
      </c>
      <c r="U1672">
        <f>VLOOKUP($A1672,Location!$A:$E,5,FALSE)</f>
        <v>-2.8475787000000001</v>
      </c>
      <c r="V1672" t="s">
        <v>24</v>
      </c>
      <c r="W1672" t="s">
        <v>335</v>
      </c>
      <c r="X1672" t="s">
        <v>26</v>
      </c>
    </row>
    <row r="1673" spans="1:24" x14ac:dyDescent="0.25">
      <c r="A1673" t="s">
        <v>104</v>
      </c>
      <c r="N1673">
        <v>1</v>
      </c>
      <c r="O1673">
        <v>1</v>
      </c>
      <c r="P1673">
        <v>0</v>
      </c>
      <c r="Q1673" t="s">
        <v>23</v>
      </c>
      <c r="R1673">
        <f>VLOOKUP($A1673,Location!$A:$E,2,FALSE)</f>
        <v>53.243543000000003</v>
      </c>
      <c r="S1673">
        <f>VLOOKUP($A1673,Location!$A:$E,3,FALSE)</f>
        <v>-1.426382</v>
      </c>
      <c r="T1673">
        <f>VLOOKUP($A1673,Location!$A:$E,4,FALSE)</f>
        <v>53.213543000000001</v>
      </c>
      <c r="U1673">
        <f>VLOOKUP($A1673,Location!$A:$E,5,FALSE)</f>
        <v>-1.416382</v>
      </c>
      <c r="V1673" t="s">
        <v>24</v>
      </c>
      <c r="W1673" t="s">
        <v>335</v>
      </c>
      <c r="X1673" t="s">
        <v>26</v>
      </c>
    </row>
    <row r="1674" spans="1:24" x14ac:dyDescent="0.25">
      <c r="A1674" t="s">
        <v>105</v>
      </c>
      <c r="N1674">
        <v>1</v>
      </c>
      <c r="O1674">
        <v>1</v>
      </c>
      <c r="P1674">
        <v>0</v>
      </c>
      <c r="Q1674" t="s">
        <v>23</v>
      </c>
      <c r="R1674">
        <f>VLOOKUP($A1674,Location!$A:$E,2,FALSE)</f>
        <v>50.85333</v>
      </c>
      <c r="S1674">
        <f>VLOOKUP($A1674,Location!$A:$E,3,FALSE)</f>
        <v>-0.71013000000000004</v>
      </c>
      <c r="T1674">
        <f>VLOOKUP($A1674,Location!$A:$E,4,FALSE)</f>
        <v>50.85333</v>
      </c>
      <c r="U1674">
        <f>VLOOKUP($A1674,Location!$A:$E,5,FALSE)</f>
        <v>-0.71013000000000004</v>
      </c>
      <c r="V1674" t="s">
        <v>24</v>
      </c>
      <c r="W1674" t="s">
        <v>335</v>
      </c>
      <c r="X1674" t="s">
        <v>26</v>
      </c>
    </row>
    <row r="1675" spans="1:24" x14ac:dyDescent="0.25">
      <c r="A1675" t="s">
        <v>106</v>
      </c>
      <c r="N1675">
        <v>1</v>
      </c>
      <c r="O1675">
        <v>1</v>
      </c>
      <c r="P1675">
        <v>0</v>
      </c>
      <c r="Q1675" t="s">
        <v>23</v>
      </c>
      <c r="R1675">
        <f>VLOOKUP($A1675,Location!$A:$E,2,FALSE)</f>
        <v>51.633513100000002</v>
      </c>
      <c r="S1675">
        <f>VLOOKUP($A1675,Location!$A:$E,3,FALSE)</f>
        <v>9.0489999999999998E-3</v>
      </c>
      <c r="T1675">
        <f>VLOOKUP($A1675,Location!$A:$E,4,FALSE)</f>
        <v>51.633513100000002</v>
      </c>
      <c r="U1675">
        <f>VLOOKUP($A1675,Location!$A:$E,5,FALSE)</f>
        <v>1.7049000000000002E-2</v>
      </c>
      <c r="V1675" t="s">
        <v>24</v>
      </c>
      <c r="W1675" t="s">
        <v>335</v>
      </c>
      <c r="X1675" t="s">
        <v>26</v>
      </c>
    </row>
    <row r="1676" spans="1:24" x14ac:dyDescent="0.25">
      <c r="A1676" t="s">
        <v>107</v>
      </c>
      <c r="N1676">
        <v>1</v>
      </c>
      <c r="O1676">
        <v>1</v>
      </c>
      <c r="P1676">
        <v>0</v>
      </c>
      <c r="Q1676" t="s">
        <v>23</v>
      </c>
      <c r="R1676">
        <f>VLOOKUP($A1676,Location!$A:$E,2,FALSE)</f>
        <v>51.465494</v>
      </c>
      <c r="S1676">
        <f>VLOOKUP($A1676,Location!$A:$E,3,FALSE)</f>
        <v>-2.1437599999999999</v>
      </c>
      <c r="T1676">
        <f>VLOOKUP($A1676,Location!$A:$E,4,FALSE)</f>
        <v>51.465494</v>
      </c>
      <c r="U1676">
        <f>VLOOKUP($A1676,Location!$A:$E,5,FALSE)</f>
        <v>-2.1437599999999999</v>
      </c>
      <c r="V1676" t="s">
        <v>24</v>
      </c>
      <c r="W1676" t="s">
        <v>335</v>
      </c>
      <c r="X1676" t="s">
        <v>26</v>
      </c>
    </row>
    <row r="1677" spans="1:24" x14ac:dyDescent="0.25">
      <c r="A1677" t="s">
        <v>108</v>
      </c>
      <c r="N1677">
        <v>1</v>
      </c>
      <c r="O1677">
        <v>1</v>
      </c>
      <c r="P1677">
        <v>0</v>
      </c>
      <c r="Q1677" t="s">
        <v>23</v>
      </c>
      <c r="R1677">
        <f>VLOOKUP($A1677,Location!$A:$E,2,FALSE)</f>
        <v>53.657494200000002</v>
      </c>
      <c r="S1677">
        <f>VLOOKUP($A1677,Location!$A:$E,3,FALSE)</f>
        <v>-2.6185464999999999</v>
      </c>
      <c r="T1677">
        <f>VLOOKUP($A1677,Location!$A:$E,4,FALSE)</f>
        <v>53.627494200000001</v>
      </c>
      <c r="U1677">
        <f>VLOOKUP($A1677,Location!$A:$E,5,FALSE)</f>
        <v>-2.7285464999999998</v>
      </c>
      <c r="V1677" t="s">
        <v>24</v>
      </c>
      <c r="W1677" t="s">
        <v>335</v>
      </c>
      <c r="X1677" t="s">
        <v>26</v>
      </c>
    </row>
    <row r="1678" spans="1:24" x14ac:dyDescent="0.25">
      <c r="A1678" t="s">
        <v>109</v>
      </c>
      <c r="N1678">
        <v>1</v>
      </c>
      <c r="O1678">
        <v>1</v>
      </c>
      <c r="P1678">
        <v>0</v>
      </c>
      <c r="Q1678" t="s">
        <v>23</v>
      </c>
      <c r="R1678">
        <f>VLOOKUP($A1678,Location!$A:$E,2,FALSE)</f>
        <v>51.798403800000003</v>
      </c>
      <c r="S1678">
        <f>VLOOKUP($A1678,Location!$A:$E,3,FALSE)</f>
        <v>1.1546676</v>
      </c>
      <c r="T1678">
        <f>VLOOKUP($A1678,Location!$A:$E,4,FALSE)</f>
        <v>51.798403800000003</v>
      </c>
      <c r="U1678">
        <f>VLOOKUP($A1678,Location!$A:$E,5,FALSE)</f>
        <v>1.1546676</v>
      </c>
      <c r="V1678" t="s">
        <v>24</v>
      </c>
      <c r="W1678" t="s">
        <v>335</v>
      </c>
      <c r="X1678" t="s">
        <v>26</v>
      </c>
    </row>
    <row r="1679" spans="1:24" x14ac:dyDescent="0.25">
      <c r="A1679" t="s">
        <v>110</v>
      </c>
      <c r="N1679">
        <v>1</v>
      </c>
      <c r="O1679">
        <v>1</v>
      </c>
      <c r="P1679">
        <v>0</v>
      </c>
      <c r="Q1679" t="s">
        <v>23</v>
      </c>
      <c r="R1679">
        <f>VLOOKUP($A1679,Location!$A:$E,2,FALSE)</f>
        <v>51.872078700000003</v>
      </c>
      <c r="S1679">
        <f>VLOOKUP($A1679,Location!$A:$E,3,FALSE)</f>
        <v>0.92811390000000005</v>
      </c>
      <c r="T1679">
        <f>VLOOKUP($A1679,Location!$A:$E,4,FALSE)</f>
        <v>51.872078700000003</v>
      </c>
      <c r="U1679">
        <f>VLOOKUP($A1679,Location!$A:$E,5,FALSE)</f>
        <v>0.89811390000000002</v>
      </c>
      <c r="V1679" t="s">
        <v>24</v>
      </c>
      <c r="W1679" t="s">
        <v>335</v>
      </c>
      <c r="X1679" t="s">
        <v>26</v>
      </c>
    </row>
    <row r="1680" spans="1:24" x14ac:dyDescent="0.25">
      <c r="A1680" t="s">
        <v>111</v>
      </c>
      <c r="N1680">
        <v>1</v>
      </c>
      <c r="O1680">
        <v>1</v>
      </c>
      <c r="P1680">
        <v>0</v>
      </c>
      <c r="Q1680" t="s">
        <v>23</v>
      </c>
      <c r="R1680">
        <f>VLOOKUP($A1680,Location!$A:$E,2,FALSE)</f>
        <v>52.463636200000003</v>
      </c>
      <c r="S1680">
        <f>VLOOKUP($A1680,Location!$A:$E,3,FALSE)</f>
        <v>-1.4758529</v>
      </c>
      <c r="T1680">
        <f>VLOOKUP($A1680,Location!$A:$E,4,FALSE)</f>
        <v>52.433636200000002</v>
      </c>
      <c r="U1680">
        <f>VLOOKUP($A1680,Location!$A:$E,5,FALSE)</f>
        <v>-1.5358529000000001</v>
      </c>
      <c r="V1680" t="s">
        <v>24</v>
      </c>
      <c r="W1680" t="s">
        <v>335</v>
      </c>
      <c r="X1680" t="s">
        <v>26</v>
      </c>
    </row>
    <row r="1681" spans="1:24" x14ac:dyDescent="0.25">
      <c r="A1681" t="s">
        <v>112</v>
      </c>
      <c r="N1681">
        <v>1</v>
      </c>
      <c r="O1681">
        <v>1</v>
      </c>
      <c r="P1681">
        <v>0</v>
      </c>
      <c r="Q1681" t="s">
        <v>23</v>
      </c>
      <c r="R1681">
        <f>VLOOKUP($A1681,Location!$A:$E,2,FALSE)</f>
        <v>51.081005699999999</v>
      </c>
      <c r="S1681">
        <f>VLOOKUP($A1681,Location!$A:$E,3,FALSE)</f>
        <v>-0.2017707</v>
      </c>
      <c r="T1681">
        <f>VLOOKUP($A1681,Location!$A:$E,4,FALSE)</f>
        <v>51.081005699999999</v>
      </c>
      <c r="U1681">
        <f>VLOOKUP($A1681,Location!$A:$E,5,FALSE)</f>
        <v>-0.2017707</v>
      </c>
      <c r="V1681" t="s">
        <v>24</v>
      </c>
      <c r="W1681" t="s">
        <v>335</v>
      </c>
      <c r="X1681" t="s">
        <v>26</v>
      </c>
    </row>
    <row r="1682" spans="1:24" x14ac:dyDescent="0.25">
      <c r="A1682" t="s">
        <v>113</v>
      </c>
      <c r="N1682">
        <v>1</v>
      </c>
      <c r="O1682">
        <v>1</v>
      </c>
      <c r="P1682">
        <v>0</v>
      </c>
      <c r="Q1682" t="s">
        <v>23</v>
      </c>
      <c r="R1682">
        <f>VLOOKUP($A1682,Location!$A:$E,2,FALSE)</f>
        <v>53.089860799999997</v>
      </c>
      <c r="S1682">
        <f>VLOOKUP($A1682,Location!$A:$E,3,FALSE)</f>
        <v>-2.4441250000000001</v>
      </c>
      <c r="T1682">
        <f>VLOOKUP($A1682,Location!$A:$E,4,FALSE)</f>
        <v>53.089860799999997</v>
      </c>
      <c r="U1682">
        <f>VLOOKUP($A1682,Location!$A:$E,5,FALSE)</f>
        <v>-2.4441250000000001</v>
      </c>
      <c r="V1682" t="s">
        <v>24</v>
      </c>
      <c r="W1682" t="s">
        <v>335</v>
      </c>
      <c r="X1682" t="s">
        <v>26</v>
      </c>
    </row>
    <row r="1683" spans="1:24" x14ac:dyDescent="0.25">
      <c r="A1683" t="s">
        <v>114</v>
      </c>
      <c r="N1683">
        <v>1</v>
      </c>
      <c r="O1683">
        <v>1</v>
      </c>
      <c r="P1683">
        <v>0</v>
      </c>
      <c r="Q1683" t="s">
        <v>23</v>
      </c>
      <c r="R1683">
        <f>VLOOKUP($A1683,Location!$A:$E,2,FALSE)</f>
        <v>51.385290500000004</v>
      </c>
      <c r="S1683">
        <f>VLOOKUP($A1683,Location!$A:$E,3,FALSE)</f>
        <v>-0.1178232</v>
      </c>
      <c r="T1683">
        <f>VLOOKUP($A1683,Location!$A:$E,4,FALSE)</f>
        <v>51.360290500000005</v>
      </c>
      <c r="U1683">
        <f>VLOOKUP($A1683,Location!$A:$E,5,FALSE)</f>
        <v>-0.1178232</v>
      </c>
      <c r="V1683" t="s">
        <v>24</v>
      </c>
      <c r="W1683" t="s">
        <v>335</v>
      </c>
      <c r="X1683" t="s">
        <v>26</v>
      </c>
    </row>
    <row r="1684" spans="1:24" x14ac:dyDescent="0.25">
      <c r="A1684" t="s">
        <v>115</v>
      </c>
      <c r="N1684">
        <v>1</v>
      </c>
      <c r="O1684">
        <v>1</v>
      </c>
      <c r="P1684">
        <v>0</v>
      </c>
      <c r="Q1684" t="s">
        <v>23</v>
      </c>
      <c r="R1684">
        <f>VLOOKUP($A1684,Location!$A:$E,2,FALSE)</f>
        <v>55.451709999999999</v>
      </c>
      <c r="S1684">
        <f>VLOOKUP($A1684,Location!$A:$E,3,FALSE)</f>
        <v>-4.2643599999999999</v>
      </c>
      <c r="T1684">
        <f>VLOOKUP($A1684,Location!$A:$E,4,FALSE)</f>
        <v>55.451709999999999</v>
      </c>
      <c r="U1684">
        <f>VLOOKUP($A1684,Location!$A:$E,5,FALSE)</f>
        <v>-4.2643599999999999</v>
      </c>
      <c r="V1684" t="s">
        <v>24</v>
      </c>
      <c r="W1684" t="s">
        <v>335</v>
      </c>
      <c r="X1684" t="s">
        <v>26</v>
      </c>
    </row>
    <row r="1685" spans="1:24" x14ac:dyDescent="0.25">
      <c r="A1685" t="s">
        <v>116</v>
      </c>
      <c r="N1685">
        <v>1</v>
      </c>
      <c r="O1685">
        <v>1</v>
      </c>
      <c r="P1685">
        <v>0</v>
      </c>
      <c r="Q1685" t="s">
        <v>23</v>
      </c>
      <c r="R1685">
        <f>VLOOKUP($A1685,Location!$A:$E,2,FALSE)</f>
        <v>54.519602200000001</v>
      </c>
      <c r="S1685">
        <f>VLOOKUP($A1685,Location!$A:$E,3,FALSE)</f>
        <v>-1.5083413999999999</v>
      </c>
      <c r="T1685">
        <f>VLOOKUP($A1685,Location!$A:$E,4,FALSE)</f>
        <v>54.519602200000001</v>
      </c>
      <c r="U1685">
        <f>VLOOKUP($A1685,Location!$A:$E,5,FALSE)</f>
        <v>-1.5083413999999999</v>
      </c>
      <c r="V1685" t="s">
        <v>24</v>
      </c>
      <c r="W1685" t="s">
        <v>335</v>
      </c>
      <c r="X1685" t="s">
        <v>26</v>
      </c>
    </row>
    <row r="1686" spans="1:24" x14ac:dyDescent="0.25">
      <c r="A1686" t="s">
        <v>117</v>
      </c>
      <c r="N1686">
        <v>1</v>
      </c>
      <c r="O1686">
        <v>1</v>
      </c>
      <c r="P1686">
        <v>0</v>
      </c>
      <c r="Q1686" t="s">
        <v>23</v>
      </c>
      <c r="R1686">
        <f>VLOOKUP($A1686,Location!$A:$E,2,FALSE)</f>
        <v>52.901769999999999</v>
      </c>
      <c r="S1686">
        <f>VLOOKUP($A1686,Location!$A:$E,3,FALSE)</f>
        <v>-1.4310529999999999</v>
      </c>
      <c r="T1686">
        <f>VLOOKUP($A1686,Location!$A:$E,4,FALSE)</f>
        <v>52.901769999999999</v>
      </c>
      <c r="U1686">
        <f>VLOOKUP($A1686,Location!$A:$E,5,FALSE)</f>
        <v>-1.4710529999999999</v>
      </c>
      <c r="V1686" t="s">
        <v>24</v>
      </c>
      <c r="W1686" t="s">
        <v>335</v>
      </c>
      <c r="X1686" t="s">
        <v>26</v>
      </c>
    </row>
    <row r="1687" spans="1:24" x14ac:dyDescent="0.25">
      <c r="A1687" t="s">
        <v>118</v>
      </c>
      <c r="N1687">
        <v>1</v>
      </c>
      <c r="O1687">
        <v>1</v>
      </c>
      <c r="P1687">
        <v>0</v>
      </c>
      <c r="Q1687" t="s">
        <v>23</v>
      </c>
      <c r="R1687">
        <f>VLOOKUP($A1687,Location!$A:$E,2,FALSE)</f>
        <v>53.542399000000003</v>
      </c>
      <c r="S1687">
        <f>VLOOKUP($A1687,Location!$A:$E,3,FALSE)</f>
        <v>-1.0859939999999999</v>
      </c>
      <c r="T1687">
        <f>VLOOKUP($A1687,Location!$A:$E,4,FALSE)</f>
        <v>53.542399000000003</v>
      </c>
      <c r="U1687">
        <f>VLOOKUP($A1687,Location!$A:$E,5,FALSE)</f>
        <v>-1.0859939999999999</v>
      </c>
      <c r="V1687" t="s">
        <v>24</v>
      </c>
      <c r="W1687" t="s">
        <v>335</v>
      </c>
      <c r="X1687" t="s">
        <v>26</v>
      </c>
    </row>
    <row r="1688" spans="1:24" x14ac:dyDescent="0.25">
      <c r="A1688" t="s">
        <v>119</v>
      </c>
      <c r="N1688">
        <v>1</v>
      </c>
      <c r="O1688">
        <v>1</v>
      </c>
      <c r="P1688">
        <v>0</v>
      </c>
      <c r="Q1688" t="s">
        <v>23</v>
      </c>
      <c r="R1688">
        <f>VLOOKUP($A1688,Location!$A:$E,2,FALSE)</f>
        <v>50.714248900000001</v>
      </c>
      <c r="S1688">
        <f>VLOOKUP($A1688,Location!$A:$E,3,FALSE)</f>
        <v>-2.4686621</v>
      </c>
      <c r="T1688">
        <f>VLOOKUP($A1688,Location!$A:$E,4,FALSE)</f>
        <v>50.714248900000001</v>
      </c>
      <c r="U1688">
        <f>VLOOKUP($A1688,Location!$A:$E,5,FALSE)</f>
        <v>-2.4686621</v>
      </c>
      <c r="V1688" t="s">
        <v>24</v>
      </c>
      <c r="W1688" t="s">
        <v>335</v>
      </c>
      <c r="X1688" t="s">
        <v>26</v>
      </c>
    </row>
    <row r="1689" spans="1:24" x14ac:dyDescent="0.25">
      <c r="A1689" t="s">
        <v>120</v>
      </c>
      <c r="N1689">
        <v>1</v>
      </c>
      <c r="O1689">
        <v>1</v>
      </c>
      <c r="P1689">
        <v>0</v>
      </c>
      <c r="Q1689" t="s">
        <v>23</v>
      </c>
      <c r="R1689">
        <f>VLOOKUP($A1689,Location!$A:$E,2,FALSE)</f>
        <v>52.50311</v>
      </c>
      <c r="S1689">
        <f>VLOOKUP($A1689,Location!$A:$E,3,FALSE)</f>
        <v>-2.1487500000000002</v>
      </c>
      <c r="T1689">
        <f>VLOOKUP($A1689,Location!$A:$E,4,FALSE)</f>
        <v>52.50311</v>
      </c>
      <c r="U1689">
        <f>VLOOKUP($A1689,Location!$A:$E,5,FALSE)</f>
        <v>-2.1487500000000002</v>
      </c>
      <c r="V1689" t="s">
        <v>24</v>
      </c>
      <c r="W1689" t="s">
        <v>335</v>
      </c>
      <c r="X1689" t="s">
        <v>26</v>
      </c>
    </row>
    <row r="1690" spans="1:24" x14ac:dyDescent="0.25">
      <c r="A1690" t="s">
        <v>121</v>
      </c>
      <c r="N1690">
        <v>1</v>
      </c>
      <c r="O1690">
        <v>1</v>
      </c>
      <c r="P1690">
        <v>0</v>
      </c>
      <c r="Q1690" t="s">
        <v>23</v>
      </c>
      <c r="R1690">
        <f>VLOOKUP($A1690,Location!$A:$E,2,FALSE)</f>
        <v>55.968623000000001</v>
      </c>
      <c r="S1690">
        <f>VLOOKUP($A1690,Location!$A:$E,3,FALSE)</f>
        <v>-4.5745940000000003</v>
      </c>
      <c r="T1690">
        <f>VLOOKUP($A1690,Location!$A:$E,4,FALSE)</f>
        <v>55.968623000000001</v>
      </c>
      <c r="U1690">
        <f>VLOOKUP($A1690,Location!$A:$E,5,FALSE)</f>
        <v>-4.5745940000000003</v>
      </c>
      <c r="V1690" t="s">
        <v>24</v>
      </c>
      <c r="W1690" t="s">
        <v>335</v>
      </c>
      <c r="X1690" t="s">
        <v>26</v>
      </c>
    </row>
    <row r="1691" spans="1:24" x14ac:dyDescent="0.25">
      <c r="A1691" t="s">
        <v>122</v>
      </c>
      <c r="N1691">
        <v>1</v>
      </c>
      <c r="O1691">
        <v>1</v>
      </c>
      <c r="P1691">
        <v>0</v>
      </c>
      <c r="Q1691" t="s">
        <v>23</v>
      </c>
      <c r="R1691">
        <f>VLOOKUP($A1691,Location!$A:$E,2,FALSE)</f>
        <v>55.069248299999998</v>
      </c>
      <c r="S1691">
        <f>VLOOKUP($A1691,Location!$A:$E,3,FALSE)</f>
        <v>-3.5967161000000001</v>
      </c>
      <c r="T1691">
        <f>VLOOKUP($A1691,Location!$A:$E,4,FALSE)</f>
        <v>55.069248299999998</v>
      </c>
      <c r="U1691">
        <f>VLOOKUP($A1691,Location!$A:$E,5,FALSE)</f>
        <v>-3.5967161000000001</v>
      </c>
      <c r="V1691" t="s">
        <v>24</v>
      </c>
      <c r="W1691" t="s">
        <v>335</v>
      </c>
      <c r="X1691" t="s">
        <v>26</v>
      </c>
    </row>
    <row r="1692" spans="1:24" x14ac:dyDescent="0.25">
      <c r="A1692" t="s">
        <v>123</v>
      </c>
      <c r="N1692">
        <v>1</v>
      </c>
      <c r="O1692">
        <v>1</v>
      </c>
      <c r="P1692">
        <v>0</v>
      </c>
      <c r="Q1692" t="s">
        <v>23</v>
      </c>
      <c r="R1692">
        <f>VLOOKUP($A1692,Location!$A:$E,2,FALSE)</f>
        <v>56.477769500000001</v>
      </c>
      <c r="S1692">
        <f>VLOOKUP($A1692,Location!$A:$E,3,FALSE)</f>
        <v>-3.0050628000000001</v>
      </c>
      <c r="T1692">
        <f>VLOOKUP($A1692,Location!$A:$E,4,FALSE)</f>
        <v>56.477769500000001</v>
      </c>
      <c r="U1692">
        <f>VLOOKUP($A1692,Location!$A:$E,5,FALSE)</f>
        <v>-3.0050628000000001</v>
      </c>
      <c r="V1692" t="s">
        <v>24</v>
      </c>
      <c r="W1692" t="s">
        <v>335</v>
      </c>
      <c r="X1692" t="s">
        <v>26</v>
      </c>
    </row>
    <row r="1693" spans="1:24" x14ac:dyDescent="0.25">
      <c r="A1693" t="s">
        <v>124</v>
      </c>
      <c r="N1693">
        <v>1</v>
      </c>
      <c r="O1693">
        <v>1</v>
      </c>
      <c r="P1693">
        <v>0</v>
      </c>
      <c r="Q1693" t="s">
        <v>23</v>
      </c>
      <c r="R1693">
        <f>VLOOKUP($A1693,Location!$A:$E,2,FALSE)</f>
        <v>56.074010000000001</v>
      </c>
      <c r="S1693">
        <f>VLOOKUP($A1693,Location!$A:$E,3,FALSE)</f>
        <v>-3.4352800000000001</v>
      </c>
      <c r="T1693">
        <f>VLOOKUP($A1693,Location!$A:$E,4,FALSE)</f>
        <v>56.074010000000001</v>
      </c>
      <c r="U1693">
        <f>VLOOKUP($A1693,Location!$A:$E,5,FALSE)</f>
        <v>-3.4352800000000001</v>
      </c>
      <c r="V1693" t="s">
        <v>24</v>
      </c>
      <c r="W1693" t="s">
        <v>335</v>
      </c>
      <c r="X1693" t="s">
        <v>26</v>
      </c>
    </row>
    <row r="1694" spans="1:24" x14ac:dyDescent="0.25">
      <c r="A1694" t="s">
        <v>125</v>
      </c>
      <c r="N1694">
        <v>1</v>
      </c>
      <c r="O1694">
        <v>1</v>
      </c>
      <c r="P1694">
        <v>0</v>
      </c>
      <c r="Q1694" t="s">
        <v>23</v>
      </c>
      <c r="R1694">
        <f>VLOOKUP($A1694,Location!$A:$E,2,FALSE)</f>
        <v>55.967545800000003</v>
      </c>
      <c r="S1694">
        <f>VLOOKUP($A1694,Location!$A:$E,3,FALSE)</f>
        <v>-4.9115197000000004</v>
      </c>
      <c r="T1694">
        <f>VLOOKUP($A1694,Location!$A:$E,4,FALSE)</f>
        <v>55.967545800000003</v>
      </c>
      <c r="U1694">
        <f>VLOOKUP($A1694,Location!$A:$E,5,FALSE)</f>
        <v>-4.9815197000000007</v>
      </c>
      <c r="V1694" t="s">
        <v>24</v>
      </c>
      <c r="W1694" t="s">
        <v>335</v>
      </c>
      <c r="X1694" t="s">
        <v>26</v>
      </c>
    </row>
    <row r="1695" spans="1:24" x14ac:dyDescent="0.25">
      <c r="A1695" t="s">
        <v>126</v>
      </c>
      <c r="N1695">
        <v>1</v>
      </c>
      <c r="O1695">
        <v>1</v>
      </c>
      <c r="P1695">
        <v>0</v>
      </c>
      <c r="Q1695" t="s">
        <v>23</v>
      </c>
      <c r="R1695">
        <f>VLOOKUP($A1695,Location!$A:$E,2,FALSE)</f>
        <v>55.777823300000001</v>
      </c>
      <c r="S1695">
        <f>VLOOKUP($A1695,Location!$A:$E,3,FALSE)</f>
        <v>-2.3481822999999999</v>
      </c>
      <c r="T1695">
        <f>VLOOKUP($A1695,Location!$A:$E,4,FALSE)</f>
        <v>55.777823300000001</v>
      </c>
      <c r="U1695">
        <f>VLOOKUP($A1695,Location!$A:$E,5,FALSE)</f>
        <v>-2.3481822999999999</v>
      </c>
      <c r="V1695" t="s">
        <v>24</v>
      </c>
      <c r="W1695" t="s">
        <v>335</v>
      </c>
      <c r="X1695" t="s">
        <v>26</v>
      </c>
    </row>
    <row r="1696" spans="1:24" x14ac:dyDescent="0.25">
      <c r="A1696" t="s">
        <v>127</v>
      </c>
      <c r="N1696">
        <v>1</v>
      </c>
      <c r="O1696">
        <v>1</v>
      </c>
      <c r="P1696">
        <v>0</v>
      </c>
      <c r="Q1696" t="s">
        <v>23</v>
      </c>
      <c r="R1696">
        <f>VLOOKUP($A1696,Location!$A:$E,2,FALSE)</f>
        <v>54.747139300000001</v>
      </c>
      <c r="S1696">
        <f>VLOOKUP($A1696,Location!$A:$E,3,FALSE)</f>
        <v>-1.6097671</v>
      </c>
      <c r="T1696">
        <f>VLOOKUP($A1696,Location!$A:$E,4,FALSE)</f>
        <v>54.747139300000001</v>
      </c>
      <c r="U1696">
        <f>VLOOKUP($A1696,Location!$A:$E,5,FALSE)</f>
        <v>-1.6097671</v>
      </c>
      <c r="V1696" t="s">
        <v>24</v>
      </c>
      <c r="W1696" t="s">
        <v>335</v>
      </c>
      <c r="X1696" t="s">
        <v>26</v>
      </c>
    </row>
    <row r="1697" spans="1:24" x14ac:dyDescent="0.25">
      <c r="A1697" t="s">
        <v>128</v>
      </c>
      <c r="N1697">
        <v>1</v>
      </c>
      <c r="O1697">
        <v>1</v>
      </c>
      <c r="P1697">
        <v>0</v>
      </c>
      <c r="Q1697" t="s">
        <v>23</v>
      </c>
      <c r="R1697">
        <f>VLOOKUP($A1697,Location!$A:$E,2,FALSE)</f>
        <v>55.770840999999997</v>
      </c>
      <c r="S1697">
        <f>VLOOKUP($A1697,Location!$A:$E,3,FALSE)</f>
        <v>-4.1754534000000003</v>
      </c>
      <c r="T1697">
        <f>VLOOKUP($A1697,Location!$A:$E,4,FALSE)</f>
        <v>55.770840999999997</v>
      </c>
      <c r="U1697">
        <f>VLOOKUP($A1697,Location!$A:$E,5,FALSE)</f>
        <v>-4.1754534000000003</v>
      </c>
      <c r="V1697" t="s">
        <v>24</v>
      </c>
      <c r="W1697" t="s">
        <v>335</v>
      </c>
      <c r="X1697" t="s">
        <v>26</v>
      </c>
    </row>
    <row r="1698" spans="1:24" x14ac:dyDescent="0.25">
      <c r="A1698" t="s">
        <v>129</v>
      </c>
      <c r="N1698">
        <v>1</v>
      </c>
      <c r="O1698">
        <v>1</v>
      </c>
      <c r="P1698">
        <v>0</v>
      </c>
      <c r="Q1698" t="s">
        <v>23</v>
      </c>
      <c r="R1698">
        <f>VLOOKUP($A1698,Location!$A:$E,2,FALSE)</f>
        <v>50.782507099999997</v>
      </c>
      <c r="S1698">
        <f>VLOOKUP($A1698,Location!$A:$E,3,FALSE)</f>
        <v>0.30959300000000001</v>
      </c>
      <c r="T1698">
        <f>VLOOKUP($A1698,Location!$A:$E,4,FALSE)</f>
        <v>50.782507099999997</v>
      </c>
      <c r="U1698">
        <f>VLOOKUP($A1698,Location!$A:$E,5,FALSE)</f>
        <v>0.30959300000000001</v>
      </c>
      <c r="V1698" t="s">
        <v>24</v>
      </c>
      <c r="W1698" t="s">
        <v>335</v>
      </c>
      <c r="X1698" t="s">
        <v>26</v>
      </c>
    </row>
    <row r="1699" spans="1:24" x14ac:dyDescent="0.25">
      <c r="A1699" t="s">
        <v>130</v>
      </c>
      <c r="N1699">
        <v>1</v>
      </c>
      <c r="O1699">
        <v>1</v>
      </c>
      <c r="P1699">
        <v>0</v>
      </c>
      <c r="Q1699" t="s">
        <v>23</v>
      </c>
      <c r="R1699">
        <f>VLOOKUP($A1699,Location!$A:$E,2,FALSE)</f>
        <v>55.8999308</v>
      </c>
      <c r="S1699">
        <f>VLOOKUP($A1699,Location!$A:$E,3,FALSE)</f>
        <v>-3.3082379</v>
      </c>
      <c r="T1699">
        <f>VLOOKUP($A1699,Location!$A:$E,4,FALSE)</f>
        <v>55.8999308</v>
      </c>
      <c r="U1699">
        <f>VLOOKUP($A1699,Location!$A:$E,5,FALSE)</f>
        <v>-3.3182378999999997</v>
      </c>
      <c r="V1699" t="s">
        <v>24</v>
      </c>
      <c r="W1699" t="s">
        <v>335</v>
      </c>
      <c r="X1699" t="s">
        <v>26</v>
      </c>
    </row>
    <row r="1700" spans="1:24" x14ac:dyDescent="0.25">
      <c r="A1700" t="s">
        <v>131</v>
      </c>
      <c r="N1700">
        <v>1</v>
      </c>
      <c r="O1700">
        <v>1</v>
      </c>
      <c r="P1700">
        <v>0</v>
      </c>
      <c r="Q1700" t="s">
        <v>23</v>
      </c>
      <c r="R1700">
        <f>VLOOKUP($A1700,Location!$A:$E,2,FALSE)</f>
        <v>55.943147000000003</v>
      </c>
      <c r="S1700">
        <f>VLOOKUP($A1700,Location!$A:$E,3,FALSE)</f>
        <v>-3.0669396</v>
      </c>
      <c r="T1700">
        <f>VLOOKUP($A1700,Location!$A:$E,4,FALSE)</f>
        <v>55.943147000000003</v>
      </c>
      <c r="U1700">
        <f>VLOOKUP($A1700,Location!$A:$E,5,FALSE)</f>
        <v>-3.0669396</v>
      </c>
      <c r="V1700" t="s">
        <v>24</v>
      </c>
      <c r="W1700" t="s">
        <v>335</v>
      </c>
      <c r="X1700" t="s">
        <v>26</v>
      </c>
    </row>
    <row r="1701" spans="1:24" x14ac:dyDescent="0.25">
      <c r="A1701" t="s">
        <v>132</v>
      </c>
      <c r="N1701">
        <v>1</v>
      </c>
      <c r="O1701">
        <v>1</v>
      </c>
      <c r="P1701">
        <v>0</v>
      </c>
      <c r="Q1701" t="s">
        <v>23</v>
      </c>
      <c r="R1701">
        <f>VLOOKUP($A1701,Location!$A:$E,2,FALSE)</f>
        <v>57.651477</v>
      </c>
      <c r="S1701">
        <f>VLOOKUP($A1701,Location!$A:$E,3,FALSE)</f>
        <v>-3.3183582</v>
      </c>
      <c r="T1701">
        <f>VLOOKUP($A1701,Location!$A:$E,4,FALSE)</f>
        <v>57.651477</v>
      </c>
      <c r="U1701">
        <f>VLOOKUP($A1701,Location!$A:$E,5,FALSE)</f>
        <v>-3.3183582</v>
      </c>
      <c r="V1701" t="s">
        <v>24</v>
      </c>
      <c r="W1701" t="s">
        <v>335</v>
      </c>
      <c r="X1701" t="s">
        <v>26</v>
      </c>
    </row>
    <row r="1702" spans="1:24" x14ac:dyDescent="0.25">
      <c r="A1702" t="s">
        <v>133</v>
      </c>
      <c r="N1702">
        <v>1</v>
      </c>
      <c r="O1702">
        <v>1</v>
      </c>
      <c r="P1702">
        <v>0</v>
      </c>
      <c r="Q1702" t="s">
        <v>23</v>
      </c>
      <c r="R1702">
        <f>VLOOKUP($A1702,Location!$A:$E,2,FALSE)</f>
        <v>54.961222300000003</v>
      </c>
      <c r="S1702">
        <f>VLOOKUP($A1702,Location!$A:$E,3,FALSE)</f>
        <v>-1.6446000999999999</v>
      </c>
      <c r="T1702">
        <f>VLOOKUP($A1702,Location!$A:$E,4,FALSE)</f>
        <v>54.961222300000003</v>
      </c>
      <c r="U1702">
        <f>VLOOKUP($A1702,Location!$A:$E,5,FALSE)</f>
        <v>-1.6046000999999999</v>
      </c>
      <c r="V1702" t="s">
        <v>24</v>
      </c>
      <c r="W1702" t="s">
        <v>335</v>
      </c>
      <c r="X1702" t="s">
        <v>26</v>
      </c>
    </row>
    <row r="1703" spans="1:24" x14ac:dyDescent="0.25">
      <c r="A1703" t="s">
        <v>134</v>
      </c>
      <c r="N1703">
        <v>1</v>
      </c>
      <c r="O1703">
        <v>1</v>
      </c>
      <c r="P1703">
        <v>0</v>
      </c>
      <c r="Q1703" t="s">
        <v>23</v>
      </c>
      <c r="R1703">
        <f>VLOOKUP($A1703,Location!$A:$E,2,FALSE)</f>
        <v>51.676892500000001</v>
      </c>
      <c r="S1703">
        <f>VLOOKUP($A1703,Location!$A:$E,3,FALSE)</f>
        <v>-2.1648400000000002E-2</v>
      </c>
      <c r="T1703">
        <f>VLOOKUP($A1703,Location!$A:$E,4,FALSE)</f>
        <v>51.676892500000001</v>
      </c>
      <c r="U1703">
        <f>VLOOKUP($A1703,Location!$A:$E,5,FALSE)</f>
        <v>-2.1648400000000002E-2</v>
      </c>
      <c r="V1703" t="s">
        <v>24</v>
      </c>
      <c r="W1703" t="s">
        <v>335</v>
      </c>
      <c r="X1703" t="s">
        <v>26</v>
      </c>
    </row>
    <row r="1704" spans="1:24" x14ac:dyDescent="0.25">
      <c r="A1704" t="s">
        <v>135</v>
      </c>
      <c r="N1704">
        <v>1</v>
      </c>
      <c r="O1704">
        <v>1</v>
      </c>
      <c r="P1704">
        <v>0</v>
      </c>
      <c r="Q1704" t="s">
        <v>23</v>
      </c>
      <c r="R1704">
        <f>VLOOKUP($A1704,Location!$A:$E,2,FALSE)</f>
        <v>51.502953499999997</v>
      </c>
      <c r="S1704">
        <f>VLOOKUP($A1704,Location!$A:$E,3,FALSE)</f>
        <v>0.16203319999999999</v>
      </c>
      <c r="T1704">
        <f>VLOOKUP($A1704,Location!$A:$E,4,FALSE)</f>
        <v>51.510453499999997</v>
      </c>
      <c r="U1704">
        <f>VLOOKUP($A1704,Location!$A:$E,5,FALSE)</f>
        <v>0.16203319999999999</v>
      </c>
      <c r="V1704" t="s">
        <v>24</v>
      </c>
      <c r="W1704" t="s">
        <v>335</v>
      </c>
      <c r="X1704" t="s">
        <v>26</v>
      </c>
    </row>
    <row r="1705" spans="1:24" x14ac:dyDescent="0.25">
      <c r="A1705" t="s">
        <v>136</v>
      </c>
      <c r="N1705">
        <v>1</v>
      </c>
      <c r="O1705">
        <v>1</v>
      </c>
      <c r="P1705">
        <v>0</v>
      </c>
      <c r="Q1705" t="s">
        <v>23</v>
      </c>
      <c r="R1705">
        <f>VLOOKUP($A1705,Location!$A:$E,2,FALSE)</f>
        <v>50.698687499999998</v>
      </c>
      <c r="S1705">
        <f>VLOOKUP($A1705,Location!$A:$E,3,FALSE)</f>
        <v>-3.5158303000000002</v>
      </c>
      <c r="T1705">
        <f>VLOOKUP($A1705,Location!$A:$E,4,FALSE)</f>
        <v>50.698687499999998</v>
      </c>
      <c r="U1705">
        <f>VLOOKUP($A1705,Location!$A:$E,5,FALSE)</f>
        <v>-3.5158303000000002</v>
      </c>
      <c r="V1705" t="s">
        <v>24</v>
      </c>
      <c r="W1705" t="s">
        <v>335</v>
      </c>
      <c r="X1705" t="s">
        <v>26</v>
      </c>
    </row>
    <row r="1706" spans="1:24" x14ac:dyDescent="0.25">
      <c r="A1706" t="s">
        <v>137</v>
      </c>
      <c r="N1706">
        <v>1</v>
      </c>
      <c r="O1706">
        <v>1</v>
      </c>
      <c r="P1706">
        <v>0</v>
      </c>
      <c r="Q1706" t="s">
        <v>23</v>
      </c>
      <c r="R1706">
        <f>VLOOKUP($A1706,Location!$A:$E,2,FALSE)</f>
        <v>51.274348400000001</v>
      </c>
      <c r="S1706">
        <f>VLOOKUP($A1706,Location!$A:$E,3,FALSE)</f>
        <v>-0.77196759999999998</v>
      </c>
      <c r="T1706">
        <f>VLOOKUP($A1706,Location!$A:$E,4,FALSE)</f>
        <v>51.274348400000001</v>
      </c>
      <c r="U1706">
        <f>VLOOKUP($A1706,Location!$A:$E,5,FALSE)</f>
        <v>-0.77196759999999998</v>
      </c>
      <c r="V1706" t="s">
        <v>24</v>
      </c>
      <c r="W1706" t="s">
        <v>335</v>
      </c>
      <c r="X1706" t="s">
        <v>26</v>
      </c>
    </row>
    <row r="1707" spans="1:24" x14ac:dyDescent="0.25">
      <c r="A1707" t="s">
        <v>138</v>
      </c>
      <c r="N1707">
        <v>1</v>
      </c>
      <c r="O1707">
        <v>1</v>
      </c>
      <c r="P1707">
        <v>0</v>
      </c>
      <c r="Q1707" t="s">
        <v>23</v>
      </c>
      <c r="R1707">
        <f>VLOOKUP($A1707,Location!$A:$E,2,FALSE)</f>
        <v>52.640528699999997</v>
      </c>
      <c r="S1707">
        <f>VLOOKUP($A1707,Location!$A:$E,3,FALSE)</f>
        <v>-2.1138357999999999</v>
      </c>
      <c r="T1707">
        <f>VLOOKUP($A1707,Location!$A:$E,4,FALSE)</f>
        <v>52.640528699999997</v>
      </c>
      <c r="U1707">
        <f>VLOOKUP($A1707,Location!$A:$E,5,FALSE)</f>
        <v>-2.1138357999999999</v>
      </c>
      <c r="V1707" t="s">
        <v>24</v>
      </c>
      <c r="W1707" t="s">
        <v>335</v>
      </c>
      <c r="X1707" t="s">
        <v>26</v>
      </c>
    </row>
    <row r="1708" spans="1:24" x14ac:dyDescent="0.25">
      <c r="A1708" t="s">
        <v>139</v>
      </c>
      <c r="N1708">
        <v>1</v>
      </c>
      <c r="O1708">
        <v>1</v>
      </c>
      <c r="P1708">
        <v>0</v>
      </c>
      <c r="Q1708" t="s">
        <v>23</v>
      </c>
      <c r="R1708">
        <f>VLOOKUP($A1708,Location!$A:$E,2,FALSE)</f>
        <v>51.0790723</v>
      </c>
      <c r="S1708">
        <f>VLOOKUP($A1708,Location!$A:$E,3,FALSE)</f>
        <v>1.1674795</v>
      </c>
      <c r="T1708">
        <f>VLOOKUP($A1708,Location!$A:$E,4,FALSE)</f>
        <v>51.0790723</v>
      </c>
      <c r="U1708">
        <f>VLOOKUP($A1708,Location!$A:$E,5,FALSE)</f>
        <v>1.1674795</v>
      </c>
      <c r="V1708" t="s">
        <v>24</v>
      </c>
      <c r="W1708" t="s">
        <v>335</v>
      </c>
      <c r="X1708" t="s">
        <v>26</v>
      </c>
    </row>
    <row r="1709" spans="1:24" x14ac:dyDescent="0.25">
      <c r="A1709" t="s">
        <v>140</v>
      </c>
      <c r="N1709">
        <v>1</v>
      </c>
      <c r="O1709">
        <v>1</v>
      </c>
      <c r="P1709">
        <v>0</v>
      </c>
      <c r="Q1709" t="s">
        <v>23</v>
      </c>
      <c r="R1709">
        <f>VLOOKUP($A1709,Location!$A:$E,2,FALSE)</f>
        <v>56.643168000000003</v>
      </c>
      <c r="S1709">
        <f>VLOOKUP($A1709,Location!$A:$E,3,FALSE)</f>
        <v>-2.8896829999999998</v>
      </c>
      <c r="T1709">
        <f>VLOOKUP($A1709,Location!$A:$E,4,FALSE)</f>
        <v>56.643168000000003</v>
      </c>
      <c r="U1709">
        <f>VLOOKUP($A1709,Location!$A:$E,5,FALSE)</f>
        <v>-2.8896829999999998</v>
      </c>
      <c r="V1709" t="s">
        <v>24</v>
      </c>
      <c r="W1709" t="s">
        <v>335</v>
      </c>
      <c r="X1709" t="s">
        <v>26</v>
      </c>
    </row>
    <row r="1710" spans="1:24" x14ac:dyDescent="0.25">
      <c r="A1710" t="s">
        <v>141</v>
      </c>
      <c r="N1710">
        <v>1</v>
      </c>
      <c r="O1710">
        <v>1</v>
      </c>
      <c r="P1710">
        <v>0</v>
      </c>
      <c r="Q1710" t="s">
        <v>23</v>
      </c>
      <c r="R1710">
        <f>VLOOKUP($A1710,Location!$A:$E,2,FALSE)</f>
        <v>56.821292</v>
      </c>
      <c r="S1710">
        <f>VLOOKUP($A1710,Location!$A:$E,3,FALSE)</f>
        <v>-5.1049185000000001</v>
      </c>
      <c r="T1710">
        <f>VLOOKUP($A1710,Location!$A:$E,4,FALSE)</f>
        <v>56.821292</v>
      </c>
      <c r="U1710">
        <f>VLOOKUP($A1710,Location!$A:$E,5,FALSE)</f>
        <v>-5.1049185000000001</v>
      </c>
      <c r="V1710" t="s">
        <v>24</v>
      </c>
      <c r="W1710" t="s">
        <v>335</v>
      </c>
      <c r="X1710" t="s">
        <v>26</v>
      </c>
    </row>
    <row r="1711" spans="1:24" x14ac:dyDescent="0.25">
      <c r="A1711" t="s">
        <v>142</v>
      </c>
      <c r="N1711">
        <v>1</v>
      </c>
      <c r="O1711">
        <v>1</v>
      </c>
      <c r="P1711">
        <v>0</v>
      </c>
      <c r="Q1711" t="s">
        <v>23</v>
      </c>
      <c r="R1711">
        <f>VLOOKUP($A1711,Location!$A:$E,2,FALSE)</f>
        <v>57.690595600000002</v>
      </c>
      <c r="S1711">
        <f>VLOOKUP($A1711,Location!$A:$E,3,FALSE)</f>
        <v>-2.0032236000000001</v>
      </c>
      <c r="T1711">
        <f>VLOOKUP($A1711,Location!$A:$E,4,FALSE)</f>
        <v>57.690595600000002</v>
      </c>
      <c r="U1711">
        <f>VLOOKUP($A1711,Location!$A:$E,5,FALSE)</f>
        <v>-2.0032236000000001</v>
      </c>
      <c r="V1711" t="s">
        <v>24</v>
      </c>
      <c r="W1711" t="s">
        <v>335</v>
      </c>
      <c r="X1711" t="s">
        <v>26</v>
      </c>
    </row>
    <row r="1712" spans="1:24" x14ac:dyDescent="0.25">
      <c r="A1712" t="s">
        <v>143</v>
      </c>
      <c r="N1712">
        <v>1</v>
      </c>
      <c r="O1712">
        <v>1</v>
      </c>
      <c r="P1712">
        <v>0</v>
      </c>
      <c r="Q1712" t="s">
        <v>23</v>
      </c>
      <c r="R1712">
        <f>VLOOKUP($A1712,Location!$A:$E,2,FALSE)</f>
        <v>55.612591199999997</v>
      </c>
      <c r="S1712">
        <f>VLOOKUP($A1712,Location!$A:$E,3,FALSE)</f>
        <v>-2.8026703999999998</v>
      </c>
      <c r="T1712">
        <f>VLOOKUP($A1712,Location!$A:$E,4,FALSE)</f>
        <v>55.612591199999997</v>
      </c>
      <c r="U1712">
        <f>VLOOKUP($A1712,Location!$A:$E,5,FALSE)</f>
        <v>-2.8026703999999998</v>
      </c>
      <c r="V1712" t="s">
        <v>24</v>
      </c>
      <c r="W1712" t="s">
        <v>335</v>
      </c>
      <c r="X1712" t="s">
        <v>26</v>
      </c>
    </row>
    <row r="1713" spans="1:24" x14ac:dyDescent="0.25">
      <c r="A1713" t="s">
        <v>144</v>
      </c>
      <c r="N1713">
        <v>1</v>
      </c>
      <c r="O1713">
        <v>1</v>
      </c>
      <c r="P1713">
        <v>0</v>
      </c>
      <c r="Q1713" t="s">
        <v>23</v>
      </c>
      <c r="R1713">
        <f>VLOOKUP($A1713,Location!$A:$E,2,FALSE)</f>
        <v>54.957157299999999</v>
      </c>
      <c r="S1713">
        <f>VLOOKUP($A1713,Location!$A:$E,3,FALSE)</f>
        <v>-1.6559885999999999</v>
      </c>
      <c r="T1713">
        <f>VLOOKUP($A1713,Location!$A:$E,4,FALSE)</f>
        <v>54.957157299999999</v>
      </c>
      <c r="U1713">
        <f>VLOOKUP($A1713,Location!$A:$E,5,FALSE)</f>
        <v>-1.6759885999999999</v>
      </c>
      <c r="V1713" t="s">
        <v>24</v>
      </c>
      <c r="W1713" t="s">
        <v>335</v>
      </c>
      <c r="X1713" t="s">
        <v>26</v>
      </c>
    </row>
    <row r="1714" spans="1:24" x14ac:dyDescent="0.25">
      <c r="A1714" t="s">
        <v>145</v>
      </c>
      <c r="N1714">
        <v>1</v>
      </c>
      <c r="O1714">
        <v>1</v>
      </c>
      <c r="P1714">
        <v>0</v>
      </c>
      <c r="Q1714" t="s">
        <v>23</v>
      </c>
      <c r="R1714">
        <f>VLOOKUP($A1714,Location!$A:$E,2,FALSE)</f>
        <v>51.36251</v>
      </c>
      <c r="S1714">
        <f>VLOOKUP($A1714,Location!$A:$E,3,FALSE)</f>
        <v>0.57946399999999998</v>
      </c>
      <c r="T1714">
        <f>VLOOKUP($A1714,Location!$A:$E,4,FALSE)</f>
        <v>51.372509999999998</v>
      </c>
      <c r="U1714">
        <f>VLOOKUP($A1714,Location!$A:$E,5,FALSE)</f>
        <v>0.60946400000000001</v>
      </c>
      <c r="V1714" t="s">
        <v>24</v>
      </c>
      <c r="W1714" t="s">
        <v>335</v>
      </c>
      <c r="X1714" t="s">
        <v>26</v>
      </c>
    </row>
    <row r="1715" spans="1:24" x14ac:dyDescent="0.25">
      <c r="A1715" t="s">
        <v>146</v>
      </c>
      <c r="N1715">
        <v>1</v>
      </c>
      <c r="O1715">
        <v>1</v>
      </c>
      <c r="P1715">
        <v>0</v>
      </c>
      <c r="Q1715" t="s">
        <v>23</v>
      </c>
      <c r="R1715">
        <f>VLOOKUP($A1715,Location!$A:$E,2,FALSE)</f>
        <v>55.241219000000001</v>
      </c>
      <c r="S1715">
        <f>VLOOKUP($A1715,Location!$A:$E,3,FALSE)</f>
        <v>-4.8586450000000001</v>
      </c>
      <c r="T1715">
        <f>VLOOKUP($A1715,Location!$A:$E,4,FALSE)</f>
        <v>55.241219000000001</v>
      </c>
      <c r="U1715">
        <f>VLOOKUP($A1715,Location!$A:$E,5,FALSE)</f>
        <v>-4.8586450000000001</v>
      </c>
      <c r="V1715" t="s">
        <v>24</v>
      </c>
      <c r="W1715" t="s">
        <v>335</v>
      </c>
      <c r="X1715" t="s">
        <v>26</v>
      </c>
    </row>
    <row r="1716" spans="1:24" x14ac:dyDescent="0.25">
      <c r="A1716" t="s">
        <v>147</v>
      </c>
      <c r="N1716">
        <v>1</v>
      </c>
      <c r="O1716">
        <v>1</v>
      </c>
      <c r="P1716">
        <v>0</v>
      </c>
      <c r="Q1716" t="s">
        <v>23</v>
      </c>
      <c r="R1716">
        <f>VLOOKUP($A1716,Location!$A:$E,2,FALSE)</f>
        <v>55.889218499999998</v>
      </c>
      <c r="S1716">
        <f>VLOOKUP($A1716,Location!$A:$E,3,FALSE)</f>
        <v>-4.3383573999999996</v>
      </c>
      <c r="T1716">
        <f>VLOOKUP($A1716,Location!$A:$E,4,FALSE)</f>
        <v>55.896718499999999</v>
      </c>
      <c r="U1716">
        <f>VLOOKUP($A1716,Location!$A:$E,5,FALSE)</f>
        <v>-4.3383573999999996</v>
      </c>
      <c r="V1716" t="s">
        <v>24</v>
      </c>
      <c r="W1716" t="s">
        <v>335</v>
      </c>
      <c r="X1716" t="s">
        <v>26</v>
      </c>
    </row>
    <row r="1717" spans="1:24" x14ac:dyDescent="0.25">
      <c r="A1717" t="s">
        <v>148</v>
      </c>
      <c r="N1717">
        <v>1</v>
      </c>
      <c r="O1717">
        <v>1</v>
      </c>
      <c r="P1717">
        <v>0</v>
      </c>
      <c r="Q1717" t="s">
        <v>23</v>
      </c>
      <c r="R1717">
        <f>VLOOKUP($A1717,Location!$A:$E,2,FALSE)</f>
        <v>55.860703800000003</v>
      </c>
      <c r="S1717">
        <f>VLOOKUP($A1717,Location!$A:$E,3,FALSE)</f>
        <v>-4.1136996000000003</v>
      </c>
      <c r="T1717">
        <f>VLOOKUP($A1717,Location!$A:$E,4,FALSE)</f>
        <v>55.860703800000003</v>
      </c>
      <c r="U1717">
        <f>VLOOKUP($A1717,Location!$A:$E,5,FALSE)</f>
        <v>-4.1136996000000003</v>
      </c>
      <c r="V1717" t="s">
        <v>24</v>
      </c>
      <c r="W1717" t="s">
        <v>335</v>
      </c>
      <c r="X1717" t="s">
        <v>26</v>
      </c>
    </row>
    <row r="1718" spans="1:24" x14ac:dyDescent="0.25">
      <c r="A1718" t="s">
        <v>149</v>
      </c>
      <c r="N1718">
        <v>1</v>
      </c>
      <c r="O1718">
        <v>1</v>
      </c>
      <c r="P1718">
        <v>0</v>
      </c>
      <c r="Q1718" t="s">
        <v>23</v>
      </c>
      <c r="R1718">
        <f>VLOOKUP($A1718,Location!$A:$E,2,FALSE)</f>
        <v>55.8646137</v>
      </c>
      <c r="S1718">
        <f>VLOOKUP($A1718,Location!$A:$E,3,FALSE)</f>
        <v>-4.3485614000000004</v>
      </c>
      <c r="T1718">
        <f>VLOOKUP($A1718,Location!$A:$E,4,FALSE)</f>
        <v>55.842613700000001</v>
      </c>
      <c r="U1718">
        <f>VLOOKUP($A1718,Location!$A:$E,5,FALSE)</f>
        <v>-4.3485614000000004</v>
      </c>
      <c r="V1718" t="s">
        <v>24</v>
      </c>
      <c r="W1718" t="s">
        <v>335</v>
      </c>
      <c r="X1718" t="s">
        <v>26</v>
      </c>
    </row>
    <row r="1719" spans="1:24" x14ac:dyDescent="0.25">
      <c r="A1719" t="s">
        <v>150</v>
      </c>
      <c r="N1719">
        <v>1</v>
      </c>
      <c r="O1719">
        <v>1</v>
      </c>
      <c r="P1719">
        <v>0</v>
      </c>
      <c r="Q1719" t="s">
        <v>23</v>
      </c>
      <c r="R1719">
        <f>VLOOKUP($A1719,Location!$A:$E,2,FALSE)</f>
        <v>51.833300000000001</v>
      </c>
      <c r="S1719">
        <f>VLOOKUP($A1719,Location!$A:$E,3,FALSE)</f>
        <v>-2.2766660000000001</v>
      </c>
      <c r="T1719">
        <f>VLOOKUP($A1719,Location!$A:$E,4,FALSE)</f>
        <v>51.833300000000001</v>
      </c>
      <c r="U1719">
        <f>VLOOKUP($A1719,Location!$A:$E,5,FALSE)</f>
        <v>-2.2766660000000001</v>
      </c>
      <c r="V1719" t="s">
        <v>24</v>
      </c>
      <c r="W1719" t="s">
        <v>335</v>
      </c>
      <c r="X1719" t="s">
        <v>26</v>
      </c>
    </row>
    <row r="1720" spans="1:24" x14ac:dyDescent="0.25">
      <c r="A1720" t="s">
        <v>151</v>
      </c>
      <c r="N1720">
        <v>1</v>
      </c>
      <c r="O1720">
        <v>1</v>
      </c>
      <c r="P1720">
        <v>0</v>
      </c>
      <c r="Q1720" t="s">
        <v>23</v>
      </c>
      <c r="R1720">
        <f>VLOOKUP($A1720,Location!$A:$E,2,FALSE)</f>
        <v>57.972992300000001</v>
      </c>
      <c r="S1720">
        <f>VLOOKUP($A1720,Location!$A:$E,3,FALSE)</f>
        <v>-3.9837147000000002</v>
      </c>
      <c r="T1720">
        <f>VLOOKUP($A1720,Location!$A:$E,4,FALSE)</f>
        <v>57.972992300000001</v>
      </c>
      <c r="U1720">
        <f>VLOOKUP($A1720,Location!$A:$E,5,FALSE)</f>
        <v>-3.9837147000000002</v>
      </c>
      <c r="V1720" t="s">
        <v>24</v>
      </c>
      <c r="W1720" t="s">
        <v>335</v>
      </c>
      <c r="X1720" t="s">
        <v>26</v>
      </c>
    </row>
    <row r="1721" spans="1:24" x14ac:dyDescent="0.25">
      <c r="A1721" t="s">
        <v>152</v>
      </c>
      <c r="N1721">
        <v>1</v>
      </c>
      <c r="O1721">
        <v>1</v>
      </c>
      <c r="P1721">
        <v>0</v>
      </c>
      <c r="Q1721" t="s">
        <v>23</v>
      </c>
      <c r="R1721">
        <f>VLOOKUP($A1721,Location!$A:$E,2,FALSE)</f>
        <v>51.563819899999999</v>
      </c>
      <c r="S1721">
        <f>VLOOKUP($A1721,Location!$A:$E,3,FALSE)</f>
        <v>0.1100187</v>
      </c>
      <c r="T1721">
        <f>VLOOKUP($A1721,Location!$A:$E,4,FALSE)</f>
        <v>51.563819899999999</v>
      </c>
      <c r="U1721">
        <f>VLOOKUP($A1721,Location!$A:$E,5,FALSE)</f>
        <v>0.12501869999999998</v>
      </c>
      <c r="V1721" t="s">
        <v>24</v>
      </c>
      <c r="W1721" t="s">
        <v>335</v>
      </c>
      <c r="X1721" t="s">
        <v>26</v>
      </c>
    </row>
    <row r="1722" spans="1:24" x14ac:dyDescent="0.25">
      <c r="A1722" t="s">
        <v>153</v>
      </c>
      <c r="N1722">
        <v>1</v>
      </c>
      <c r="O1722">
        <v>1</v>
      </c>
      <c r="P1722">
        <v>0</v>
      </c>
      <c r="Q1722" t="s">
        <v>23</v>
      </c>
      <c r="R1722">
        <f>VLOOKUP($A1722,Location!$A:$E,2,FALSE)</f>
        <v>55.041558100000003</v>
      </c>
      <c r="S1722">
        <f>VLOOKUP($A1722,Location!$A:$E,3,FALSE)</f>
        <v>-1.6090875</v>
      </c>
      <c r="T1722">
        <f>VLOOKUP($A1722,Location!$A:$E,4,FALSE)</f>
        <v>55.041558100000003</v>
      </c>
      <c r="U1722">
        <f>VLOOKUP($A1722,Location!$A:$E,5,FALSE)</f>
        <v>-1.6090875</v>
      </c>
      <c r="V1722" t="s">
        <v>24</v>
      </c>
      <c r="W1722" t="s">
        <v>335</v>
      </c>
      <c r="X1722" t="s">
        <v>26</v>
      </c>
    </row>
    <row r="1723" spans="1:24" x14ac:dyDescent="0.25">
      <c r="A1723" t="s">
        <v>154</v>
      </c>
      <c r="N1723">
        <v>1</v>
      </c>
      <c r="O1723">
        <v>1</v>
      </c>
      <c r="P1723">
        <v>0</v>
      </c>
      <c r="Q1723" t="s">
        <v>23</v>
      </c>
      <c r="R1723">
        <f>VLOOKUP($A1723,Location!$A:$E,2,FALSE)</f>
        <v>56.011209999999998</v>
      </c>
      <c r="S1723">
        <f>VLOOKUP($A1723,Location!$A:$E,3,FALSE)</f>
        <v>-3.74125</v>
      </c>
      <c r="T1723">
        <f>VLOOKUP($A1723,Location!$A:$E,4,FALSE)</f>
        <v>56.011209999999998</v>
      </c>
      <c r="U1723">
        <f>VLOOKUP($A1723,Location!$A:$E,5,FALSE)</f>
        <v>-3.74125</v>
      </c>
      <c r="V1723" t="s">
        <v>24</v>
      </c>
      <c r="W1723" t="s">
        <v>335</v>
      </c>
      <c r="X1723" t="s">
        <v>26</v>
      </c>
    </row>
    <row r="1724" spans="1:24" x14ac:dyDescent="0.25">
      <c r="A1724" t="s">
        <v>155</v>
      </c>
      <c r="N1724">
        <v>1</v>
      </c>
      <c r="O1724">
        <v>1</v>
      </c>
      <c r="P1724">
        <v>0</v>
      </c>
      <c r="Q1724" t="s">
        <v>23</v>
      </c>
      <c r="R1724">
        <f>VLOOKUP($A1724,Location!$A:$E,2,FALSE)</f>
        <v>52.901907999999999</v>
      </c>
      <c r="S1724">
        <f>VLOOKUP($A1724,Location!$A:$E,3,FALSE)</f>
        <v>-0.587314</v>
      </c>
      <c r="T1724">
        <f>VLOOKUP($A1724,Location!$A:$E,4,FALSE)</f>
        <v>52.901907999999999</v>
      </c>
      <c r="U1724">
        <f>VLOOKUP($A1724,Location!$A:$E,5,FALSE)</f>
        <v>-0.587314</v>
      </c>
      <c r="V1724" t="s">
        <v>24</v>
      </c>
      <c r="W1724" t="s">
        <v>335</v>
      </c>
      <c r="X1724" t="s">
        <v>26</v>
      </c>
    </row>
    <row r="1725" spans="1:24" x14ac:dyDescent="0.25">
      <c r="A1725" t="s">
        <v>156</v>
      </c>
      <c r="N1725">
        <v>1</v>
      </c>
      <c r="O1725">
        <v>1</v>
      </c>
      <c r="P1725">
        <v>0</v>
      </c>
      <c r="Q1725" t="s">
        <v>23</v>
      </c>
      <c r="R1725">
        <f>VLOOKUP($A1725,Location!$A:$E,2,FALSE)</f>
        <v>57.326864299999997</v>
      </c>
      <c r="S1725">
        <f>VLOOKUP($A1725,Location!$A:$E,3,FALSE)</f>
        <v>-3.6095592999999999</v>
      </c>
      <c r="T1725">
        <f>VLOOKUP($A1725,Location!$A:$E,4,FALSE)</f>
        <v>57.326864299999997</v>
      </c>
      <c r="U1725">
        <f>VLOOKUP($A1725,Location!$A:$E,5,FALSE)</f>
        <v>-3.6095592999999999</v>
      </c>
      <c r="V1725" t="s">
        <v>24</v>
      </c>
      <c r="W1725" t="s">
        <v>335</v>
      </c>
      <c r="X1725" t="s">
        <v>26</v>
      </c>
    </row>
    <row r="1726" spans="1:24" x14ac:dyDescent="0.25">
      <c r="A1726" t="s">
        <v>157</v>
      </c>
      <c r="N1726">
        <v>1</v>
      </c>
      <c r="O1726">
        <v>1</v>
      </c>
      <c r="P1726">
        <v>0</v>
      </c>
      <c r="Q1726" t="s">
        <v>23</v>
      </c>
      <c r="R1726">
        <f>VLOOKUP($A1726,Location!$A:$E,2,FALSE)</f>
        <v>51.550284599999998</v>
      </c>
      <c r="S1726">
        <f>VLOOKUP($A1726,Location!$A:$E,3,FALSE)</f>
        <v>-0.33100980000000002</v>
      </c>
      <c r="T1726">
        <f>VLOOKUP($A1726,Location!$A:$E,4,FALSE)</f>
        <v>51.565284599999998</v>
      </c>
      <c r="U1726">
        <f>VLOOKUP($A1726,Location!$A:$E,5,FALSE)</f>
        <v>-0.33100980000000002</v>
      </c>
      <c r="V1726" t="s">
        <v>24</v>
      </c>
      <c r="W1726" t="s">
        <v>335</v>
      </c>
      <c r="X1726" t="s">
        <v>26</v>
      </c>
    </row>
    <row r="1727" spans="1:24" x14ac:dyDescent="0.25">
      <c r="A1727" t="s">
        <v>158</v>
      </c>
      <c r="N1727">
        <v>1</v>
      </c>
      <c r="O1727">
        <v>1</v>
      </c>
      <c r="P1727">
        <v>0</v>
      </c>
      <c r="Q1727" t="s">
        <v>23</v>
      </c>
      <c r="R1727">
        <f>VLOOKUP($A1727,Location!$A:$E,2,FALSE)</f>
        <v>55.952866299999997</v>
      </c>
      <c r="S1727">
        <f>VLOOKUP($A1727,Location!$A:$E,3,FALSE)</f>
        <v>-4.7693013999999998</v>
      </c>
      <c r="T1727">
        <f>VLOOKUP($A1727,Location!$A:$E,4,FALSE)</f>
        <v>55.952866299999997</v>
      </c>
      <c r="U1727">
        <f>VLOOKUP($A1727,Location!$A:$E,5,FALSE)</f>
        <v>-4.7343013999999997</v>
      </c>
      <c r="V1727" t="s">
        <v>24</v>
      </c>
      <c r="W1727" t="s">
        <v>335</v>
      </c>
      <c r="X1727" t="s">
        <v>26</v>
      </c>
    </row>
    <row r="1728" spans="1:24" x14ac:dyDescent="0.25">
      <c r="A1728" t="s">
        <v>159</v>
      </c>
      <c r="N1728">
        <v>1</v>
      </c>
      <c r="O1728">
        <v>1</v>
      </c>
      <c r="P1728">
        <v>0</v>
      </c>
      <c r="Q1728" t="s">
        <v>23</v>
      </c>
      <c r="R1728">
        <f>VLOOKUP($A1728,Location!$A:$E,2,FALSE)</f>
        <v>53.580562399999998</v>
      </c>
      <c r="S1728">
        <f>VLOOKUP($A1728,Location!$A:$E,3,FALSE)</f>
        <v>-0.1136582</v>
      </c>
      <c r="T1728">
        <f>VLOOKUP($A1728,Location!$A:$E,4,FALSE)</f>
        <v>53.580562399999998</v>
      </c>
      <c r="U1728">
        <f>VLOOKUP($A1728,Location!$A:$E,5,FALSE)</f>
        <v>-0.1136582</v>
      </c>
      <c r="V1728" t="s">
        <v>24</v>
      </c>
      <c r="W1728" t="s">
        <v>335</v>
      </c>
      <c r="X1728" t="s">
        <v>26</v>
      </c>
    </row>
    <row r="1729" spans="1:24" x14ac:dyDescent="0.25">
      <c r="A1729" t="s">
        <v>160</v>
      </c>
      <c r="N1729">
        <v>1</v>
      </c>
      <c r="O1729">
        <v>1</v>
      </c>
      <c r="P1729">
        <v>0</v>
      </c>
      <c r="Q1729" t="s">
        <v>23</v>
      </c>
      <c r="R1729">
        <f>VLOOKUP($A1729,Location!$A:$E,2,FALSE)</f>
        <v>51.259422000000001</v>
      </c>
      <c r="S1729">
        <f>VLOOKUP($A1729,Location!$A:$E,3,FALSE)</f>
        <v>-0.56488579999999999</v>
      </c>
      <c r="T1729">
        <f>VLOOKUP($A1729,Location!$A:$E,4,FALSE)</f>
        <v>51.259422000000001</v>
      </c>
      <c r="U1729">
        <f>VLOOKUP($A1729,Location!$A:$E,5,FALSE)</f>
        <v>-0.51488579999999995</v>
      </c>
      <c r="V1729" t="s">
        <v>24</v>
      </c>
      <c r="W1729" t="s">
        <v>335</v>
      </c>
      <c r="X1729" t="s">
        <v>26</v>
      </c>
    </row>
    <row r="1730" spans="1:24" x14ac:dyDescent="0.25">
      <c r="A1730" t="s">
        <v>161</v>
      </c>
      <c r="N1730">
        <v>1</v>
      </c>
      <c r="O1730">
        <v>1</v>
      </c>
      <c r="P1730">
        <v>0</v>
      </c>
      <c r="Q1730" t="s">
        <v>23</v>
      </c>
      <c r="R1730">
        <f>VLOOKUP($A1730,Location!$A:$E,2,FALSE)</f>
        <v>55.951955599999998</v>
      </c>
      <c r="S1730">
        <f>VLOOKUP($A1730,Location!$A:$E,3,FALSE)</f>
        <v>-2.7620056000000002</v>
      </c>
      <c r="T1730">
        <f>VLOOKUP($A1730,Location!$A:$E,4,FALSE)</f>
        <v>55.951955599999998</v>
      </c>
      <c r="U1730">
        <f>VLOOKUP($A1730,Location!$A:$E,5,FALSE)</f>
        <v>-2.7620056000000002</v>
      </c>
      <c r="V1730" t="s">
        <v>24</v>
      </c>
      <c r="W1730" t="s">
        <v>335</v>
      </c>
      <c r="X1730" t="s">
        <v>26</v>
      </c>
    </row>
    <row r="1731" spans="1:24" x14ac:dyDescent="0.25">
      <c r="A1731" t="s">
        <v>162</v>
      </c>
      <c r="N1731">
        <v>1</v>
      </c>
      <c r="O1731">
        <v>1</v>
      </c>
      <c r="P1731">
        <v>0</v>
      </c>
      <c r="Q1731" t="s">
        <v>23</v>
      </c>
      <c r="R1731">
        <f>VLOOKUP($A1731,Location!$A:$E,2,FALSE)</f>
        <v>53.7298616</v>
      </c>
      <c r="S1731">
        <f>VLOOKUP($A1731,Location!$A:$E,3,FALSE)</f>
        <v>-1.8915127</v>
      </c>
      <c r="T1731">
        <f>VLOOKUP($A1731,Location!$A:$E,4,FALSE)</f>
        <v>53.7298616</v>
      </c>
      <c r="U1731">
        <f>VLOOKUP($A1731,Location!$A:$E,5,FALSE)</f>
        <v>-1.8915127</v>
      </c>
      <c r="V1731" t="s">
        <v>24</v>
      </c>
      <c r="W1731" t="s">
        <v>335</v>
      </c>
      <c r="X1731" t="s">
        <v>26</v>
      </c>
    </row>
    <row r="1732" spans="1:24" x14ac:dyDescent="0.25">
      <c r="A1732" t="s">
        <v>163</v>
      </c>
      <c r="N1732">
        <v>1</v>
      </c>
      <c r="O1732">
        <v>1</v>
      </c>
      <c r="P1732">
        <v>0</v>
      </c>
      <c r="Q1732" t="s">
        <v>23</v>
      </c>
      <c r="R1732">
        <f>VLOOKUP($A1732,Location!$A:$E,2,FALSE)</f>
        <v>55.769609899999999</v>
      </c>
      <c r="S1732">
        <f>VLOOKUP($A1732,Location!$A:$E,3,FALSE)</f>
        <v>-4.0419340000000004</v>
      </c>
      <c r="T1732">
        <f>VLOOKUP($A1732,Location!$A:$E,4,FALSE)</f>
        <v>55.769609899999999</v>
      </c>
      <c r="U1732">
        <f>VLOOKUP($A1732,Location!$A:$E,5,FALSE)</f>
        <v>-4.0419340000000004</v>
      </c>
      <c r="V1732" t="s">
        <v>24</v>
      </c>
      <c r="W1732" t="s">
        <v>335</v>
      </c>
      <c r="X1732" t="s">
        <v>26</v>
      </c>
    </row>
    <row r="1733" spans="1:24" x14ac:dyDescent="0.25">
      <c r="A1733" t="s">
        <v>164</v>
      </c>
      <c r="N1733">
        <v>1</v>
      </c>
      <c r="O1733">
        <v>1</v>
      </c>
      <c r="P1733">
        <v>0</v>
      </c>
      <c r="Q1733" t="s">
        <v>23</v>
      </c>
      <c r="R1733">
        <f>VLOOKUP($A1733,Location!$A:$E,2,FALSE)</f>
        <v>54.677089100000003</v>
      </c>
      <c r="S1733">
        <f>VLOOKUP($A1733,Location!$A:$E,3,FALSE)</f>
        <v>-1.2012389999999999</v>
      </c>
      <c r="T1733">
        <f>VLOOKUP($A1733,Location!$A:$E,4,FALSE)</f>
        <v>54.677089100000003</v>
      </c>
      <c r="U1733">
        <f>VLOOKUP($A1733,Location!$A:$E,5,FALSE)</f>
        <v>-1.2012389999999999</v>
      </c>
      <c r="V1733" t="s">
        <v>24</v>
      </c>
      <c r="W1733" t="s">
        <v>335</v>
      </c>
      <c r="X1733" t="s">
        <v>26</v>
      </c>
    </row>
    <row r="1734" spans="1:24" x14ac:dyDescent="0.25">
      <c r="A1734" t="s">
        <v>165</v>
      </c>
      <c r="N1734">
        <v>1</v>
      </c>
      <c r="O1734">
        <v>1</v>
      </c>
      <c r="P1734">
        <v>0</v>
      </c>
      <c r="Q1734" t="s">
        <v>23</v>
      </c>
      <c r="R1734">
        <f>VLOOKUP($A1734,Location!$A:$E,2,FALSE)</f>
        <v>50.8851789</v>
      </c>
      <c r="S1734">
        <f>VLOOKUP($A1734,Location!$A:$E,3,FALSE)</f>
        <v>0.59921999999999997</v>
      </c>
      <c r="T1734">
        <f>VLOOKUP($A1734,Location!$A:$E,4,FALSE)</f>
        <v>50.8851789</v>
      </c>
      <c r="U1734">
        <f>VLOOKUP($A1734,Location!$A:$E,5,FALSE)</f>
        <v>0.59921999999999997</v>
      </c>
      <c r="V1734" t="s">
        <v>24</v>
      </c>
      <c r="W1734" t="s">
        <v>335</v>
      </c>
      <c r="X1734" t="s">
        <v>26</v>
      </c>
    </row>
    <row r="1735" spans="1:24" x14ac:dyDescent="0.25">
      <c r="A1735" t="s">
        <v>166</v>
      </c>
      <c r="N1735">
        <v>1</v>
      </c>
      <c r="O1735">
        <v>1</v>
      </c>
      <c r="P1735">
        <v>0</v>
      </c>
      <c r="Q1735" t="s">
        <v>23</v>
      </c>
      <c r="R1735">
        <f>VLOOKUP($A1735,Location!$A:$E,2,FALSE)</f>
        <v>55.436131799999998</v>
      </c>
      <c r="S1735">
        <f>VLOOKUP($A1735,Location!$A:$E,3,FALSE)</f>
        <v>-2.7692910999999998</v>
      </c>
      <c r="T1735">
        <f>VLOOKUP($A1735,Location!$A:$E,4,FALSE)</f>
        <v>55.436131799999998</v>
      </c>
      <c r="U1735">
        <f>VLOOKUP($A1735,Location!$A:$E,5,FALSE)</f>
        <v>-2.7692910999999998</v>
      </c>
      <c r="V1735" t="s">
        <v>24</v>
      </c>
      <c r="W1735" t="s">
        <v>335</v>
      </c>
      <c r="X1735" t="s">
        <v>26</v>
      </c>
    </row>
    <row r="1736" spans="1:24" x14ac:dyDescent="0.25">
      <c r="A1736" t="s">
        <v>167</v>
      </c>
      <c r="N1736">
        <v>1</v>
      </c>
      <c r="O1736">
        <v>1</v>
      </c>
      <c r="P1736">
        <v>0</v>
      </c>
      <c r="Q1736" t="s">
        <v>23</v>
      </c>
      <c r="R1736">
        <f>VLOOKUP($A1736,Location!$A:$E,2,FALSE)</f>
        <v>53.707367900000001</v>
      </c>
      <c r="S1736">
        <f>VLOOKUP($A1736,Location!$A:$E,3,FALSE)</f>
        <v>-1.6714074999999999</v>
      </c>
      <c r="T1736">
        <f>VLOOKUP($A1736,Location!$A:$E,4,FALSE)</f>
        <v>53.707367900000001</v>
      </c>
      <c r="U1736">
        <f>VLOOKUP($A1736,Location!$A:$E,5,FALSE)</f>
        <v>-1.6714074999999999</v>
      </c>
      <c r="V1736" t="s">
        <v>24</v>
      </c>
      <c r="W1736" t="s">
        <v>335</v>
      </c>
      <c r="X1736" t="s">
        <v>26</v>
      </c>
    </row>
    <row r="1737" spans="1:24" x14ac:dyDescent="0.25">
      <c r="A1737" t="s">
        <v>168</v>
      </c>
      <c r="N1737">
        <v>1</v>
      </c>
      <c r="O1737">
        <v>1</v>
      </c>
      <c r="P1737">
        <v>0</v>
      </c>
      <c r="Q1737" t="s">
        <v>23</v>
      </c>
      <c r="R1737">
        <f>VLOOKUP($A1737,Location!$A:$E,2,FALSE)</f>
        <v>51.594414999999998</v>
      </c>
      <c r="S1737">
        <f>VLOOKUP($A1737,Location!$A:$E,3,FALSE)</f>
        <v>-0.24001500000000001</v>
      </c>
      <c r="T1737">
        <f>VLOOKUP($A1737,Location!$A:$E,4,FALSE)</f>
        <v>51.574414999999995</v>
      </c>
      <c r="U1737">
        <f>VLOOKUP($A1737,Location!$A:$E,5,FALSE)</f>
        <v>-0.24001500000000001</v>
      </c>
      <c r="V1737" t="s">
        <v>24</v>
      </c>
      <c r="W1737" t="s">
        <v>335</v>
      </c>
      <c r="X1737" t="s">
        <v>26</v>
      </c>
    </row>
    <row r="1738" spans="1:24" x14ac:dyDescent="0.25">
      <c r="A1738" t="s">
        <v>169</v>
      </c>
      <c r="N1738">
        <v>1</v>
      </c>
      <c r="O1738">
        <v>1</v>
      </c>
      <c r="P1738">
        <v>0</v>
      </c>
      <c r="Q1738" t="s">
        <v>23</v>
      </c>
      <c r="R1738">
        <f>VLOOKUP($A1738,Location!$A:$E,2,FALSE)</f>
        <v>52.0665513</v>
      </c>
      <c r="S1738">
        <f>VLOOKUP($A1738,Location!$A:$E,3,FALSE)</f>
        <v>-2.7294480000000001</v>
      </c>
      <c r="T1738">
        <f>VLOOKUP($A1738,Location!$A:$E,4,FALSE)</f>
        <v>52.0665513</v>
      </c>
      <c r="U1738">
        <f>VLOOKUP($A1738,Location!$A:$E,5,FALSE)</f>
        <v>-2.7294480000000001</v>
      </c>
      <c r="V1738" t="s">
        <v>24</v>
      </c>
      <c r="W1738" t="s">
        <v>335</v>
      </c>
      <c r="X1738" t="s">
        <v>26</v>
      </c>
    </row>
    <row r="1739" spans="1:24" x14ac:dyDescent="0.25">
      <c r="A1739" t="s">
        <v>170</v>
      </c>
      <c r="N1739">
        <v>1</v>
      </c>
      <c r="O1739">
        <v>1</v>
      </c>
      <c r="P1739">
        <v>0</v>
      </c>
      <c r="Q1739" t="s">
        <v>23</v>
      </c>
      <c r="R1739">
        <f>VLOOKUP($A1739,Location!$A:$E,2,FALSE)</f>
        <v>51.362254</v>
      </c>
      <c r="S1739">
        <f>VLOOKUP($A1739,Location!$A:$E,3,FALSE)</f>
        <v>1.1443372999999999</v>
      </c>
      <c r="T1739">
        <f>VLOOKUP($A1739,Location!$A:$E,4,FALSE)</f>
        <v>51.372253999999998</v>
      </c>
      <c r="U1739">
        <f>VLOOKUP($A1739,Location!$A:$E,5,FALSE)</f>
        <v>1.1443372999999999</v>
      </c>
      <c r="V1739" t="s">
        <v>24</v>
      </c>
      <c r="W1739" t="s">
        <v>335</v>
      </c>
      <c r="X1739" t="s">
        <v>26</v>
      </c>
    </row>
    <row r="1740" spans="1:24" x14ac:dyDescent="0.25">
      <c r="A1740" t="s">
        <v>171</v>
      </c>
      <c r="N1740">
        <v>1</v>
      </c>
      <c r="O1740">
        <v>1</v>
      </c>
      <c r="P1740">
        <v>0</v>
      </c>
      <c r="Q1740" t="s">
        <v>23</v>
      </c>
      <c r="R1740">
        <f>VLOOKUP($A1740,Location!$A:$E,2,FALSE)</f>
        <v>54.974532500000002</v>
      </c>
      <c r="S1740">
        <f>VLOOKUP($A1740,Location!$A:$E,3,FALSE)</f>
        <v>-2.1096227000000001</v>
      </c>
      <c r="T1740">
        <f>VLOOKUP($A1740,Location!$A:$E,4,FALSE)</f>
        <v>54.974532500000002</v>
      </c>
      <c r="U1740">
        <f>VLOOKUP($A1740,Location!$A:$E,5,FALSE)</f>
        <v>-2.1096227000000001</v>
      </c>
      <c r="V1740" t="s">
        <v>24</v>
      </c>
      <c r="W1740" t="s">
        <v>335</v>
      </c>
      <c r="X1740" t="s">
        <v>26</v>
      </c>
    </row>
    <row r="1741" spans="1:24" x14ac:dyDescent="0.25">
      <c r="A1741" t="s">
        <v>172</v>
      </c>
      <c r="N1741">
        <v>1</v>
      </c>
      <c r="O1741">
        <v>1</v>
      </c>
      <c r="P1741">
        <v>0</v>
      </c>
      <c r="Q1741" t="s">
        <v>23</v>
      </c>
      <c r="R1741">
        <f>VLOOKUP($A1741,Location!$A:$E,2,FALSE)</f>
        <v>54.037258000000001</v>
      </c>
      <c r="S1741">
        <f>VLOOKUP($A1741,Location!$A:$E,3,FALSE)</f>
        <v>-2.9024700000000001</v>
      </c>
      <c r="T1741">
        <f>VLOOKUP($A1741,Location!$A:$E,4,FALSE)</f>
        <v>54.037258000000001</v>
      </c>
      <c r="U1741">
        <f>VLOOKUP($A1741,Location!$A:$E,5,FALSE)</f>
        <v>-2.9024700000000001</v>
      </c>
      <c r="V1741" t="s">
        <v>24</v>
      </c>
      <c r="W1741" t="s">
        <v>335</v>
      </c>
      <c r="X1741" t="s">
        <v>26</v>
      </c>
    </row>
    <row r="1742" spans="1:24" x14ac:dyDescent="0.25">
      <c r="A1742" t="s">
        <v>173</v>
      </c>
      <c r="N1742">
        <v>1</v>
      </c>
      <c r="O1742">
        <v>1</v>
      </c>
      <c r="P1742">
        <v>0</v>
      </c>
      <c r="Q1742" t="s">
        <v>23</v>
      </c>
      <c r="R1742">
        <f>VLOOKUP($A1742,Location!$A:$E,2,FALSE)</f>
        <v>51.61927</v>
      </c>
      <c r="S1742">
        <f>VLOOKUP($A1742,Location!$A:$E,3,FALSE)</f>
        <v>-0.76890999999999998</v>
      </c>
      <c r="T1742">
        <f>VLOOKUP($A1742,Location!$A:$E,4,FALSE)</f>
        <v>51.61927</v>
      </c>
      <c r="U1742">
        <f>VLOOKUP($A1742,Location!$A:$E,5,FALSE)</f>
        <v>-0.76890999999999998</v>
      </c>
      <c r="V1742" t="s">
        <v>24</v>
      </c>
      <c r="W1742" t="s">
        <v>335</v>
      </c>
      <c r="X1742" t="s">
        <v>26</v>
      </c>
    </row>
    <row r="1743" spans="1:24" x14ac:dyDescent="0.25">
      <c r="A1743" t="s">
        <v>174</v>
      </c>
      <c r="N1743">
        <v>1</v>
      </c>
      <c r="O1743">
        <v>1</v>
      </c>
      <c r="P1743">
        <v>0</v>
      </c>
      <c r="Q1743" t="s">
        <v>23</v>
      </c>
      <c r="R1743">
        <f>VLOOKUP($A1743,Location!$A:$E,2,FALSE)</f>
        <v>52.533873300000003</v>
      </c>
      <c r="S1743">
        <f>VLOOKUP($A1743,Location!$A:$E,3,FALSE)</f>
        <v>-1.3702733</v>
      </c>
      <c r="T1743">
        <f>VLOOKUP($A1743,Location!$A:$E,4,FALSE)</f>
        <v>52.563873300000004</v>
      </c>
      <c r="U1743">
        <f>VLOOKUP($A1743,Location!$A:$E,5,FALSE)</f>
        <v>-1.3102733</v>
      </c>
      <c r="V1743" t="s">
        <v>24</v>
      </c>
      <c r="W1743" t="s">
        <v>335</v>
      </c>
      <c r="X1743" t="s">
        <v>26</v>
      </c>
    </row>
    <row r="1744" spans="1:24" x14ac:dyDescent="0.25">
      <c r="A1744" t="s">
        <v>175</v>
      </c>
      <c r="N1744">
        <v>1</v>
      </c>
      <c r="O1744">
        <v>1</v>
      </c>
      <c r="P1744">
        <v>0</v>
      </c>
      <c r="Q1744" t="s">
        <v>23</v>
      </c>
      <c r="R1744">
        <f>VLOOKUP($A1744,Location!$A:$E,2,FALSE)</f>
        <v>51.453344700000002</v>
      </c>
      <c r="S1744">
        <f>VLOOKUP($A1744,Location!$A:$E,3,FALSE)</f>
        <v>-5.1181000000000004E-3</v>
      </c>
      <c r="T1744">
        <f>VLOOKUP($A1744,Location!$A:$E,4,FALSE)</f>
        <v>51.4633447</v>
      </c>
      <c r="U1744">
        <f>VLOOKUP($A1744,Location!$A:$E,5,FALSE)</f>
        <v>-5.1181000000000004E-3</v>
      </c>
      <c r="V1744" t="s">
        <v>24</v>
      </c>
      <c r="W1744" t="s">
        <v>335</v>
      </c>
      <c r="X1744" t="s">
        <v>26</v>
      </c>
    </row>
    <row r="1745" spans="1:24" x14ac:dyDescent="0.25">
      <c r="A1745" t="s">
        <v>176</v>
      </c>
      <c r="N1745">
        <v>1</v>
      </c>
      <c r="O1745">
        <v>1</v>
      </c>
      <c r="P1745">
        <v>0</v>
      </c>
      <c r="Q1745" t="s">
        <v>23</v>
      </c>
      <c r="R1745">
        <f>VLOOKUP($A1745,Location!$A:$E,2,FALSE)</f>
        <v>51.559273500000003</v>
      </c>
      <c r="S1745">
        <f>VLOOKUP($A1745,Location!$A:$E,3,FALSE)</f>
        <v>0.2208833</v>
      </c>
      <c r="T1745">
        <f>VLOOKUP($A1745,Location!$A:$E,4,FALSE)</f>
        <v>51.559273500000003</v>
      </c>
      <c r="U1745">
        <f>VLOOKUP($A1745,Location!$A:$E,5,FALSE)</f>
        <v>0.2208833</v>
      </c>
      <c r="V1745" t="s">
        <v>24</v>
      </c>
      <c r="W1745" t="s">
        <v>335</v>
      </c>
      <c r="X1745" t="s">
        <v>26</v>
      </c>
    </row>
    <row r="1746" spans="1:24" x14ac:dyDescent="0.25">
      <c r="A1746" t="s">
        <v>177</v>
      </c>
      <c r="N1746">
        <v>1</v>
      </c>
      <c r="O1746">
        <v>1</v>
      </c>
      <c r="P1746">
        <v>0</v>
      </c>
      <c r="Q1746" t="s">
        <v>23</v>
      </c>
      <c r="R1746">
        <f>VLOOKUP($A1746,Location!$A:$E,2,FALSE)</f>
        <v>53.839795799999997</v>
      </c>
      <c r="S1746">
        <f>VLOOKUP($A1746,Location!$A:$E,3,FALSE)</f>
        <v>-1.6219243999999999</v>
      </c>
      <c r="T1746">
        <f>VLOOKUP($A1746,Location!$A:$E,4,FALSE)</f>
        <v>53.861795799999996</v>
      </c>
      <c r="U1746">
        <f>VLOOKUP($A1746,Location!$A:$E,5,FALSE)</f>
        <v>-1.6294244</v>
      </c>
      <c r="V1746" t="s">
        <v>24</v>
      </c>
      <c r="W1746" t="s">
        <v>335</v>
      </c>
      <c r="X1746" t="s">
        <v>26</v>
      </c>
    </row>
    <row r="1747" spans="1:24" x14ac:dyDescent="0.25">
      <c r="A1747" t="s">
        <v>178</v>
      </c>
      <c r="N1747">
        <v>1</v>
      </c>
      <c r="O1747">
        <v>1</v>
      </c>
      <c r="P1747">
        <v>0</v>
      </c>
      <c r="Q1747" t="s">
        <v>23</v>
      </c>
      <c r="R1747">
        <f>VLOOKUP($A1747,Location!$A:$E,2,FALSE)</f>
        <v>53.649535800000002</v>
      </c>
      <c r="S1747">
        <f>VLOOKUP($A1747,Location!$A:$E,3,FALSE)</f>
        <v>-1.7905698000000001</v>
      </c>
      <c r="T1747">
        <f>VLOOKUP($A1747,Location!$A:$E,4,FALSE)</f>
        <v>53.649535800000002</v>
      </c>
      <c r="U1747">
        <f>VLOOKUP($A1747,Location!$A:$E,5,FALSE)</f>
        <v>-1.7955698</v>
      </c>
      <c r="V1747" t="s">
        <v>24</v>
      </c>
      <c r="W1747" t="s">
        <v>335</v>
      </c>
      <c r="X1747" t="s">
        <v>26</v>
      </c>
    </row>
    <row r="1748" spans="1:24" x14ac:dyDescent="0.25">
      <c r="A1748" t="s">
        <v>179</v>
      </c>
      <c r="N1748">
        <v>1</v>
      </c>
      <c r="O1748">
        <v>1</v>
      </c>
      <c r="P1748">
        <v>0</v>
      </c>
      <c r="Q1748" t="s">
        <v>23</v>
      </c>
      <c r="R1748">
        <f>VLOOKUP($A1748,Location!$A:$E,2,FALSE)</f>
        <v>53.767757000000003</v>
      </c>
      <c r="S1748">
        <f>VLOOKUP($A1748,Location!$A:$E,3,FALSE)</f>
        <v>-0.33613379999999998</v>
      </c>
      <c r="T1748">
        <f>VLOOKUP($A1748,Location!$A:$E,4,FALSE)</f>
        <v>53.767757000000003</v>
      </c>
      <c r="U1748">
        <f>VLOOKUP($A1748,Location!$A:$E,5,FALSE)</f>
        <v>-0.33613379999999998</v>
      </c>
      <c r="V1748" t="s">
        <v>24</v>
      </c>
      <c r="W1748" t="s">
        <v>335</v>
      </c>
      <c r="X1748" t="s">
        <v>26</v>
      </c>
    </row>
    <row r="1749" spans="1:24" x14ac:dyDescent="0.25">
      <c r="A1749" t="s">
        <v>180</v>
      </c>
      <c r="N1749">
        <v>1</v>
      </c>
      <c r="O1749">
        <v>1</v>
      </c>
      <c r="P1749">
        <v>0</v>
      </c>
      <c r="Q1749" t="s">
        <v>23</v>
      </c>
      <c r="R1749">
        <f>VLOOKUP($A1749,Location!$A:$E,2,FALSE)</f>
        <v>57.4451714</v>
      </c>
      <c r="S1749">
        <f>VLOOKUP($A1749,Location!$A:$E,3,FALSE)</f>
        <v>-2.7957811000000001</v>
      </c>
      <c r="T1749">
        <f>VLOOKUP($A1749,Location!$A:$E,4,FALSE)</f>
        <v>57.4451714</v>
      </c>
      <c r="U1749">
        <f>VLOOKUP($A1749,Location!$A:$E,5,FALSE)</f>
        <v>-2.7957811000000001</v>
      </c>
      <c r="V1749" t="s">
        <v>24</v>
      </c>
      <c r="W1749" t="s">
        <v>335</v>
      </c>
      <c r="X1749" t="s">
        <v>26</v>
      </c>
    </row>
    <row r="1750" spans="1:24" x14ac:dyDescent="0.25">
      <c r="A1750" t="s">
        <v>181</v>
      </c>
      <c r="N1750">
        <v>1</v>
      </c>
      <c r="O1750">
        <v>1</v>
      </c>
      <c r="P1750">
        <v>0</v>
      </c>
      <c r="Q1750" t="s">
        <v>23</v>
      </c>
      <c r="R1750">
        <f>VLOOKUP($A1750,Location!$A:$E,2,FALSE)</f>
        <v>53.448362099999997</v>
      </c>
      <c r="S1750">
        <f>VLOOKUP($A1750,Location!$A:$E,3,FALSE)</f>
        <v>-2.0796568999999998</v>
      </c>
      <c r="T1750">
        <f>VLOOKUP($A1750,Location!$A:$E,4,FALSE)</f>
        <v>53.448362099999997</v>
      </c>
      <c r="U1750">
        <f>VLOOKUP($A1750,Location!$A:$E,5,FALSE)</f>
        <v>-2.0796568999999998</v>
      </c>
      <c r="V1750" t="s">
        <v>24</v>
      </c>
      <c r="W1750" t="s">
        <v>335</v>
      </c>
      <c r="X1750" t="s">
        <v>26</v>
      </c>
    </row>
    <row r="1751" spans="1:24" x14ac:dyDescent="0.25">
      <c r="A1751" t="s">
        <v>182</v>
      </c>
      <c r="N1751">
        <v>1</v>
      </c>
      <c r="O1751">
        <v>1</v>
      </c>
      <c r="P1751">
        <v>0</v>
      </c>
      <c r="Q1751" t="s">
        <v>183</v>
      </c>
      <c r="R1751">
        <f>VLOOKUP($A1751,Location!$A:$E,2,FALSE)</f>
        <v>56.231197999999999</v>
      </c>
      <c r="S1751">
        <f>VLOOKUP($A1751,Location!$A:$E,3,FALSE)</f>
        <v>-5.0716710000000003</v>
      </c>
      <c r="T1751">
        <f>VLOOKUP($A1751,Location!$A:$E,4,FALSE)</f>
        <v>56.231197999999999</v>
      </c>
      <c r="U1751">
        <f>VLOOKUP($A1751,Location!$A:$E,5,FALSE)</f>
        <v>-5.0716710000000003</v>
      </c>
      <c r="V1751" t="s">
        <v>24</v>
      </c>
      <c r="W1751" t="s">
        <v>335</v>
      </c>
      <c r="X1751" t="s">
        <v>26</v>
      </c>
    </row>
    <row r="1752" spans="1:24" x14ac:dyDescent="0.25">
      <c r="A1752" t="s">
        <v>184</v>
      </c>
      <c r="N1752">
        <v>1</v>
      </c>
      <c r="O1752">
        <v>1</v>
      </c>
      <c r="P1752">
        <v>0</v>
      </c>
      <c r="Q1752" t="s">
        <v>23</v>
      </c>
      <c r="R1752">
        <f>VLOOKUP($A1752,Location!$A:$E,2,FALSE)</f>
        <v>57.487679100000001</v>
      </c>
      <c r="S1752">
        <f>VLOOKUP($A1752,Location!$A:$E,3,FALSE)</f>
        <v>-4.2140917</v>
      </c>
      <c r="T1752">
        <f>VLOOKUP($A1752,Location!$A:$E,4,FALSE)</f>
        <v>57.487679100000001</v>
      </c>
      <c r="U1752">
        <f>VLOOKUP($A1752,Location!$A:$E,5,FALSE)</f>
        <v>-4.2140917</v>
      </c>
      <c r="V1752" t="s">
        <v>24</v>
      </c>
      <c r="W1752" t="s">
        <v>335</v>
      </c>
      <c r="X1752" t="s">
        <v>26</v>
      </c>
    </row>
    <row r="1753" spans="1:24" x14ac:dyDescent="0.25">
      <c r="A1753" t="s">
        <v>185</v>
      </c>
      <c r="N1753">
        <v>1</v>
      </c>
      <c r="O1753">
        <v>1</v>
      </c>
      <c r="P1753">
        <v>0</v>
      </c>
      <c r="Q1753" t="s">
        <v>23</v>
      </c>
      <c r="R1753">
        <f>VLOOKUP($A1753,Location!$A:$E,2,FALSE)</f>
        <v>57.293759600000001</v>
      </c>
      <c r="S1753">
        <f>VLOOKUP($A1753,Location!$A:$E,3,FALSE)</f>
        <v>-2.3880374</v>
      </c>
      <c r="T1753">
        <f>VLOOKUP($A1753,Location!$A:$E,4,FALSE)</f>
        <v>57.293759600000001</v>
      </c>
      <c r="U1753">
        <f>VLOOKUP($A1753,Location!$A:$E,5,FALSE)</f>
        <v>-2.3880374</v>
      </c>
      <c r="V1753" t="s">
        <v>24</v>
      </c>
      <c r="W1753" t="s">
        <v>335</v>
      </c>
      <c r="X1753" t="s">
        <v>26</v>
      </c>
    </row>
    <row r="1754" spans="1:24" x14ac:dyDescent="0.25">
      <c r="A1754" t="s">
        <v>186</v>
      </c>
      <c r="N1754">
        <v>1</v>
      </c>
      <c r="O1754">
        <v>1</v>
      </c>
      <c r="P1754">
        <v>0</v>
      </c>
      <c r="Q1754" t="s">
        <v>23</v>
      </c>
      <c r="R1754">
        <f>VLOOKUP($A1754,Location!$A:$E,2,FALSE)</f>
        <v>52.029283499999998</v>
      </c>
      <c r="S1754">
        <f>VLOOKUP($A1754,Location!$A:$E,3,FALSE)</f>
        <v>1.2110814000000001</v>
      </c>
      <c r="T1754">
        <f>VLOOKUP($A1754,Location!$A:$E,4,FALSE)</f>
        <v>52.029283499999998</v>
      </c>
      <c r="U1754">
        <f>VLOOKUP($A1754,Location!$A:$E,5,FALSE)</f>
        <v>1.2110814000000001</v>
      </c>
      <c r="V1754" t="s">
        <v>24</v>
      </c>
      <c r="W1754" t="s">
        <v>335</v>
      </c>
      <c r="X1754" t="s">
        <v>26</v>
      </c>
    </row>
    <row r="1755" spans="1:24" x14ac:dyDescent="0.25">
      <c r="A1755" t="s">
        <v>187</v>
      </c>
      <c r="N1755">
        <v>1</v>
      </c>
      <c r="O1755">
        <v>1</v>
      </c>
      <c r="P1755">
        <v>0</v>
      </c>
      <c r="Q1755" t="s">
        <v>23</v>
      </c>
      <c r="R1755">
        <f>VLOOKUP($A1755,Location!$A:$E,2,FALSE)</f>
        <v>55.60219</v>
      </c>
      <c r="S1755">
        <f>VLOOKUP($A1755,Location!$A:$E,3,FALSE)</f>
        <v>-4.6378399999999997</v>
      </c>
      <c r="T1755">
        <f>VLOOKUP($A1755,Location!$A:$E,4,FALSE)</f>
        <v>55.60219</v>
      </c>
      <c r="U1755">
        <f>VLOOKUP($A1755,Location!$A:$E,5,FALSE)</f>
        <v>-4.6378399999999997</v>
      </c>
      <c r="V1755" t="s">
        <v>24</v>
      </c>
      <c r="W1755" t="s">
        <v>335</v>
      </c>
      <c r="X1755" t="s">
        <v>26</v>
      </c>
    </row>
    <row r="1756" spans="1:24" x14ac:dyDescent="0.25">
      <c r="A1756" t="s">
        <v>188</v>
      </c>
      <c r="N1756">
        <v>1</v>
      </c>
      <c r="O1756">
        <v>1</v>
      </c>
      <c r="P1756">
        <v>0</v>
      </c>
      <c r="Q1756" t="s">
        <v>23</v>
      </c>
      <c r="R1756">
        <f>VLOOKUP($A1756,Location!$A:$E,2,FALSE)</f>
        <v>51.466348000000004</v>
      </c>
      <c r="S1756">
        <f>VLOOKUP($A1756,Location!$A:$E,3,FALSE)</f>
        <v>-0.337169</v>
      </c>
      <c r="T1756">
        <f>VLOOKUP($A1756,Location!$A:$E,4,FALSE)</f>
        <v>51.466348000000004</v>
      </c>
      <c r="U1756">
        <f>VLOOKUP($A1756,Location!$A:$E,5,FALSE)</f>
        <v>-0.337169</v>
      </c>
      <c r="V1756" t="s">
        <v>24</v>
      </c>
      <c r="W1756" t="s">
        <v>335</v>
      </c>
      <c r="X1756" t="s">
        <v>26</v>
      </c>
    </row>
    <row r="1757" spans="1:24" x14ac:dyDescent="0.25">
      <c r="A1757" t="s">
        <v>189</v>
      </c>
      <c r="N1757">
        <v>1</v>
      </c>
      <c r="O1757">
        <v>1</v>
      </c>
      <c r="P1757">
        <v>0</v>
      </c>
      <c r="Q1757" t="s">
        <v>23</v>
      </c>
      <c r="R1757">
        <f>VLOOKUP($A1757,Location!$A:$E,2,FALSE)</f>
        <v>55.916789999999999</v>
      </c>
      <c r="S1757">
        <f>VLOOKUP($A1757,Location!$A:$E,3,FALSE)</f>
        <v>-2.4245839999999999</v>
      </c>
      <c r="T1757">
        <f>VLOOKUP($A1757,Location!$A:$E,4,FALSE)</f>
        <v>55.916789999999999</v>
      </c>
      <c r="U1757">
        <f>VLOOKUP($A1757,Location!$A:$E,5,FALSE)</f>
        <v>-2.4245839999999999</v>
      </c>
      <c r="V1757" t="s">
        <v>24</v>
      </c>
      <c r="W1757" t="s">
        <v>335</v>
      </c>
      <c r="X1757" t="s">
        <v>26</v>
      </c>
    </row>
    <row r="1758" spans="1:24" x14ac:dyDescent="0.25">
      <c r="A1758" t="s">
        <v>190</v>
      </c>
      <c r="N1758">
        <v>1</v>
      </c>
      <c r="O1758">
        <v>1</v>
      </c>
      <c r="P1758">
        <v>0</v>
      </c>
      <c r="Q1758" t="s">
        <v>23</v>
      </c>
      <c r="R1758">
        <f>VLOOKUP($A1758,Location!$A:$E,2,FALSE)</f>
        <v>54.311520999999999</v>
      </c>
      <c r="S1758">
        <f>VLOOKUP($A1758,Location!$A:$E,3,FALSE)</f>
        <v>-2.7340049999999998</v>
      </c>
      <c r="T1758">
        <f>VLOOKUP($A1758,Location!$A:$E,4,FALSE)</f>
        <v>54.311520999999999</v>
      </c>
      <c r="U1758">
        <f>VLOOKUP($A1758,Location!$A:$E,5,FALSE)</f>
        <v>-2.7340049999999998</v>
      </c>
      <c r="V1758" t="s">
        <v>24</v>
      </c>
      <c r="W1758" t="s">
        <v>335</v>
      </c>
      <c r="X1758" t="s">
        <v>26</v>
      </c>
    </row>
    <row r="1759" spans="1:24" x14ac:dyDescent="0.25">
      <c r="A1759" t="s">
        <v>191</v>
      </c>
      <c r="N1759">
        <v>1</v>
      </c>
      <c r="O1759">
        <v>1</v>
      </c>
      <c r="P1759">
        <v>0</v>
      </c>
      <c r="Q1759" t="s">
        <v>23</v>
      </c>
      <c r="R1759">
        <f>VLOOKUP($A1759,Location!$A:$E,2,FALSE)</f>
        <v>52.378777800000002</v>
      </c>
      <c r="S1759">
        <f>VLOOKUP($A1759,Location!$A:$E,3,FALSE)</f>
        <v>-0.72284760000000003</v>
      </c>
      <c r="T1759">
        <f>VLOOKUP($A1759,Location!$A:$E,4,FALSE)</f>
        <v>52.428777799999999</v>
      </c>
      <c r="U1759">
        <f>VLOOKUP($A1759,Location!$A:$E,5,FALSE)</f>
        <v>-0.72284760000000003</v>
      </c>
      <c r="V1759" t="s">
        <v>24</v>
      </c>
      <c r="W1759" t="s">
        <v>335</v>
      </c>
      <c r="X1759" t="s">
        <v>26</v>
      </c>
    </row>
    <row r="1760" spans="1:24" x14ac:dyDescent="0.25">
      <c r="A1760" t="s">
        <v>192</v>
      </c>
      <c r="N1760">
        <v>1</v>
      </c>
      <c r="O1760">
        <v>1</v>
      </c>
      <c r="P1760">
        <v>0</v>
      </c>
      <c r="Q1760" t="s">
        <v>23</v>
      </c>
      <c r="R1760">
        <f>VLOOKUP($A1760,Location!$A:$E,2,FALSE)</f>
        <v>52.746045100000003</v>
      </c>
      <c r="S1760">
        <f>VLOOKUP($A1760,Location!$A:$E,3,FALSE)</f>
        <v>0.4211492</v>
      </c>
      <c r="T1760">
        <f>VLOOKUP($A1760,Location!$A:$E,4,FALSE)</f>
        <v>52.746045100000003</v>
      </c>
      <c r="U1760">
        <f>VLOOKUP($A1760,Location!$A:$E,5,FALSE)</f>
        <v>0.4211492</v>
      </c>
      <c r="V1760" t="s">
        <v>24</v>
      </c>
      <c r="W1760" t="s">
        <v>335</v>
      </c>
      <c r="X1760" t="s">
        <v>26</v>
      </c>
    </row>
    <row r="1761" spans="1:24" x14ac:dyDescent="0.25">
      <c r="A1761" t="s">
        <v>193</v>
      </c>
      <c r="N1761">
        <v>1</v>
      </c>
      <c r="O1761">
        <v>1</v>
      </c>
      <c r="P1761">
        <v>0</v>
      </c>
      <c r="Q1761" t="s">
        <v>23</v>
      </c>
      <c r="R1761">
        <f>VLOOKUP($A1761,Location!$A:$E,2,FALSE)</f>
        <v>57.078617700000002</v>
      </c>
      <c r="S1761">
        <f>VLOOKUP($A1761,Location!$A:$E,3,FALSE)</f>
        <v>-4.0537893</v>
      </c>
      <c r="T1761">
        <f>VLOOKUP($A1761,Location!$A:$E,4,FALSE)</f>
        <v>57.078617700000002</v>
      </c>
      <c r="U1761">
        <f>VLOOKUP($A1761,Location!$A:$E,5,FALSE)</f>
        <v>-4.0537893</v>
      </c>
      <c r="V1761" t="s">
        <v>24</v>
      </c>
      <c r="W1761" t="s">
        <v>335</v>
      </c>
      <c r="X1761" t="s">
        <v>26</v>
      </c>
    </row>
    <row r="1762" spans="1:24" x14ac:dyDescent="0.25">
      <c r="A1762" t="s">
        <v>194</v>
      </c>
      <c r="N1762">
        <v>1</v>
      </c>
      <c r="O1762">
        <v>1</v>
      </c>
      <c r="P1762">
        <v>0</v>
      </c>
      <c r="Q1762" t="s">
        <v>23</v>
      </c>
      <c r="R1762">
        <f>VLOOKUP($A1762,Location!$A:$E,2,FALSE)</f>
        <v>56.133736399999997</v>
      </c>
      <c r="S1762">
        <f>VLOOKUP($A1762,Location!$A:$E,3,FALSE)</f>
        <v>-3.1266066000000001</v>
      </c>
      <c r="T1762">
        <f>VLOOKUP($A1762,Location!$A:$E,4,FALSE)</f>
        <v>56.133736399999997</v>
      </c>
      <c r="U1762">
        <f>VLOOKUP($A1762,Location!$A:$E,5,FALSE)</f>
        <v>-3.1266066000000001</v>
      </c>
      <c r="V1762" t="s">
        <v>24</v>
      </c>
      <c r="W1762" t="s">
        <v>335</v>
      </c>
      <c r="X1762" t="s">
        <v>26</v>
      </c>
    </row>
    <row r="1763" spans="1:24" x14ac:dyDescent="0.25">
      <c r="A1763" t="s">
        <v>195</v>
      </c>
      <c r="N1763">
        <v>1</v>
      </c>
      <c r="O1763">
        <v>1</v>
      </c>
      <c r="P1763">
        <v>0</v>
      </c>
      <c r="Q1763" t="s">
        <v>23</v>
      </c>
      <c r="R1763">
        <f>VLOOKUP($A1763,Location!$A:$E,2,FALSE)</f>
        <v>54.001281599999999</v>
      </c>
      <c r="S1763">
        <f>VLOOKUP($A1763,Location!$A:$E,3,FALSE)</f>
        <v>-1.4440454</v>
      </c>
      <c r="T1763">
        <f>VLOOKUP($A1763,Location!$A:$E,4,FALSE)</f>
        <v>54.001281599999999</v>
      </c>
      <c r="U1763">
        <f>VLOOKUP($A1763,Location!$A:$E,5,FALSE)</f>
        <v>-1.4440454</v>
      </c>
      <c r="V1763" t="s">
        <v>24</v>
      </c>
      <c r="W1763" t="s">
        <v>335</v>
      </c>
      <c r="X1763" t="s">
        <v>26</v>
      </c>
    </row>
    <row r="1764" spans="1:24" x14ac:dyDescent="0.25">
      <c r="A1764" t="s">
        <v>196</v>
      </c>
      <c r="N1764">
        <v>1</v>
      </c>
      <c r="O1764">
        <v>1</v>
      </c>
      <c r="P1764">
        <v>0</v>
      </c>
      <c r="Q1764" t="s">
        <v>23</v>
      </c>
      <c r="R1764">
        <f>VLOOKUP($A1764,Location!$A:$E,2,FALSE)</f>
        <v>55.6630988</v>
      </c>
      <c r="S1764">
        <f>VLOOKUP($A1764,Location!$A:$E,3,FALSE)</f>
        <v>-3.7471234</v>
      </c>
      <c r="T1764">
        <f>VLOOKUP($A1764,Location!$A:$E,4,FALSE)</f>
        <v>55.6630988</v>
      </c>
      <c r="U1764">
        <f>VLOOKUP($A1764,Location!$A:$E,5,FALSE)</f>
        <v>-3.7471234</v>
      </c>
      <c r="V1764" t="s">
        <v>24</v>
      </c>
      <c r="W1764" t="s">
        <v>335</v>
      </c>
      <c r="X1764" t="s">
        <v>26</v>
      </c>
    </row>
    <row r="1765" spans="1:24" x14ac:dyDescent="0.25">
      <c r="A1765" t="s">
        <v>197</v>
      </c>
      <c r="N1765">
        <v>1</v>
      </c>
      <c r="O1765">
        <v>1</v>
      </c>
      <c r="P1765">
        <v>0</v>
      </c>
      <c r="Q1765" t="s">
        <v>23</v>
      </c>
      <c r="R1765">
        <f>VLOOKUP($A1765,Location!$A:$E,2,FALSE)</f>
        <v>50.823547099999999</v>
      </c>
      <c r="S1765">
        <f>VLOOKUP($A1765,Location!$A:$E,3,FALSE)</f>
        <v>-0.33377089999999998</v>
      </c>
      <c r="T1765">
        <f>VLOOKUP($A1765,Location!$A:$E,4,FALSE)</f>
        <v>50.823547099999999</v>
      </c>
      <c r="U1765">
        <f>VLOOKUP($A1765,Location!$A:$E,5,FALSE)</f>
        <v>-0.33377089999999998</v>
      </c>
      <c r="V1765" t="s">
        <v>24</v>
      </c>
      <c r="W1765" t="s">
        <v>335</v>
      </c>
      <c r="X1765" t="s">
        <v>26</v>
      </c>
    </row>
    <row r="1766" spans="1:24" x14ac:dyDescent="0.25">
      <c r="A1766" t="s">
        <v>198</v>
      </c>
      <c r="N1766">
        <v>1</v>
      </c>
      <c r="O1766">
        <v>1</v>
      </c>
      <c r="P1766">
        <v>0</v>
      </c>
      <c r="Q1766" t="s">
        <v>23</v>
      </c>
      <c r="R1766">
        <f>VLOOKUP($A1766,Location!$A:$E,2,FALSE)</f>
        <v>50.612014000000002</v>
      </c>
      <c r="S1766">
        <f>VLOOKUP($A1766,Location!$A:$E,3,FALSE)</f>
        <v>-4.3307260000000003</v>
      </c>
      <c r="T1766">
        <f>VLOOKUP($A1766,Location!$A:$E,4,FALSE)</f>
        <v>50.612014000000002</v>
      </c>
      <c r="U1766">
        <f>VLOOKUP($A1766,Location!$A:$E,5,FALSE)</f>
        <v>-4.3307260000000003</v>
      </c>
      <c r="V1766" t="s">
        <v>24</v>
      </c>
      <c r="W1766" t="s">
        <v>335</v>
      </c>
      <c r="X1766" t="s">
        <v>26</v>
      </c>
    </row>
    <row r="1767" spans="1:24" x14ac:dyDescent="0.25">
      <c r="A1767" t="s">
        <v>199</v>
      </c>
      <c r="N1767">
        <v>1</v>
      </c>
      <c r="O1767">
        <v>1</v>
      </c>
      <c r="P1767">
        <v>0</v>
      </c>
      <c r="Q1767" t="s">
        <v>23</v>
      </c>
      <c r="R1767">
        <f>VLOOKUP($A1767,Location!$A:$E,2,FALSE)</f>
        <v>50.809500999999997</v>
      </c>
      <c r="S1767">
        <f>VLOOKUP($A1767,Location!$A:$E,3,FALSE)</f>
        <v>-1.2042134</v>
      </c>
      <c r="T1767">
        <f>VLOOKUP($A1767,Location!$A:$E,4,FALSE)</f>
        <v>50.799500999999999</v>
      </c>
      <c r="U1767">
        <f>VLOOKUP($A1767,Location!$A:$E,5,FALSE)</f>
        <v>-1.2842134000000001</v>
      </c>
      <c r="V1767" t="s">
        <v>24</v>
      </c>
      <c r="W1767" t="s">
        <v>335</v>
      </c>
      <c r="X1767" t="s">
        <v>26</v>
      </c>
    </row>
    <row r="1768" spans="1:24" x14ac:dyDescent="0.25">
      <c r="A1768" t="s">
        <v>200</v>
      </c>
      <c r="N1768">
        <v>1</v>
      </c>
      <c r="O1768">
        <v>1</v>
      </c>
      <c r="P1768">
        <v>0</v>
      </c>
      <c r="Q1768" t="s">
        <v>23</v>
      </c>
      <c r="R1768">
        <f>VLOOKUP($A1768,Location!$A:$E,2,FALSE)</f>
        <v>53.806135599999998</v>
      </c>
      <c r="S1768">
        <f>VLOOKUP($A1768,Location!$A:$E,3,FALSE)</f>
        <v>-1.5056377999999999</v>
      </c>
      <c r="T1768">
        <f>VLOOKUP($A1768,Location!$A:$E,4,FALSE)</f>
        <v>53.806135599999998</v>
      </c>
      <c r="U1768">
        <f>VLOOKUP($A1768,Location!$A:$E,5,FALSE)</f>
        <v>-1.5056377999999999</v>
      </c>
      <c r="V1768" t="s">
        <v>24</v>
      </c>
      <c r="W1768" t="s">
        <v>335</v>
      </c>
      <c r="X1768" t="s">
        <v>26</v>
      </c>
    </row>
    <row r="1769" spans="1:24" x14ac:dyDescent="0.25">
      <c r="A1769" t="s">
        <v>201</v>
      </c>
      <c r="N1769">
        <v>1</v>
      </c>
      <c r="O1769">
        <v>1</v>
      </c>
      <c r="P1769">
        <v>0</v>
      </c>
      <c r="Q1769" t="s">
        <v>23</v>
      </c>
      <c r="R1769">
        <f>VLOOKUP($A1769,Location!$A:$E,2,FALSE)</f>
        <v>52.663528399999997</v>
      </c>
      <c r="S1769">
        <f>VLOOKUP($A1769,Location!$A:$E,3,FALSE)</f>
        <v>-1.0803649</v>
      </c>
      <c r="T1769">
        <f>VLOOKUP($A1769,Location!$A:$E,4,FALSE)</f>
        <v>52.663528399999997</v>
      </c>
      <c r="U1769">
        <f>VLOOKUP($A1769,Location!$A:$E,5,FALSE)</f>
        <v>-1.0503648999999999</v>
      </c>
      <c r="V1769" t="s">
        <v>24</v>
      </c>
      <c r="W1769" t="s">
        <v>335</v>
      </c>
      <c r="X1769" t="s">
        <v>26</v>
      </c>
    </row>
    <row r="1770" spans="1:24" x14ac:dyDescent="0.25">
      <c r="A1770" t="s">
        <v>202</v>
      </c>
      <c r="N1770">
        <v>1</v>
      </c>
      <c r="O1770">
        <v>1</v>
      </c>
      <c r="P1770">
        <v>0</v>
      </c>
      <c r="Q1770" t="s">
        <v>23</v>
      </c>
      <c r="R1770">
        <f>VLOOKUP($A1770,Location!$A:$E,2,FALSE)</f>
        <v>52.5839736</v>
      </c>
      <c r="S1770">
        <f>VLOOKUP($A1770,Location!$A:$E,3,FALSE)</f>
        <v>-1.1411861000000001</v>
      </c>
      <c r="T1770">
        <f>VLOOKUP($A1770,Location!$A:$E,4,FALSE)</f>
        <v>52.533973600000003</v>
      </c>
      <c r="U1770">
        <f>VLOOKUP($A1770,Location!$A:$E,5,FALSE)</f>
        <v>-1.0411861</v>
      </c>
      <c r="V1770" t="s">
        <v>24</v>
      </c>
      <c r="W1770" t="s">
        <v>335</v>
      </c>
      <c r="X1770" t="s">
        <v>26</v>
      </c>
    </row>
    <row r="1771" spans="1:24" x14ac:dyDescent="0.25">
      <c r="A1771" t="s">
        <v>203</v>
      </c>
      <c r="N1771">
        <v>1</v>
      </c>
      <c r="O1771">
        <v>1</v>
      </c>
      <c r="P1771">
        <v>0</v>
      </c>
      <c r="Q1771" t="s">
        <v>23</v>
      </c>
      <c r="R1771">
        <f>VLOOKUP($A1771,Location!$A:$E,2,FALSE)</f>
        <v>51.911783399999997</v>
      </c>
      <c r="S1771">
        <f>VLOOKUP($A1771,Location!$A:$E,3,FALSE)</f>
        <v>-0.6307914</v>
      </c>
      <c r="T1771">
        <f>VLOOKUP($A1771,Location!$A:$E,4,FALSE)</f>
        <v>51.911783399999997</v>
      </c>
      <c r="U1771">
        <f>VLOOKUP($A1771,Location!$A:$E,5,FALSE)</f>
        <v>-0.72079139999999997</v>
      </c>
      <c r="V1771" t="s">
        <v>24</v>
      </c>
      <c r="W1771" t="s">
        <v>335</v>
      </c>
      <c r="X1771" t="s">
        <v>26</v>
      </c>
    </row>
    <row r="1772" spans="1:24" x14ac:dyDescent="0.25">
      <c r="A1772" t="s">
        <v>204</v>
      </c>
      <c r="N1772">
        <v>1</v>
      </c>
      <c r="O1772">
        <v>1</v>
      </c>
      <c r="P1772">
        <v>0</v>
      </c>
      <c r="Q1772" t="s">
        <v>23</v>
      </c>
      <c r="R1772">
        <f>VLOOKUP($A1772,Location!$A:$E,2,FALSE)</f>
        <v>60.1511937</v>
      </c>
      <c r="S1772">
        <f>VLOOKUP($A1772,Location!$A:$E,3,FALSE)</f>
        <v>-1.1473036000000001</v>
      </c>
      <c r="T1772">
        <f>VLOOKUP($A1772,Location!$A:$E,4,FALSE)</f>
        <v>60.1511937</v>
      </c>
      <c r="U1772">
        <f>VLOOKUP($A1772,Location!$A:$E,5,FALSE)</f>
        <v>-1.1473036000000001</v>
      </c>
      <c r="V1772" t="s">
        <v>24</v>
      </c>
      <c r="W1772" t="s">
        <v>335</v>
      </c>
      <c r="X1772" t="s">
        <v>26</v>
      </c>
    </row>
    <row r="1773" spans="1:24" x14ac:dyDescent="0.25">
      <c r="A1773" t="s">
        <v>205</v>
      </c>
      <c r="N1773">
        <v>1</v>
      </c>
      <c r="O1773">
        <v>1</v>
      </c>
      <c r="P1773">
        <v>0</v>
      </c>
      <c r="Q1773" t="s">
        <v>23</v>
      </c>
      <c r="R1773">
        <f>VLOOKUP($A1773,Location!$A:$E,2,FALSE)</f>
        <v>51.9782042</v>
      </c>
      <c r="S1773">
        <f>VLOOKUP($A1773,Location!$A:$E,3,FALSE)</f>
        <v>-0.21465619999999999</v>
      </c>
      <c r="T1773">
        <f>VLOOKUP($A1773,Location!$A:$E,4,FALSE)</f>
        <v>52.008204200000002</v>
      </c>
      <c r="U1773">
        <f>VLOOKUP($A1773,Location!$A:$E,5,FALSE)</f>
        <v>-0.21465619999999999</v>
      </c>
      <c r="V1773" t="s">
        <v>24</v>
      </c>
      <c r="W1773" t="s">
        <v>335</v>
      </c>
      <c r="X1773" t="s">
        <v>26</v>
      </c>
    </row>
    <row r="1774" spans="1:24" x14ac:dyDescent="0.25">
      <c r="A1774" t="s">
        <v>206</v>
      </c>
      <c r="N1774">
        <v>1</v>
      </c>
      <c r="O1774">
        <v>1</v>
      </c>
      <c r="P1774">
        <v>0</v>
      </c>
      <c r="Q1774" t="s">
        <v>23</v>
      </c>
      <c r="R1774">
        <f>VLOOKUP($A1774,Location!$A:$E,2,FALSE)</f>
        <v>52.681990200000001</v>
      </c>
      <c r="S1774">
        <f>VLOOKUP($A1774,Location!$A:$E,3,FALSE)</f>
        <v>-1.8333556</v>
      </c>
      <c r="T1774">
        <f>VLOOKUP($A1774,Location!$A:$E,4,FALSE)</f>
        <v>52.681990200000001</v>
      </c>
      <c r="U1774">
        <f>VLOOKUP($A1774,Location!$A:$E,5,FALSE)</f>
        <v>-1.8333556</v>
      </c>
      <c r="V1774" t="s">
        <v>24</v>
      </c>
      <c r="W1774" t="s">
        <v>335</v>
      </c>
      <c r="X1774" t="s">
        <v>26</v>
      </c>
    </row>
    <row r="1775" spans="1:24" x14ac:dyDescent="0.25">
      <c r="A1775" t="s">
        <v>207</v>
      </c>
      <c r="N1775">
        <v>1</v>
      </c>
      <c r="O1775">
        <v>1</v>
      </c>
      <c r="P1775">
        <v>0</v>
      </c>
      <c r="Q1775" t="s">
        <v>23</v>
      </c>
      <c r="R1775">
        <f>VLOOKUP($A1775,Location!$A:$E,2,FALSE)</f>
        <v>53.203568400000002</v>
      </c>
      <c r="S1775">
        <f>VLOOKUP($A1775,Location!$A:$E,3,FALSE)</f>
        <v>-0.61231429999999998</v>
      </c>
      <c r="T1775">
        <f>VLOOKUP($A1775,Location!$A:$E,4,FALSE)</f>
        <v>53.203568400000002</v>
      </c>
      <c r="U1775">
        <f>VLOOKUP($A1775,Location!$A:$E,5,FALSE)</f>
        <v>-0.61231429999999998</v>
      </c>
      <c r="V1775" t="s">
        <v>24</v>
      </c>
      <c r="W1775" t="s">
        <v>335</v>
      </c>
      <c r="X1775" t="s">
        <v>26</v>
      </c>
    </row>
    <row r="1776" spans="1:24" x14ac:dyDescent="0.25">
      <c r="A1776" t="s">
        <v>208</v>
      </c>
      <c r="N1776">
        <v>1</v>
      </c>
      <c r="O1776">
        <v>1</v>
      </c>
      <c r="P1776">
        <v>0</v>
      </c>
      <c r="Q1776" t="s">
        <v>23</v>
      </c>
      <c r="R1776">
        <f>VLOOKUP($A1776,Location!$A:$E,2,FALSE)</f>
        <v>55.887124200000002</v>
      </c>
      <c r="S1776">
        <f>VLOOKUP($A1776,Location!$A:$E,3,FALSE)</f>
        <v>-3.5342047999999999</v>
      </c>
      <c r="T1776">
        <f>VLOOKUP($A1776,Location!$A:$E,4,FALSE)</f>
        <v>55.877124200000004</v>
      </c>
      <c r="U1776">
        <f>VLOOKUP($A1776,Location!$A:$E,5,FALSE)</f>
        <v>-3.5742048</v>
      </c>
      <c r="V1776" t="s">
        <v>24</v>
      </c>
      <c r="W1776" t="s">
        <v>335</v>
      </c>
      <c r="X1776" t="s">
        <v>26</v>
      </c>
    </row>
    <row r="1777" spans="1:24" x14ac:dyDescent="0.25">
      <c r="A1777" t="s">
        <v>209</v>
      </c>
      <c r="N1777">
        <v>1</v>
      </c>
      <c r="O1777">
        <v>1</v>
      </c>
      <c r="P1777">
        <v>0</v>
      </c>
      <c r="Q1777" t="s">
        <v>23</v>
      </c>
      <c r="R1777">
        <f>VLOOKUP($A1777,Location!$A:$E,2,FALSE)</f>
        <v>51.686103699999997</v>
      </c>
      <c r="S1777">
        <f>VLOOKUP($A1777,Location!$A:$E,3,FALSE)</f>
        <v>-4.1554484</v>
      </c>
      <c r="T1777">
        <f>VLOOKUP($A1777,Location!$A:$E,4,FALSE)</f>
        <v>51.686103699999997</v>
      </c>
      <c r="U1777">
        <f>VLOOKUP($A1777,Location!$A:$E,5,FALSE)</f>
        <v>-4.1754483999999996</v>
      </c>
      <c r="V1777" t="s">
        <v>24</v>
      </c>
      <c r="W1777" t="s">
        <v>335</v>
      </c>
      <c r="X1777" t="s">
        <v>26</v>
      </c>
    </row>
    <row r="1778" spans="1:24" x14ac:dyDescent="0.25">
      <c r="A1778" t="s">
        <v>210</v>
      </c>
      <c r="N1778">
        <v>1</v>
      </c>
      <c r="O1778">
        <v>1</v>
      </c>
      <c r="P1778">
        <v>0</v>
      </c>
      <c r="Q1778" t="s">
        <v>23</v>
      </c>
      <c r="R1778">
        <f>VLOOKUP($A1778,Location!$A:$E,2,FALSE)</f>
        <v>51.524264600000002</v>
      </c>
      <c r="S1778">
        <f>VLOOKUP($A1778,Location!$A:$E,3,FALSE)</f>
        <v>-3.3650403999999998</v>
      </c>
      <c r="T1778">
        <f>VLOOKUP($A1778,Location!$A:$E,4,FALSE)</f>
        <v>51.574264599999999</v>
      </c>
      <c r="U1778">
        <f>VLOOKUP($A1778,Location!$A:$E,5,FALSE)</f>
        <v>-3.4750403999999997</v>
      </c>
      <c r="V1778" t="s">
        <v>24</v>
      </c>
      <c r="W1778" t="s">
        <v>335</v>
      </c>
      <c r="X1778" t="s">
        <v>26</v>
      </c>
    </row>
    <row r="1779" spans="1:24" x14ac:dyDescent="0.25">
      <c r="A1779" t="s">
        <v>211</v>
      </c>
      <c r="N1779">
        <v>1</v>
      </c>
      <c r="O1779">
        <v>1</v>
      </c>
      <c r="P1779">
        <v>0</v>
      </c>
      <c r="Q1779" t="s">
        <v>23</v>
      </c>
      <c r="R1779">
        <f>VLOOKUP($A1779,Location!$A:$E,2,FALSE)</f>
        <v>56.035893199999997</v>
      </c>
      <c r="S1779">
        <f>VLOOKUP($A1779,Location!$A:$E,3,FALSE)</f>
        <v>-5.4283587999999998</v>
      </c>
      <c r="T1779">
        <f>VLOOKUP($A1779,Location!$A:$E,4,FALSE)</f>
        <v>56.065893199999998</v>
      </c>
      <c r="U1779">
        <f>VLOOKUP($A1779,Location!$A:$E,5,FALSE)</f>
        <v>-5.4283587999999998</v>
      </c>
      <c r="V1779" t="s">
        <v>24</v>
      </c>
      <c r="W1779" t="s">
        <v>335</v>
      </c>
      <c r="X1779" t="s">
        <v>26</v>
      </c>
    </row>
    <row r="1780" spans="1:24" x14ac:dyDescent="0.25">
      <c r="A1780" t="s">
        <v>212</v>
      </c>
      <c r="N1780">
        <v>1</v>
      </c>
      <c r="O1780">
        <v>1</v>
      </c>
      <c r="P1780">
        <v>0</v>
      </c>
      <c r="Q1780" t="s">
        <v>23</v>
      </c>
      <c r="R1780">
        <f>VLOOKUP($A1780,Location!$A:$E,2,FALSE)</f>
        <v>52.780650000000001</v>
      </c>
      <c r="S1780">
        <f>VLOOKUP($A1780,Location!$A:$E,3,FALSE)</f>
        <v>-1.200923</v>
      </c>
      <c r="T1780">
        <f>VLOOKUP($A1780,Location!$A:$E,4,FALSE)</f>
        <v>52.795650000000002</v>
      </c>
      <c r="U1780">
        <f>VLOOKUP($A1780,Location!$A:$E,5,FALSE)</f>
        <v>-1.200923</v>
      </c>
      <c r="V1780" t="s">
        <v>24</v>
      </c>
      <c r="W1780" t="s">
        <v>335</v>
      </c>
      <c r="X1780" t="s">
        <v>26</v>
      </c>
    </row>
    <row r="1781" spans="1:24" x14ac:dyDescent="0.25">
      <c r="A1781" t="s">
        <v>213</v>
      </c>
      <c r="N1781">
        <v>1</v>
      </c>
      <c r="O1781">
        <v>1</v>
      </c>
      <c r="P1781">
        <v>0</v>
      </c>
      <c r="Q1781" t="s">
        <v>23</v>
      </c>
      <c r="R1781">
        <f>VLOOKUP($A1781,Location!$A:$E,2,FALSE)</f>
        <v>51.649624600000003</v>
      </c>
      <c r="S1781">
        <f>VLOOKUP($A1781,Location!$A:$E,3,FALSE)</f>
        <v>5.6496299999999999E-2</v>
      </c>
      <c r="T1781">
        <f>VLOOKUP($A1781,Location!$A:$E,4,FALSE)</f>
        <v>51.649624600000003</v>
      </c>
      <c r="U1781">
        <f>VLOOKUP($A1781,Location!$A:$E,5,FALSE)</f>
        <v>9.9496299999999996E-2</v>
      </c>
      <c r="V1781" t="s">
        <v>24</v>
      </c>
      <c r="W1781" t="s">
        <v>335</v>
      </c>
      <c r="X1781" t="s">
        <v>26</v>
      </c>
    </row>
    <row r="1782" spans="1:24" x14ac:dyDescent="0.25">
      <c r="A1782" t="s">
        <v>214</v>
      </c>
      <c r="N1782">
        <v>1</v>
      </c>
      <c r="O1782">
        <v>1</v>
      </c>
      <c r="P1782">
        <v>0</v>
      </c>
      <c r="Q1782" t="s">
        <v>23</v>
      </c>
      <c r="R1782">
        <f>VLOOKUP($A1782,Location!$A:$E,2,FALSE)</f>
        <v>53.363610999999999</v>
      </c>
      <c r="S1782">
        <f>VLOOKUP($A1782,Location!$A:$E,3,FALSE)</f>
        <v>1.5540999999999999E-2</v>
      </c>
      <c r="T1782">
        <f>VLOOKUP($A1782,Location!$A:$E,4,FALSE)</f>
        <v>53.363610999999999</v>
      </c>
      <c r="U1782">
        <f>VLOOKUP($A1782,Location!$A:$E,5,FALSE)</f>
        <v>1.5540999999999999E-2</v>
      </c>
      <c r="V1782" t="s">
        <v>24</v>
      </c>
      <c r="W1782" t="s">
        <v>335</v>
      </c>
      <c r="X1782" t="s">
        <v>26</v>
      </c>
    </row>
    <row r="1783" spans="1:24" x14ac:dyDescent="0.25">
      <c r="A1783" t="s">
        <v>215</v>
      </c>
      <c r="N1783">
        <v>1</v>
      </c>
      <c r="O1783">
        <v>1</v>
      </c>
      <c r="P1783">
        <v>0</v>
      </c>
      <c r="Q1783" t="s">
        <v>23</v>
      </c>
      <c r="R1783">
        <f>VLOOKUP($A1783,Location!$A:$E,2,FALSE)</f>
        <v>52.486835999999997</v>
      </c>
      <c r="S1783">
        <f>VLOOKUP($A1783,Location!$A:$E,3,FALSE)</f>
        <v>1.715681</v>
      </c>
      <c r="T1783">
        <f>VLOOKUP($A1783,Location!$A:$E,4,FALSE)</f>
        <v>52.486835999999997</v>
      </c>
      <c r="U1783">
        <f>VLOOKUP($A1783,Location!$A:$E,5,FALSE)</f>
        <v>1.715681</v>
      </c>
      <c r="V1783" t="s">
        <v>24</v>
      </c>
      <c r="W1783" t="s">
        <v>335</v>
      </c>
      <c r="X1783" t="s">
        <v>26</v>
      </c>
    </row>
    <row r="1784" spans="1:24" x14ac:dyDescent="0.25">
      <c r="A1784" t="s">
        <v>216</v>
      </c>
      <c r="N1784">
        <v>1</v>
      </c>
      <c r="O1784">
        <v>1</v>
      </c>
      <c r="P1784">
        <v>0</v>
      </c>
      <c r="Q1784" t="s">
        <v>23</v>
      </c>
      <c r="R1784">
        <f>VLOOKUP($A1784,Location!$A:$E,2,FALSE)</f>
        <v>52.365387400000003</v>
      </c>
      <c r="S1784">
        <f>VLOOKUP($A1784,Location!$A:$E,3,FALSE)</f>
        <v>-2.6930567000000001</v>
      </c>
      <c r="T1784">
        <f>VLOOKUP($A1784,Location!$A:$E,4,FALSE)</f>
        <v>52.365387400000003</v>
      </c>
      <c r="U1784">
        <f>VLOOKUP($A1784,Location!$A:$E,5,FALSE)</f>
        <v>-2.6930567000000001</v>
      </c>
      <c r="V1784" t="s">
        <v>24</v>
      </c>
      <c r="W1784" t="s">
        <v>335</v>
      </c>
      <c r="X1784" t="s">
        <v>26</v>
      </c>
    </row>
    <row r="1785" spans="1:24" x14ac:dyDescent="0.25">
      <c r="A1785" t="s">
        <v>217</v>
      </c>
      <c r="N1785">
        <v>1</v>
      </c>
      <c r="O1785">
        <v>1</v>
      </c>
      <c r="P1785">
        <v>0</v>
      </c>
      <c r="Q1785" t="s">
        <v>23</v>
      </c>
      <c r="R1785">
        <f>VLOOKUP($A1785,Location!$A:$E,2,FALSE)</f>
        <v>51.877736900000002</v>
      </c>
      <c r="S1785">
        <f>VLOOKUP($A1785,Location!$A:$E,3,FALSE)</f>
        <v>-0.42017179999999998</v>
      </c>
      <c r="T1785">
        <f>VLOOKUP($A1785,Location!$A:$E,4,FALSE)</f>
        <v>51.877736900000002</v>
      </c>
      <c r="U1785">
        <f>VLOOKUP($A1785,Location!$A:$E,5,FALSE)</f>
        <v>-0.47017179999999997</v>
      </c>
      <c r="V1785" t="s">
        <v>24</v>
      </c>
      <c r="W1785" t="s">
        <v>335</v>
      </c>
      <c r="X1785" t="s">
        <v>26</v>
      </c>
    </row>
    <row r="1786" spans="1:24" x14ac:dyDescent="0.25">
      <c r="A1786" t="s">
        <v>218</v>
      </c>
      <c r="N1786">
        <v>1</v>
      </c>
      <c r="O1786">
        <v>1</v>
      </c>
      <c r="P1786">
        <v>0</v>
      </c>
      <c r="Q1786" t="s">
        <v>23</v>
      </c>
      <c r="R1786">
        <f>VLOOKUP($A1786,Location!$A:$E,2,FALSE)</f>
        <v>53.258460999999997</v>
      </c>
      <c r="S1786">
        <f>VLOOKUP($A1786,Location!$A:$E,3,FALSE)</f>
        <v>-2.1198999999999999</v>
      </c>
      <c r="T1786">
        <f>VLOOKUP($A1786,Location!$A:$E,4,FALSE)</f>
        <v>53.258460999999997</v>
      </c>
      <c r="U1786">
        <f>VLOOKUP($A1786,Location!$A:$E,5,FALSE)</f>
        <v>-2.1598999999999999</v>
      </c>
      <c r="V1786" t="s">
        <v>24</v>
      </c>
      <c r="W1786" t="s">
        <v>335</v>
      </c>
      <c r="X1786" t="s">
        <v>26</v>
      </c>
    </row>
    <row r="1787" spans="1:24" x14ac:dyDescent="0.25">
      <c r="A1787" t="s">
        <v>219</v>
      </c>
      <c r="N1787">
        <v>1</v>
      </c>
      <c r="O1787">
        <v>1</v>
      </c>
      <c r="P1787">
        <v>0</v>
      </c>
      <c r="Q1787" t="s">
        <v>23</v>
      </c>
      <c r="R1787">
        <f>VLOOKUP($A1787,Location!$A:$E,2,FALSE)</f>
        <v>51.260750299999998</v>
      </c>
      <c r="S1787">
        <f>VLOOKUP($A1787,Location!$A:$E,3,FALSE)</f>
        <v>0.52583590000000002</v>
      </c>
      <c r="T1787">
        <f>VLOOKUP($A1787,Location!$A:$E,4,FALSE)</f>
        <v>51.240750299999995</v>
      </c>
      <c r="U1787">
        <f>VLOOKUP($A1787,Location!$A:$E,5,FALSE)</f>
        <v>0.52583590000000002</v>
      </c>
      <c r="V1787" t="s">
        <v>24</v>
      </c>
      <c r="W1787" t="s">
        <v>335</v>
      </c>
      <c r="X1787" t="s">
        <v>26</v>
      </c>
    </row>
    <row r="1788" spans="1:24" x14ac:dyDescent="0.25">
      <c r="A1788" t="s">
        <v>220</v>
      </c>
      <c r="N1788">
        <v>1</v>
      </c>
      <c r="O1788">
        <v>1</v>
      </c>
      <c r="P1788">
        <v>0</v>
      </c>
      <c r="Q1788" t="s">
        <v>23</v>
      </c>
      <c r="R1788">
        <f>VLOOKUP($A1788,Location!$A:$E,2,FALSE)</f>
        <v>54.140426099999999</v>
      </c>
      <c r="S1788">
        <f>VLOOKUP($A1788,Location!$A:$E,3,FALSE)</f>
        <v>-0.79111719999999996</v>
      </c>
      <c r="T1788">
        <f>VLOOKUP($A1788,Location!$A:$E,4,FALSE)</f>
        <v>54.140426099999999</v>
      </c>
      <c r="U1788">
        <f>VLOOKUP($A1788,Location!$A:$E,5,FALSE)</f>
        <v>-0.79111719999999996</v>
      </c>
      <c r="V1788" t="s">
        <v>24</v>
      </c>
      <c r="W1788" t="s">
        <v>335</v>
      </c>
      <c r="X1788" t="s">
        <v>26</v>
      </c>
    </row>
    <row r="1789" spans="1:24" x14ac:dyDescent="0.25">
      <c r="A1789" t="s">
        <v>221</v>
      </c>
      <c r="N1789">
        <v>1</v>
      </c>
      <c r="O1789">
        <v>1</v>
      </c>
      <c r="P1789">
        <v>0</v>
      </c>
      <c r="Q1789" t="s">
        <v>23</v>
      </c>
      <c r="R1789">
        <f>VLOOKUP($A1789,Location!$A:$E,2,FALSE)</f>
        <v>52.769495190000001</v>
      </c>
      <c r="S1789">
        <f>VLOOKUP($A1789,Location!$A:$E,3,FALSE)</f>
        <v>-0.89327179000000001</v>
      </c>
      <c r="T1789">
        <f>VLOOKUP($A1789,Location!$A:$E,4,FALSE)</f>
        <v>52.789495190000004</v>
      </c>
      <c r="U1789">
        <f>VLOOKUP($A1789,Location!$A:$E,5,FALSE)</f>
        <v>-0.89327179000000001</v>
      </c>
      <c r="V1789" t="s">
        <v>24</v>
      </c>
      <c r="W1789" t="s">
        <v>335</v>
      </c>
      <c r="X1789" t="s">
        <v>26</v>
      </c>
    </row>
    <row r="1790" spans="1:24" x14ac:dyDescent="0.25">
      <c r="A1790" t="s">
        <v>222</v>
      </c>
      <c r="N1790">
        <v>1</v>
      </c>
      <c r="O1790">
        <v>1</v>
      </c>
      <c r="P1790">
        <v>0</v>
      </c>
      <c r="Q1790" t="s">
        <v>23</v>
      </c>
      <c r="R1790">
        <f>VLOOKUP($A1790,Location!$A:$E,2,FALSE)</f>
        <v>51.720072899999998</v>
      </c>
      <c r="S1790">
        <f>VLOOKUP($A1790,Location!$A:$E,3,FALSE)</f>
        <v>-3.355585</v>
      </c>
      <c r="T1790">
        <f>VLOOKUP($A1790,Location!$A:$E,4,FALSE)</f>
        <v>51.720072899999998</v>
      </c>
      <c r="U1790">
        <f>VLOOKUP($A1790,Location!$A:$E,5,FALSE)</f>
        <v>-3.355585</v>
      </c>
      <c r="V1790" t="s">
        <v>24</v>
      </c>
      <c r="W1790" t="s">
        <v>335</v>
      </c>
      <c r="X1790" t="s">
        <v>26</v>
      </c>
    </row>
    <row r="1791" spans="1:24" x14ac:dyDescent="0.25">
      <c r="A1791" t="s">
        <v>223</v>
      </c>
      <c r="N1791">
        <v>1</v>
      </c>
      <c r="O1791">
        <v>1</v>
      </c>
      <c r="P1791">
        <v>0</v>
      </c>
      <c r="Q1791" t="s">
        <v>23</v>
      </c>
      <c r="R1791">
        <f>VLOOKUP($A1791,Location!$A:$E,2,FALSE)</f>
        <v>54.571915300000001</v>
      </c>
      <c r="S1791">
        <f>VLOOKUP($A1791,Location!$A:$E,3,FALSE)</f>
        <v>-1.1905810999999999</v>
      </c>
      <c r="T1791">
        <f>VLOOKUP($A1791,Location!$A:$E,4,FALSE)</f>
        <v>54.546915300000002</v>
      </c>
      <c r="U1791">
        <f>VLOOKUP($A1791,Location!$A:$E,5,FALSE)</f>
        <v>-1.1905810999999999</v>
      </c>
      <c r="V1791" t="s">
        <v>24</v>
      </c>
      <c r="W1791" t="s">
        <v>335</v>
      </c>
      <c r="X1791" t="s">
        <v>26</v>
      </c>
    </row>
    <row r="1792" spans="1:24" x14ac:dyDescent="0.25">
      <c r="A1792" t="s">
        <v>224</v>
      </c>
      <c r="N1792">
        <v>1</v>
      </c>
      <c r="O1792">
        <v>1</v>
      </c>
      <c r="P1792">
        <v>0</v>
      </c>
      <c r="Q1792" t="s">
        <v>23</v>
      </c>
      <c r="R1792">
        <f>VLOOKUP($A1792,Location!$A:$E,2,FALSE)</f>
        <v>51.610296499999997</v>
      </c>
      <c r="S1792">
        <f>VLOOKUP($A1792,Location!$A:$E,3,FALSE)</f>
        <v>-0.24696419999999999</v>
      </c>
      <c r="T1792">
        <f>VLOOKUP($A1792,Location!$A:$E,4,FALSE)</f>
        <v>51.6182965</v>
      </c>
      <c r="U1792">
        <f>VLOOKUP($A1792,Location!$A:$E,5,FALSE)</f>
        <v>-0.24696419999999999</v>
      </c>
      <c r="V1792" t="s">
        <v>24</v>
      </c>
      <c r="W1792" t="s">
        <v>335</v>
      </c>
      <c r="X1792" t="s">
        <v>26</v>
      </c>
    </row>
    <row r="1793" spans="1:24" x14ac:dyDescent="0.25">
      <c r="A1793" t="s">
        <v>225</v>
      </c>
      <c r="N1793">
        <v>1</v>
      </c>
      <c r="O1793">
        <v>1</v>
      </c>
      <c r="P1793">
        <v>0</v>
      </c>
      <c r="Q1793" t="s">
        <v>23</v>
      </c>
      <c r="R1793">
        <f>VLOOKUP($A1793,Location!$A:$E,2,FALSE)</f>
        <v>51.390500000000003</v>
      </c>
      <c r="S1793">
        <f>VLOOKUP($A1793,Location!$A:$E,3,FALSE)</f>
        <v>-0.13585</v>
      </c>
      <c r="T1793">
        <f>VLOOKUP($A1793,Location!$A:$E,4,FALSE)</f>
        <v>51.405500000000004</v>
      </c>
      <c r="U1793">
        <f>VLOOKUP($A1793,Location!$A:$E,5,FALSE)</f>
        <v>-0.12584999999999999</v>
      </c>
      <c r="V1793" t="s">
        <v>24</v>
      </c>
      <c r="W1793" t="s">
        <v>335</v>
      </c>
      <c r="X1793" t="s">
        <v>26</v>
      </c>
    </row>
    <row r="1794" spans="1:24" x14ac:dyDescent="0.25">
      <c r="A1794" t="s">
        <v>226</v>
      </c>
      <c r="N1794">
        <v>1</v>
      </c>
      <c r="O1794">
        <v>1</v>
      </c>
      <c r="P1794">
        <v>0</v>
      </c>
      <c r="Q1794" t="s">
        <v>23</v>
      </c>
      <c r="R1794">
        <f>VLOOKUP($A1794,Location!$A:$E,2,FALSE)</f>
        <v>51.813638900000001</v>
      </c>
      <c r="S1794">
        <f>VLOOKUP($A1794,Location!$A:$E,3,FALSE)</f>
        <v>-2.7098053000000002</v>
      </c>
      <c r="T1794">
        <f>VLOOKUP($A1794,Location!$A:$E,4,FALSE)</f>
        <v>51.813638900000001</v>
      </c>
      <c r="U1794">
        <f>VLOOKUP($A1794,Location!$A:$E,5,FALSE)</f>
        <v>-2.7098053000000002</v>
      </c>
      <c r="V1794" t="s">
        <v>24</v>
      </c>
      <c r="W1794" t="s">
        <v>335</v>
      </c>
      <c r="X1794" t="s">
        <v>26</v>
      </c>
    </row>
    <row r="1795" spans="1:24" x14ac:dyDescent="0.25">
      <c r="A1795" t="s">
        <v>227</v>
      </c>
      <c r="N1795">
        <v>1</v>
      </c>
      <c r="O1795">
        <v>1</v>
      </c>
      <c r="P1795">
        <v>0</v>
      </c>
      <c r="Q1795" t="s">
        <v>23</v>
      </c>
      <c r="R1795">
        <f>VLOOKUP($A1795,Location!$A:$E,2,FALSE)</f>
        <v>51.3866388</v>
      </c>
      <c r="S1795">
        <f>VLOOKUP($A1795,Location!$A:$E,3,FALSE)</f>
        <v>-0.2125378</v>
      </c>
      <c r="T1795">
        <f>VLOOKUP($A1795,Location!$A:$E,4,FALSE)</f>
        <v>51.3866388</v>
      </c>
      <c r="U1795">
        <f>VLOOKUP($A1795,Location!$A:$E,5,FALSE)</f>
        <v>-0.2125378</v>
      </c>
      <c r="V1795" t="s">
        <v>24</v>
      </c>
      <c r="W1795" t="s">
        <v>335</v>
      </c>
      <c r="X1795" t="s">
        <v>26</v>
      </c>
    </row>
    <row r="1796" spans="1:24" x14ac:dyDescent="0.25">
      <c r="A1796" t="s">
        <v>228</v>
      </c>
      <c r="N1796">
        <v>1</v>
      </c>
      <c r="O1796">
        <v>1</v>
      </c>
      <c r="P1796">
        <v>0</v>
      </c>
      <c r="Q1796" t="s">
        <v>23</v>
      </c>
      <c r="R1796" t="e">
        <f>VLOOKUP($A1796,Location!$A:$E,2,FALSE)</f>
        <v>#N/A</v>
      </c>
      <c r="S1796" t="e">
        <f>VLOOKUP($A1796,Location!$A:$E,3,FALSE)</f>
        <v>#N/A</v>
      </c>
      <c r="T1796" t="e">
        <f>VLOOKUP($A1796,Location!$A:$E,4,FALSE)</f>
        <v>#N/A</v>
      </c>
      <c r="U1796" t="e">
        <f>VLOOKUP($A1796,Location!$A:$E,5,FALSE)</f>
        <v>#N/A</v>
      </c>
      <c r="V1796" t="s">
        <v>24</v>
      </c>
      <c r="W1796" t="s">
        <v>335</v>
      </c>
      <c r="X1796" t="s">
        <v>26</v>
      </c>
    </row>
    <row r="1797" spans="1:24" x14ac:dyDescent="0.25">
      <c r="A1797" t="s">
        <v>229</v>
      </c>
      <c r="N1797">
        <v>1</v>
      </c>
      <c r="O1797">
        <v>1</v>
      </c>
      <c r="P1797">
        <v>0</v>
      </c>
      <c r="Q1797" t="s">
        <v>23</v>
      </c>
      <c r="R1797">
        <f>VLOOKUP($A1797,Location!$A:$E,2,FALSE)</f>
        <v>53.833126999999998</v>
      </c>
      <c r="S1797">
        <f>VLOOKUP($A1797,Location!$A:$E,3,FALSE)</f>
        <v>-2.2183231999999999</v>
      </c>
      <c r="T1797">
        <f>VLOOKUP($A1797,Location!$A:$E,4,FALSE)</f>
        <v>53.833126999999998</v>
      </c>
      <c r="U1797">
        <f>VLOOKUP($A1797,Location!$A:$E,5,FALSE)</f>
        <v>-2.2183231999999999</v>
      </c>
      <c r="V1797" t="s">
        <v>24</v>
      </c>
      <c r="W1797" t="s">
        <v>335</v>
      </c>
      <c r="X1797" t="s">
        <v>26</v>
      </c>
    </row>
    <row r="1798" spans="1:24" x14ac:dyDescent="0.25">
      <c r="A1798" t="s">
        <v>230</v>
      </c>
      <c r="N1798">
        <v>1</v>
      </c>
      <c r="O1798">
        <v>1</v>
      </c>
      <c r="P1798">
        <v>0</v>
      </c>
      <c r="Q1798" t="s">
        <v>23</v>
      </c>
      <c r="R1798">
        <f>VLOOKUP($A1798,Location!$A:$E,2,FALSE)</f>
        <v>51.397368999999998</v>
      </c>
      <c r="S1798">
        <f>VLOOKUP($A1798,Location!$A:$E,3,FALSE)</f>
        <v>-1.288008</v>
      </c>
      <c r="T1798">
        <f>VLOOKUP($A1798,Location!$A:$E,4,FALSE)</f>
        <v>51.397368999999998</v>
      </c>
      <c r="U1798">
        <f>VLOOKUP($A1798,Location!$A:$E,5,FALSE)</f>
        <v>-1.288008</v>
      </c>
      <c r="V1798" t="s">
        <v>24</v>
      </c>
      <c r="W1798" t="s">
        <v>335</v>
      </c>
      <c r="X1798" t="s">
        <v>26</v>
      </c>
    </row>
    <row r="1799" spans="1:24" x14ac:dyDescent="0.25">
      <c r="A1799" t="s">
        <v>231</v>
      </c>
      <c r="N1799">
        <v>1</v>
      </c>
      <c r="O1799">
        <v>1</v>
      </c>
      <c r="P1799">
        <v>0</v>
      </c>
      <c r="Q1799" t="s">
        <v>23</v>
      </c>
      <c r="R1799">
        <f>VLOOKUP($A1799,Location!$A:$E,2,FALSE)</f>
        <v>51.5708123</v>
      </c>
      <c r="S1799">
        <f>VLOOKUP($A1799,Location!$A:$E,3,FALSE)</f>
        <v>-2.9706557</v>
      </c>
      <c r="T1799">
        <f>VLOOKUP($A1799,Location!$A:$E,4,FALSE)</f>
        <v>51.5708123</v>
      </c>
      <c r="U1799">
        <f>VLOOKUP($A1799,Location!$A:$E,5,FALSE)</f>
        <v>-2.9706557</v>
      </c>
      <c r="V1799" t="s">
        <v>24</v>
      </c>
      <c r="W1799" t="s">
        <v>335</v>
      </c>
      <c r="X1799" t="s">
        <v>26</v>
      </c>
    </row>
    <row r="1800" spans="1:24" x14ac:dyDescent="0.25">
      <c r="A1800" t="s">
        <v>232</v>
      </c>
      <c r="N1800">
        <v>1</v>
      </c>
      <c r="O1800">
        <v>1</v>
      </c>
      <c r="P1800">
        <v>0</v>
      </c>
      <c r="Q1800" t="s">
        <v>23</v>
      </c>
      <c r="R1800">
        <f>VLOOKUP($A1800,Location!$A:$E,2,FALSE)</f>
        <v>50.713123799999998</v>
      </c>
      <c r="S1800">
        <f>VLOOKUP($A1800,Location!$A:$E,3,FALSE)</f>
        <v>-1.2970957999999999</v>
      </c>
      <c r="T1800">
        <f>VLOOKUP($A1800,Location!$A:$E,4,FALSE)</f>
        <v>50.663123800000001</v>
      </c>
      <c r="U1800">
        <f>VLOOKUP($A1800,Location!$A:$E,5,FALSE)</f>
        <v>-1.2970957999999999</v>
      </c>
      <c r="V1800" t="s">
        <v>24</v>
      </c>
      <c r="W1800" t="s">
        <v>335</v>
      </c>
      <c r="X1800" t="s">
        <v>26</v>
      </c>
    </row>
    <row r="1801" spans="1:24" x14ac:dyDescent="0.25">
      <c r="A1801" t="s">
        <v>233</v>
      </c>
      <c r="N1801">
        <v>1</v>
      </c>
      <c r="O1801">
        <v>1</v>
      </c>
      <c r="P1801">
        <v>0</v>
      </c>
      <c r="Q1801" t="s">
        <v>23</v>
      </c>
      <c r="R1801">
        <f>VLOOKUP($A1801,Location!$A:$E,2,FALSE)</f>
        <v>50.527522300000001</v>
      </c>
      <c r="S1801">
        <f>VLOOKUP($A1801,Location!$A:$E,3,FALSE)</f>
        <v>-3.5973475000000001</v>
      </c>
      <c r="T1801">
        <f>VLOOKUP($A1801,Location!$A:$E,4,FALSE)</f>
        <v>50.527522300000001</v>
      </c>
      <c r="U1801">
        <f>VLOOKUP($A1801,Location!$A:$E,5,FALSE)</f>
        <v>-3.5973475000000001</v>
      </c>
      <c r="V1801" t="s">
        <v>24</v>
      </c>
      <c r="W1801" t="s">
        <v>335</v>
      </c>
      <c r="X1801" t="s">
        <v>26</v>
      </c>
    </row>
    <row r="1802" spans="1:24" x14ac:dyDescent="0.25">
      <c r="A1802" t="s">
        <v>234</v>
      </c>
      <c r="N1802">
        <v>1</v>
      </c>
      <c r="O1802">
        <v>1</v>
      </c>
      <c r="P1802">
        <v>0</v>
      </c>
      <c r="Q1802" t="s">
        <v>23</v>
      </c>
      <c r="R1802">
        <f>VLOOKUP($A1802,Location!$A:$E,2,FALSE)</f>
        <v>54.960717199999998</v>
      </c>
      <c r="S1802">
        <f>VLOOKUP($A1802,Location!$A:$E,3,FALSE)</f>
        <v>-4.4852691</v>
      </c>
      <c r="T1802">
        <f>VLOOKUP($A1802,Location!$A:$E,4,FALSE)</f>
        <v>54.960717199999998</v>
      </c>
      <c r="U1802">
        <f>VLOOKUP($A1802,Location!$A:$E,5,FALSE)</f>
        <v>-4.4852691</v>
      </c>
      <c r="V1802" t="s">
        <v>24</v>
      </c>
      <c r="W1802" t="s">
        <v>335</v>
      </c>
      <c r="X1802" t="s">
        <v>26</v>
      </c>
    </row>
    <row r="1803" spans="1:24" x14ac:dyDescent="0.25">
      <c r="A1803" t="s">
        <v>235</v>
      </c>
      <c r="N1803">
        <v>1</v>
      </c>
      <c r="O1803">
        <v>1</v>
      </c>
      <c r="P1803">
        <v>0</v>
      </c>
      <c r="Q1803" t="s">
        <v>23</v>
      </c>
      <c r="R1803">
        <f>VLOOKUP($A1803,Location!$A:$E,2,FALSE)</f>
        <v>53.4440624</v>
      </c>
      <c r="S1803">
        <f>VLOOKUP($A1803,Location!$A:$E,3,FALSE)</f>
        <v>-2.9304511999999998</v>
      </c>
      <c r="T1803">
        <f>VLOOKUP($A1803,Location!$A:$E,4,FALSE)</f>
        <v>53.4440624</v>
      </c>
      <c r="U1803">
        <f>VLOOKUP($A1803,Location!$A:$E,5,FALSE)</f>
        <v>-2.9284512</v>
      </c>
      <c r="V1803" t="s">
        <v>24</v>
      </c>
      <c r="W1803" t="s">
        <v>335</v>
      </c>
      <c r="X1803" t="s">
        <v>26</v>
      </c>
    </row>
    <row r="1804" spans="1:24" x14ac:dyDescent="0.25">
      <c r="A1804" t="s">
        <v>236</v>
      </c>
      <c r="N1804">
        <v>1</v>
      </c>
      <c r="O1804">
        <v>1</v>
      </c>
      <c r="P1804">
        <v>0</v>
      </c>
      <c r="Q1804" t="s">
        <v>23</v>
      </c>
      <c r="R1804">
        <f>VLOOKUP($A1804,Location!$A:$E,2,FALSE)</f>
        <v>54.3403086</v>
      </c>
      <c r="S1804">
        <f>VLOOKUP($A1804,Location!$A:$E,3,FALSE)</f>
        <v>-1.4323615000000001</v>
      </c>
      <c r="T1804">
        <f>VLOOKUP($A1804,Location!$A:$E,4,FALSE)</f>
        <v>54.3403086</v>
      </c>
      <c r="U1804">
        <f>VLOOKUP($A1804,Location!$A:$E,5,FALSE)</f>
        <v>-1.4323615000000001</v>
      </c>
      <c r="V1804" t="s">
        <v>24</v>
      </c>
      <c r="W1804" t="s">
        <v>335</v>
      </c>
      <c r="X1804" t="s">
        <v>26</v>
      </c>
    </row>
    <row r="1805" spans="1:24" x14ac:dyDescent="0.25">
      <c r="A1805" t="s">
        <v>237</v>
      </c>
      <c r="N1805">
        <v>1</v>
      </c>
      <c r="O1805">
        <v>1</v>
      </c>
      <c r="P1805">
        <v>0</v>
      </c>
      <c r="Q1805" t="s">
        <v>23</v>
      </c>
      <c r="R1805">
        <f>VLOOKUP($A1805,Location!$A:$E,2,FALSE)</f>
        <v>52.25291</v>
      </c>
      <c r="S1805">
        <f>VLOOKUP($A1805,Location!$A:$E,3,FALSE)</f>
        <v>-0.91354000000000002</v>
      </c>
      <c r="T1805">
        <f>VLOOKUP($A1805,Location!$A:$E,4,FALSE)</f>
        <v>52.25291</v>
      </c>
      <c r="U1805">
        <f>VLOOKUP($A1805,Location!$A:$E,5,FALSE)</f>
        <v>-0.91354000000000002</v>
      </c>
      <c r="V1805" t="s">
        <v>24</v>
      </c>
      <c r="W1805" t="s">
        <v>335</v>
      </c>
      <c r="X1805" t="s">
        <v>26</v>
      </c>
    </row>
    <row r="1806" spans="1:24" x14ac:dyDescent="0.25">
      <c r="A1806" t="s">
        <v>238</v>
      </c>
      <c r="N1806">
        <v>1</v>
      </c>
      <c r="O1806">
        <v>1</v>
      </c>
      <c r="P1806">
        <v>0</v>
      </c>
      <c r="Q1806" t="s">
        <v>23</v>
      </c>
      <c r="R1806">
        <f>VLOOKUP($A1806,Location!$A:$E,2,FALSE)</f>
        <v>53.259651699999999</v>
      </c>
      <c r="S1806">
        <f>VLOOKUP($A1806,Location!$A:$E,3,FALSE)</f>
        <v>-2.5262476999999999</v>
      </c>
      <c r="T1806">
        <f>VLOOKUP($A1806,Location!$A:$E,4,FALSE)</f>
        <v>53.259651699999999</v>
      </c>
      <c r="U1806">
        <f>VLOOKUP($A1806,Location!$A:$E,5,FALSE)</f>
        <v>-2.4962477000000001</v>
      </c>
      <c r="V1806" t="s">
        <v>24</v>
      </c>
      <c r="W1806" t="s">
        <v>335</v>
      </c>
      <c r="X1806" t="s">
        <v>26</v>
      </c>
    </row>
    <row r="1807" spans="1:24" x14ac:dyDescent="0.25">
      <c r="A1807" t="s">
        <v>239</v>
      </c>
      <c r="N1807">
        <v>1</v>
      </c>
      <c r="O1807">
        <v>1</v>
      </c>
      <c r="P1807">
        <v>0</v>
      </c>
      <c r="Q1807" t="s">
        <v>23</v>
      </c>
      <c r="R1807">
        <f>VLOOKUP($A1807,Location!$A:$E,2,FALSE)</f>
        <v>52.659845199999999</v>
      </c>
      <c r="S1807">
        <f>VLOOKUP($A1807,Location!$A:$E,3,FALSE)</f>
        <v>1.2805801000000001</v>
      </c>
      <c r="T1807">
        <f>VLOOKUP($A1807,Location!$A:$E,4,FALSE)</f>
        <v>52.659845199999999</v>
      </c>
      <c r="U1807">
        <f>VLOOKUP($A1807,Location!$A:$E,5,FALSE)</f>
        <v>1.1805801</v>
      </c>
      <c r="V1807" t="s">
        <v>24</v>
      </c>
      <c r="W1807" t="s">
        <v>335</v>
      </c>
      <c r="X1807" t="s">
        <v>26</v>
      </c>
    </row>
    <row r="1808" spans="1:24" x14ac:dyDescent="0.25">
      <c r="A1808" t="s">
        <v>240</v>
      </c>
      <c r="N1808">
        <v>1</v>
      </c>
      <c r="O1808">
        <v>1</v>
      </c>
      <c r="P1808">
        <v>0</v>
      </c>
      <c r="Q1808" t="s">
        <v>23</v>
      </c>
      <c r="R1808">
        <f>VLOOKUP($A1808,Location!$A:$E,2,FALSE)</f>
        <v>52.634372900000002</v>
      </c>
      <c r="S1808">
        <f>VLOOKUP($A1808,Location!$A:$E,3,FALSE)</f>
        <v>1.3750393000000001</v>
      </c>
      <c r="T1808">
        <f>VLOOKUP($A1808,Location!$A:$E,4,FALSE)</f>
        <v>52.634372900000002</v>
      </c>
      <c r="U1808">
        <f>VLOOKUP($A1808,Location!$A:$E,5,FALSE)</f>
        <v>1.4450393000000001</v>
      </c>
      <c r="V1808" t="s">
        <v>24</v>
      </c>
      <c r="W1808" t="s">
        <v>335</v>
      </c>
      <c r="X1808" t="s">
        <v>26</v>
      </c>
    </row>
    <row r="1809" spans="1:24" x14ac:dyDescent="0.25">
      <c r="A1809" t="s">
        <v>241</v>
      </c>
      <c r="N1809">
        <v>1</v>
      </c>
      <c r="O1809">
        <v>1</v>
      </c>
      <c r="P1809">
        <v>0</v>
      </c>
      <c r="Q1809" t="s">
        <v>23</v>
      </c>
      <c r="R1809">
        <f>VLOOKUP($A1809,Location!$A:$E,2,FALSE)</f>
        <v>52.904258200000001</v>
      </c>
      <c r="S1809">
        <f>VLOOKUP($A1809,Location!$A:$E,3,FALSE)</f>
        <v>-1.2389425999999999</v>
      </c>
      <c r="T1809">
        <f>VLOOKUP($A1809,Location!$A:$E,4,FALSE)</f>
        <v>52.9292582</v>
      </c>
      <c r="U1809">
        <f>VLOOKUP($A1809,Location!$A:$E,5,FALSE)</f>
        <v>-1.2189425999999999</v>
      </c>
      <c r="V1809" t="s">
        <v>24</v>
      </c>
      <c r="W1809" t="s">
        <v>335</v>
      </c>
      <c r="X1809" t="s">
        <v>26</v>
      </c>
    </row>
    <row r="1810" spans="1:24" x14ac:dyDescent="0.25">
      <c r="A1810" t="s">
        <v>242</v>
      </c>
      <c r="N1810">
        <v>1</v>
      </c>
      <c r="O1810">
        <v>1</v>
      </c>
      <c r="P1810">
        <v>0</v>
      </c>
      <c r="Q1810" t="s">
        <v>23</v>
      </c>
      <c r="R1810">
        <f>VLOOKUP($A1810,Location!$A:$E,2,FALSE)</f>
        <v>52.957487399999998</v>
      </c>
      <c r="S1810">
        <f>VLOOKUP($A1810,Location!$A:$E,3,FALSE)</f>
        <v>-1.0703014</v>
      </c>
      <c r="T1810">
        <f>VLOOKUP($A1810,Location!$A:$E,4,FALSE)</f>
        <v>52.957487399999998</v>
      </c>
      <c r="U1810">
        <f>VLOOKUP($A1810,Location!$A:$E,5,FALSE)</f>
        <v>-0.97030139999999998</v>
      </c>
      <c r="V1810" t="s">
        <v>24</v>
      </c>
      <c r="W1810" t="s">
        <v>335</v>
      </c>
      <c r="X1810" t="s">
        <v>26</v>
      </c>
    </row>
    <row r="1811" spans="1:24" x14ac:dyDescent="0.25">
      <c r="A1811" t="s">
        <v>243</v>
      </c>
      <c r="N1811">
        <v>1</v>
      </c>
      <c r="O1811">
        <v>1</v>
      </c>
      <c r="P1811">
        <v>0</v>
      </c>
      <c r="Q1811" t="s">
        <v>23</v>
      </c>
      <c r="R1811">
        <f>VLOOKUP($A1811,Location!$A:$E,2,FALSE)</f>
        <v>52.524562500000002</v>
      </c>
      <c r="S1811">
        <f>VLOOKUP($A1811,Location!$A:$E,3,FALSE)</f>
        <v>-1.4883936</v>
      </c>
      <c r="T1811">
        <f>VLOOKUP($A1811,Location!$A:$E,4,FALSE)</f>
        <v>52.574562499999999</v>
      </c>
      <c r="U1811">
        <f>VLOOKUP($A1811,Location!$A:$E,5,FALSE)</f>
        <v>-1.5783936000000001</v>
      </c>
      <c r="V1811" t="s">
        <v>24</v>
      </c>
      <c r="W1811" t="s">
        <v>335</v>
      </c>
      <c r="X1811" t="s">
        <v>26</v>
      </c>
    </row>
    <row r="1812" spans="1:24" x14ac:dyDescent="0.25">
      <c r="A1812" t="s">
        <v>244</v>
      </c>
      <c r="N1812">
        <v>1</v>
      </c>
      <c r="O1812">
        <v>1</v>
      </c>
      <c r="P1812">
        <v>0</v>
      </c>
      <c r="Q1812" t="s">
        <v>23</v>
      </c>
      <c r="R1812">
        <f>VLOOKUP($A1812,Location!$A:$E,2,FALSE)</f>
        <v>58.981673800000003</v>
      </c>
      <c r="S1812">
        <f>VLOOKUP($A1812,Location!$A:$E,3,FALSE)</f>
        <v>-2.9720005</v>
      </c>
      <c r="T1812">
        <f>VLOOKUP($A1812,Location!$A:$E,4,FALSE)</f>
        <v>58.981673800000003</v>
      </c>
      <c r="U1812">
        <f>VLOOKUP($A1812,Location!$A:$E,5,FALSE)</f>
        <v>-2.9720005</v>
      </c>
      <c r="V1812" t="s">
        <v>24</v>
      </c>
      <c r="W1812" t="s">
        <v>335</v>
      </c>
      <c r="X1812" t="s">
        <v>26</v>
      </c>
    </row>
    <row r="1813" spans="1:24" x14ac:dyDescent="0.25">
      <c r="A1813" t="s">
        <v>245</v>
      </c>
      <c r="N1813">
        <v>1</v>
      </c>
      <c r="O1813">
        <v>1</v>
      </c>
      <c r="P1813">
        <v>0</v>
      </c>
      <c r="Q1813" t="s">
        <v>23</v>
      </c>
      <c r="R1813">
        <f>VLOOKUP($A1813,Location!$A:$E,2,FALSE)</f>
        <v>52.843625000000003</v>
      </c>
      <c r="S1813">
        <f>VLOOKUP($A1813,Location!$A:$E,3,FALSE)</f>
        <v>-3.0417288999999998</v>
      </c>
      <c r="T1813">
        <f>VLOOKUP($A1813,Location!$A:$E,4,FALSE)</f>
        <v>52.843625000000003</v>
      </c>
      <c r="U1813">
        <f>VLOOKUP($A1813,Location!$A:$E,5,FALSE)</f>
        <v>-3.0417288999999998</v>
      </c>
      <c r="V1813" t="s">
        <v>24</v>
      </c>
      <c r="W1813" t="s">
        <v>335</v>
      </c>
      <c r="X1813" t="s">
        <v>26</v>
      </c>
    </row>
    <row r="1814" spans="1:24" x14ac:dyDescent="0.25">
      <c r="A1814" t="s">
        <v>246</v>
      </c>
      <c r="N1814">
        <v>1</v>
      </c>
      <c r="O1814">
        <v>1</v>
      </c>
      <c r="P1814">
        <v>0</v>
      </c>
      <c r="Q1814" t="s">
        <v>23</v>
      </c>
      <c r="R1814">
        <f>VLOOKUP($A1814,Location!$A:$E,2,FALSE)</f>
        <v>51.727189799999998</v>
      </c>
      <c r="S1814">
        <f>VLOOKUP($A1814,Location!$A:$E,3,FALSE)</f>
        <v>-1.2249182000000001</v>
      </c>
      <c r="T1814">
        <f>VLOOKUP($A1814,Location!$A:$E,4,FALSE)</f>
        <v>51.727189799999998</v>
      </c>
      <c r="U1814">
        <f>VLOOKUP($A1814,Location!$A:$E,5,FALSE)</f>
        <v>-1.2249182000000001</v>
      </c>
      <c r="V1814" t="s">
        <v>24</v>
      </c>
      <c r="W1814" t="s">
        <v>335</v>
      </c>
      <c r="X1814" t="s">
        <v>26</v>
      </c>
    </row>
    <row r="1815" spans="1:24" x14ac:dyDescent="0.25">
      <c r="A1815" t="s">
        <v>247</v>
      </c>
      <c r="N1815">
        <v>1</v>
      </c>
      <c r="O1815">
        <v>1</v>
      </c>
      <c r="P1815">
        <v>0</v>
      </c>
      <c r="Q1815" t="s">
        <v>23</v>
      </c>
      <c r="R1815">
        <f>VLOOKUP($A1815,Location!$A:$E,2,FALSE)</f>
        <v>55.843554699999999</v>
      </c>
      <c r="S1815">
        <f>VLOOKUP($A1815,Location!$A:$E,3,FALSE)</f>
        <v>-4.4755317999999997</v>
      </c>
      <c r="T1815">
        <f>VLOOKUP($A1815,Location!$A:$E,4,FALSE)</f>
        <v>55.843554699999999</v>
      </c>
      <c r="U1815">
        <f>VLOOKUP($A1815,Location!$A:$E,5,FALSE)</f>
        <v>-4.4755317999999997</v>
      </c>
      <c r="V1815" t="s">
        <v>24</v>
      </c>
      <c r="W1815" t="s">
        <v>335</v>
      </c>
      <c r="X1815" t="s">
        <v>26</v>
      </c>
    </row>
    <row r="1816" spans="1:24" x14ac:dyDescent="0.25">
      <c r="A1816" t="s">
        <v>248</v>
      </c>
      <c r="N1816">
        <v>1</v>
      </c>
      <c r="O1816">
        <v>1</v>
      </c>
      <c r="P1816">
        <v>0</v>
      </c>
      <c r="Q1816" t="s">
        <v>23</v>
      </c>
      <c r="R1816">
        <f>VLOOKUP($A1816,Location!$A:$E,2,FALSE)</f>
        <v>51.6945111</v>
      </c>
      <c r="S1816">
        <f>VLOOKUP($A1816,Location!$A:$E,3,FALSE)</f>
        <v>-4.9525005999999996</v>
      </c>
      <c r="T1816">
        <f>VLOOKUP($A1816,Location!$A:$E,4,FALSE)</f>
        <v>51.6945111</v>
      </c>
      <c r="U1816">
        <f>VLOOKUP($A1816,Location!$A:$E,5,FALSE)</f>
        <v>-4.9525005999999996</v>
      </c>
      <c r="V1816" t="s">
        <v>24</v>
      </c>
      <c r="W1816" t="s">
        <v>335</v>
      </c>
      <c r="X1816" t="s">
        <v>26</v>
      </c>
    </row>
    <row r="1817" spans="1:24" x14ac:dyDescent="0.25">
      <c r="A1817" t="s">
        <v>249</v>
      </c>
      <c r="N1817">
        <v>1</v>
      </c>
      <c r="O1817">
        <v>1</v>
      </c>
      <c r="P1817">
        <v>0</v>
      </c>
      <c r="Q1817" t="s">
        <v>23</v>
      </c>
      <c r="R1817">
        <f>VLOOKUP($A1817,Location!$A:$E,2,FALSE)</f>
        <v>56.417079700000002</v>
      </c>
      <c r="S1817">
        <f>VLOOKUP($A1817,Location!$A:$E,3,FALSE)</f>
        <v>-3.4575168000000001</v>
      </c>
      <c r="T1817">
        <f>VLOOKUP($A1817,Location!$A:$E,4,FALSE)</f>
        <v>56.417079700000002</v>
      </c>
      <c r="U1817">
        <f>VLOOKUP($A1817,Location!$A:$E,5,FALSE)</f>
        <v>-3.4575168000000001</v>
      </c>
      <c r="V1817" t="s">
        <v>24</v>
      </c>
      <c r="W1817" t="s">
        <v>335</v>
      </c>
      <c r="X1817" t="s">
        <v>26</v>
      </c>
    </row>
    <row r="1818" spans="1:24" x14ac:dyDescent="0.25">
      <c r="A1818" t="s">
        <v>250</v>
      </c>
      <c r="N1818">
        <v>1</v>
      </c>
      <c r="O1818">
        <v>1</v>
      </c>
      <c r="P1818">
        <v>0</v>
      </c>
      <c r="Q1818" t="s">
        <v>23</v>
      </c>
      <c r="R1818">
        <f>VLOOKUP($A1818,Location!$A:$E,2,FALSE)</f>
        <v>52.569091399999998</v>
      </c>
      <c r="S1818">
        <f>VLOOKUP($A1818,Location!$A:$E,3,FALSE)</f>
        <v>-0.2195415</v>
      </c>
      <c r="T1818">
        <f>VLOOKUP($A1818,Location!$A:$E,4,FALSE)</f>
        <v>52.569091399999998</v>
      </c>
      <c r="U1818">
        <f>VLOOKUP($A1818,Location!$A:$E,5,FALSE)</f>
        <v>-0.2195415</v>
      </c>
      <c r="V1818" t="s">
        <v>24</v>
      </c>
      <c r="W1818" t="s">
        <v>335</v>
      </c>
      <c r="X1818" t="s">
        <v>26</v>
      </c>
    </row>
    <row r="1819" spans="1:24" x14ac:dyDescent="0.25">
      <c r="A1819" t="s">
        <v>251</v>
      </c>
      <c r="N1819">
        <v>1</v>
      </c>
      <c r="O1819">
        <v>1</v>
      </c>
      <c r="P1819">
        <v>0</v>
      </c>
      <c r="Q1819" t="s">
        <v>23</v>
      </c>
      <c r="R1819">
        <f>VLOOKUP($A1819,Location!$A:$E,2,FALSE)</f>
        <v>57.487079000000001</v>
      </c>
      <c r="S1819">
        <f>VLOOKUP($A1819,Location!$A:$E,3,FALSE)</f>
        <v>-1.8015654999999999</v>
      </c>
      <c r="T1819">
        <f>VLOOKUP($A1819,Location!$A:$E,4,FALSE)</f>
        <v>57.487079000000001</v>
      </c>
      <c r="U1819">
        <f>VLOOKUP($A1819,Location!$A:$E,5,FALSE)</f>
        <v>-1.8015654999999999</v>
      </c>
      <c r="V1819" t="s">
        <v>24</v>
      </c>
      <c r="W1819" t="s">
        <v>335</v>
      </c>
      <c r="X1819" t="s">
        <v>26</v>
      </c>
    </row>
    <row r="1820" spans="1:24" x14ac:dyDescent="0.25">
      <c r="A1820" t="s">
        <v>252</v>
      </c>
      <c r="N1820">
        <v>1</v>
      </c>
      <c r="O1820">
        <v>1</v>
      </c>
      <c r="P1820">
        <v>0</v>
      </c>
      <c r="Q1820" t="s">
        <v>23</v>
      </c>
      <c r="R1820">
        <f>VLOOKUP($A1820,Location!$A:$E,2,FALSE)</f>
        <v>51.596831999999999</v>
      </c>
      <c r="S1820">
        <f>VLOOKUP($A1820,Location!$A:$E,3,FALSE)</f>
        <v>-0.39971879999999999</v>
      </c>
      <c r="T1820">
        <f>VLOOKUP($A1820,Location!$A:$E,4,FALSE)</f>
        <v>51.596831999999999</v>
      </c>
      <c r="U1820">
        <f>VLOOKUP($A1820,Location!$A:$E,5,FALSE)</f>
        <v>-0.4197188</v>
      </c>
      <c r="V1820" t="s">
        <v>24</v>
      </c>
      <c r="W1820" t="s">
        <v>335</v>
      </c>
      <c r="X1820" t="s">
        <v>26</v>
      </c>
    </row>
    <row r="1821" spans="1:24" x14ac:dyDescent="0.25">
      <c r="A1821" t="s">
        <v>253</v>
      </c>
      <c r="N1821">
        <v>1</v>
      </c>
      <c r="O1821">
        <v>1</v>
      </c>
      <c r="P1821">
        <v>0</v>
      </c>
      <c r="Q1821" t="s">
        <v>23</v>
      </c>
      <c r="R1821">
        <f>VLOOKUP($A1821,Location!$A:$E,2,FALSE)</f>
        <v>50.413947899999997</v>
      </c>
      <c r="S1821">
        <f>VLOOKUP($A1821,Location!$A:$E,3,FALSE)</f>
        <v>-4.1829137999999997</v>
      </c>
      <c r="T1821">
        <f>VLOOKUP($A1821,Location!$A:$E,4,FALSE)</f>
        <v>50.413947899999997</v>
      </c>
      <c r="U1821">
        <f>VLOOKUP($A1821,Location!$A:$E,5,FALSE)</f>
        <v>-4.1829137999999997</v>
      </c>
      <c r="V1821" t="s">
        <v>24</v>
      </c>
      <c r="W1821" t="s">
        <v>335</v>
      </c>
      <c r="X1821" t="s">
        <v>26</v>
      </c>
    </row>
    <row r="1822" spans="1:24" x14ac:dyDescent="0.25">
      <c r="A1822" t="s">
        <v>254</v>
      </c>
      <c r="N1822">
        <v>1</v>
      </c>
      <c r="O1822">
        <v>1</v>
      </c>
      <c r="P1822">
        <v>0</v>
      </c>
      <c r="Q1822" t="s">
        <v>23</v>
      </c>
      <c r="R1822">
        <f>VLOOKUP($A1822,Location!$A:$E,2,FALSE)</f>
        <v>53.691871900000002</v>
      </c>
      <c r="S1822">
        <f>VLOOKUP($A1822,Location!$A:$E,3,FALSE)</f>
        <v>-1.3035042999999999</v>
      </c>
      <c r="T1822">
        <f>VLOOKUP($A1822,Location!$A:$E,4,FALSE)</f>
        <v>53.691871900000002</v>
      </c>
      <c r="U1822">
        <f>VLOOKUP($A1822,Location!$A:$E,5,FALSE)</f>
        <v>-1.3035042999999999</v>
      </c>
      <c r="V1822" t="s">
        <v>24</v>
      </c>
      <c r="W1822" t="s">
        <v>335</v>
      </c>
      <c r="X1822" t="s">
        <v>26</v>
      </c>
    </row>
    <row r="1823" spans="1:24" x14ac:dyDescent="0.25">
      <c r="A1823" t="s">
        <v>255</v>
      </c>
      <c r="N1823">
        <v>1</v>
      </c>
      <c r="O1823">
        <v>1</v>
      </c>
      <c r="P1823">
        <v>0</v>
      </c>
      <c r="Q1823" t="s">
        <v>23</v>
      </c>
      <c r="R1823">
        <f>VLOOKUP($A1823,Location!$A:$E,2,FALSE)</f>
        <v>50.741016299999998</v>
      </c>
      <c r="S1823">
        <f>VLOOKUP($A1823,Location!$A:$E,3,FALSE)</f>
        <v>-1.9756712000000001</v>
      </c>
      <c r="T1823">
        <f>VLOOKUP($A1823,Location!$A:$E,4,FALSE)</f>
        <v>50.741016299999998</v>
      </c>
      <c r="U1823">
        <f>VLOOKUP($A1823,Location!$A:$E,5,FALSE)</f>
        <v>-1.9756712000000001</v>
      </c>
      <c r="V1823" t="s">
        <v>24</v>
      </c>
      <c r="W1823" t="s">
        <v>335</v>
      </c>
      <c r="X1823" t="s">
        <v>26</v>
      </c>
    </row>
    <row r="1824" spans="1:24" x14ac:dyDescent="0.25">
      <c r="A1824" t="s">
        <v>256</v>
      </c>
      <c r="N1824">
        <v>1</v>
      </c>
      <c r="O1824">
        <v>1</v>
      </c>
      <c r="P1824">
        <v>0</v>
      </c>
      <c r="Q1824" t="s">
        <v>23</v>
      </c>
      <c r="R1824">
        <f>VLOOKUP($A1824,Location!$A:$E,2,FALSE)</f>
        <v>50.857755699999998</v>
      </c>
      <c r="S1824">
        <f>VLOOKUP($A1824,Location!$A:$E,3,FALSE)</f>
        <v>-1.1095793</v>
      </c>
      <c r="T1824">
        <f>VLOOKUP($A1824,Location!$A:$E,4,FALSE)</f>
        <v>50.857755699999998</v>
      </c>
      <c r="U1824">
        <f>VLOOKUP($A1824,Location!$A:$E,5,FALSE)</f>
        <v>-1.0295793</v>
      </c>
      <c r="V1824" t="s">
        <v>24</v>
      </c>
      <c r="W1824" t="s">
        <v>335</v>
      </c>
      <c r="X1824" t="s">
        <v>26</v>
      </c>
    </row>
    <row r="1825" spans="1:24" x14ac:dyDescent="0.25">
      <c r="A1825" t="s">
        <v>257</v>
      </c>
      <c r="N1825">
        <v>1</v>
      </c>
      <c r="O1825">
        <v>1</v>
      </c>
      <c r="P1825">
        <v>0</v>
      </c>
      <c r="Q1825" t="s">
        <v>23</v>
      </c>
      <c r="R1825">
        <f>VLOOKUP($A1825,Location!$A:$E,2,FALSE)</f>
        <v>53.760907199999998</v>
      </c>
      <c r="S1825">
        <f>VLOOKUP($A1825,Location!$A:$E,3,FALSE)</f>
        <v>-2.7501831000000001</v>
      </c>
      <c r="T1825">
        <f>VLOOKUP($A1825,Location!$A:$E,4,FALSE)</f>
        <v>53.760907199999998</v>
      </c>
      <c r="U1825">
        <f>VLOOKUP($A1825,Location!$A:$E,5,FALSE)</f>
        <v>-2.7501831000000001</v>
      </c>
      <c r="V1825" t="s">
        <v>24</v>
      </c>
      <c r="W1825" t="s">
        <v>335</v>
      </c>
      <c r="X1825" t="s">
        <v>26</v>
      </c>
    </row>
    <row r="1826" spans="1:24" x14ac:dyDescent="0.25">
      <c r="A1826" t="s">
        <v>258</v>
      </c>
      <c r="N1826">
        <v>1</v>
      </c>
      <c r="O1826">
        <v>1</v>
      </c>
      <c r="P1826">
        <v>0</v>
      </c>
      <c r="Q1826" t="s">
        <v>23</v>
      </c>
      <c r="R1826">
        <f>VLOOKUP($A1826,Location!$A:$E,2,FALSE)</f>
        <v>52.880693000000001</v>
      </c>
      <c r="S1826">
        <f>VLOOKUP($A1826,Location!$A:$E,3,FALSE)</f>
        <v>-4.4233450000000003</v>
      </c>
      <c r="T1826">
        <f>VLOOKUP($A1826,Location!$A:$E,4,FALSE)</f>
        <v>52.880693000000001</v>
      </c>
      <c r="U1826">
        <f>VLOOKUP($A1826,Location!$A:$E,5,FALSE)</f>
        <v>-4.4233450000000003</v>
      </c>
      <c r="V1826" t="s">
        <v>24</v>
      </c>
      <c r="W1826" t="s">
        <v>335</v>
      </c>
      <c r="X1826" t="s">
        <v>26</v>
      </c>
    </row>
    <row r="1827" spans="1:24" x14ac:dyDescent="0.25">
      <c r="A1827" t="s">
        <v>259</v>
      </c>
      <c r="N1827">
        <v>1</v>
      </c>
      <c r="O1827">
        <v>1</v>
      </c>
      <c r="P1827">
        <v>0</v>
      </c>
      <c r="Q1827" t="s">
        <v>23</v>
      </c>
      <c r="R1827">
        <f>VLOOKUP($A1827,Location!$A:$E,2,FALSE)</f>
        <v>51.442765000000001</v>
      </c>
      <c r="S1827">
        <f>VLOOKUP($A1827,Location!$A:$E,3,FALSE)</f>
        <v>-0.97229500000000002</v>
      </c>
      <c r="T1827">
        <f>VLOOKUP($A1827,Location!$A:$E,4,FALSE)</f>
        <v>51.442765000000001</v>
      </c>
      <c r="U1827">
        <f>VLOOKUP($A1827,Location!$A:$E,5,FALSE)</f>
        <v>-0.97229500000000002</v>
      </c>
      <c r="V1827" t="s">
        <v>24</v>
      </c>
      <c r="W1827" t="s">
        <v>335</v>
      </c>
      <c r="X1827" t="s">
        <v>26</v>
      </c>
    </row>
    <row r="1828" spans="1:24" x14ac:dyDescent="0.25">
      <c r="A1828" t="s">
        <v>260</v>
      </c>
      <c r="N1828">
        <v>1</v>
      </c>
      <c r="O1828">
        <v>1</v>
      </c>
      <c r="P1828">
        <v>0</v>
      </c>
      <c r="Q1828" t="s">
        <v>23</v>
      </c>
      <c r="R1828">
        <f>VLOOKUP($A1828,Location!$A:$E,2,FALSE)</f>
        <v>52.308536500000002</v>
      </c>
      <c r="S1828">
        <f>VLOOKUP($A1828,Location!$A:$E,3,FALSE)</f>
        <v>-1.9470362000000001</v>
      </c>
      <c r="T1828">
        <f>VLOOKUP($A1828,Location!$A:$E,4,FALSE)</f>
        <v>52.308536500000002</v>
      </c>
      <c r="U1828">
        <f>VLOOKUP($A1828,Location!$A:$E,5,FALSE)</f>
        <v>-1.9320362000000002</v>
      </c>
      <c r="V1828" t="s">
        <v>24</v>
      </c>
      <c r="W1828" t="s">
        <v>335</v>
      </c>
      <c r="X1828" t="s">
        <v>26</v>
      </c>
    </row>
    <row r="1829" spans="1:24" x14ac:dyDescent="0.25">
      <c r="A1829" t="s">
        <v>261</v>
      </c>
      <c r="N1829">
        <v>1</v>
      </c>
      <c r="O1829">
        <v>1</v>
      </c>
      <c r="P1829">
        <v>0</v>
      </c>
      <c r="Q1829" t="s">
        <v>23</v>
      </c>
      <c r="R1829">
        <f>VLOOKUP($A1829,Location!$A:$E,2,FALSE)</f>
        <v>51.2166085</v>
      </c>
      <c r="S1829">
        <f>VLOOKUP($A1829,Location!$A:$E,3,FALSE)</f>
        <v>-0.14475180000000001</v>
      </c>
      <c r="T1829">
        <f>VLOOKUP($A1829,Location!$A:$E,4,FALSE)</f>
        <v>51.2166085</v>
      </c>
      <c r="U1829">
        <f>VLOOKUP($A1829,Location!$A:$E,5,FALSE)</f>
        <v>-0.14475180000000001</v>
      </c>
      <c r="V1829" t="s">
        <v>24</v>
      </c>
      <c r="W1829" t="s">
        <v>335</v>
      </c>
      <c r="X1829" t="s">
        <v>26</v>
      </c>
    </row>
    <row r="1830" spans="1:24" x14ac:dyDescent="0.25">
      <c r="A1830" t="s">
        <v>262</v>
      </c>
      <c r="N1830">
        <v>1</v>
      </c>
      <c r="O1830">
        <v>1</v>
      </c>
      <c r="P1830">
        <v>0</v>
      </c>
      <c r="Q1830" t="s">
        <v>23</v>
      </c>
      <c r="R1830">
        <f>VLOOKUP($A1830,Location!$A:$E,2,FALSE)</f>
        <v>53.314858999999998</v>
      </c>
      <c r="S1830">
        <f>VLOOKUP($A1830,Location!$A:$E,3,FALSE)</f>
        <v>-3.4856790000000002</v>
      </c>
      <c r="T1830">
        <f>VLOOKUP($A1830,Location!$A:$E,4,FALSE)</f>
        <v>53.314858999999998</v>
      </c>
      <c r="U1830">
        <f>VLOOKUP($A1830,Location!$A:$E,5,FALSE)</f>
        <v>-3.4856790000000002</v>
      </c>
      <c r="V1830" t="s">
        <v>24</v>
      </c>
      <c r="W1830" t="s">
        <v>335</v>
      </c>
      <c r="X1830" t="s">
        <v>26</v>
      </c>
    </row>
    <row r="1831" spans="1:24" x14ac:dyDescent="0.25">
      <c r="A1831" t="s">
        <v>263</v>
      </c>
      <c r="N1831">
        <v>1</v>
      </c>
      <c r="O1831">
        <v>1</v>
      </c>
      <c r="P1831">
        <v>0</v>
      </c>
      <c r="Q1831" t="s">
        <v>23</v>
      </c>
      <c r="R1831">
        <f>VLOOKUP($A1831,Location!$A:$E,2,FALSE)</f>
        <v>53.614775199999997</v>
      </c>
      <c r="S1831">
        <f>VLOOKUP($A1831,Location!$A:$E,3,FALSE)</f>
        <v>-2.1282663999999998</v>
      </c>
      <c r="T1831">
        <f>VLOOKUP($A1831,Location!$A:$E,4,FALSE)</f>
        <v>53.614775199999997</v>
      </c>
      <c r="U1831">
        <f>VLOOKUP($A1831,Location!$A:$E,5,FALSE)</f>
        <v>-2.1282663999999998</v>
      </c>
      <c r="V1831" t="s">
        <v>24</v>
      </c>
      <c r="W1831" t="s">
        <v>335</v>
      </c>
      <c r="X1831" t="s">
        <v>26</v>
      </c>
    </row>
    <row r="1832" spans="1:24" x14ac:dyDescent="0.25">
      <c r="A1832" t="s">
        <v>264</v>
      </c>
      <c r="N1832">
        <v>1</v>
      </c>
      <c r="O1832">
        <v>1</v>
      </c>
      <c r="P1832">
        <v>0</v>
      </c>
      <c r="Q1832" t="s">
        <v>23</v>
      </c>
      <c r="R1832">
        <f>VLOOKUP($A1832,Location!$A:$E,2,FALSE)</f>
        <v>53.4422432</v>
      </c>
      <c r="S1832">
        <f>VLOOKUP($A1832,Location!$A:$E,3,FALSE)</f>
        <v>-1.3580563999999999</v>
      </c>
      <c r="T1832">
        <f>VLOOKUP($A1832,Location!$A:$E,4,FALSE)</f>
        <v>53.477243199999997</v>
      </c>
      <c r="U1832">
        <f>VLOOKUP($A1832,Location!$A:$E,5,FALSE)</f>
        <v>-1.3580563999999999</v>
      </c>
      <c r="V1832" t="s">
        <v>24</v>
      </c>
      <c r="W1832" t="s">
        <v>335</v>
      </c>
      <c r="X1832" t="s">
        <v>26</v>
      </c>
    </row>
    <row r="1833" spans="1:24" x14ac:dyDescent="0.25">
      <c r="A1833" t="s">
        <v>265</v>
      </c>
      <c r="N1833">
        <v>1</v>
      </c>
      <c r="O1833">
        <v>1</v>
      </c>
      <c r="P1833">
        <v>0</v>
      </c>
      <c r="Q1833" t="s">
        <v>23</v>
      </c>
      <c r="R1833">
        <f>VLOOKUP($A1833,Location!$A:$E,2,FALSE)</f>
        <v>52.371415200000001</v>
      </c>
      <c r="S1833">
        <f>VLOOKUP($A1833,Location!$A:$E,3,FALSE)</f>
        <v>-1.2883336999999999</v>
      </c>
      <c r="T1833">
        <f>VLOOKUP($A1833,Location!$A:$E,4,FALSE)</f>
        <v>52.331415200000002</v>
      </c>
      <c r="U1833">
        <f>VLOOKUP($A1833,Location!$A:$E,5,FALSE)</f>
        <v>-1.2883336999999999</v>
      </c>
      <c r="V1833" t="s">
        <v>24</v>
      </c>
      <c r="W1833" t="s">
        <v>335</v>
      </c>
      <c r="X1833" t="s">
        <v>26</v>
      </c>
    </row>
    <row r="1834" spans="1:24" x14ac:dyDescent="0.25">
      <c r="A1834" t="s">
        <v>266</v>
      </c>
      <c r="N1834">
        <v>1</v>
      </c>
      <c r="O1834">
        <v>1</v>
      </c>
      <c r="P1834">
        <v>0</v>
      </c>
      <c r="Q1834" t="s">
        <v>23</v>
      </c>
      <c r="R1834">
        <f>VLOOKUP($A1834,Location!$A:$E,2,FALSE)</f>
        <v>53.4194204</v>
      </c>
      <c r="S1834">
        <f>VLOOKUP($A1834,Location!$A:$E,3,FALSE)</f>
        <v>-2.3201982999999999</v>
      </c>
      <c r="T1834">
        <f>VLOOKUP($A1834,Location!$A:$E,4,FALSE)</f>
        <v>53.4194204</v>
      </c>
      <c r="U1834">
        <f>VLOOKUP($A1834,Location!$A:$E,5,FALSE)</f>
        <v>-2.3351983000000001</v>
      </c>
      <c r="V1834" t="s">
        <v>24</v>
      </c>
      <c r="W1834" t="s">
        <v>335</v>
      </c>
      <c r="X1834" t="s">
        <v>26</v>
      </c>
    </row>
    <row r="1835" spans="1:24" x14ac:dyDescent="0.25">
      <c r="A1835" t="s">
        <v>267</v>
      </c>
      <c r="N1835">
        <v>1</v>
      </c>
      <c r="O1835">
        <v>1</v>
      </c>
      <c r="P1835">
        <v>0</v>
      </c>
      <c r="Q1835" t="s">
        <v>23</v>
      </c>
      <c r="R1835">
        <f>VLOOKUP($A1835,Location!$A:$E,2,FALSE)</f>
        <v>51.071917999999997</v>
      </c>
      <c r="S1835">
        <f>VLOOKUP($A1835,Location!$A:$E,3,FALSE)</f>
        <v>-1.7881974</v>
      </c>
      <c r="T1835">
        <f>VLOOKUP($A1835,Location!$A:$E,4,FALSE)</f>
        <v>51.071917999999997</v>
      </c>
      <c r="U1835">
        <f>VLOOKUP($A1835,Location!$A:$E,5,FALSE)</f>
        <v>-1.7881974</v>
      </c>
      <c r="V1835" t="s">
        <v>24</v>
      </c>
      <c r="W1835" t="s">
        <v>335</v>
      </c>
      <c r="X1835" t="s">
        <v>26</v>
      </c>
    </row>
    <row r="1836" spans="1:24" x14ac:dyDescent="0.25">
      <c r="A1836" t="s">
        <v>268</v>
      </c>
      <c r="N1836">
        <v>1</v>
      </c>
      <c r="O1836">
        <v>1</v>
      </c>
      <c r="P1836">
        <v>0</v>
      </c>
      <c r="Q1836" t="s">
        <v>23</v>
      </c>
      <c r="R1836">
        <f>VLOOKUP($A1836,Location!$A:$E,2,FALSE)</f>
        <v>54.238085400000003</v>
      </c>
      <c r="S1836">
        <f>VLOOKUP($A1836,Location!$A:$E,3,FALSE)</f>
        <v>-0.40375119999999998</v>
      </c>
      <c r="T1836">
        <f>VLOOKUP($A1836,Location!$A:$E,4,FALSE)</f>
        <v>54.238085400000003</v>
      </c>
      <c r="U1836">
        <f>VLOOKUP($A1836,Location!$A:$E,5,FALSE)</f>
        <v>-0.40375119999999998</v>
      </c>
      <c r="V1836" t="s">
        <v>24</v>
      </c>
      <c r="W1836" t="s">
        <v>335</v>
      </c>
      <c r="X1836" t="s">
        <v>26</v>
      </c>
    </row>
    <row r="1837" spans="1:24" x14ac:dyDescent="0.25">
      <c r="A1837" t="s">
        <v>269</v>
      </c>
      <c r="N1837">
        <v>1</v>
      </c>
      <c r="O1837">
        <v>1</v>
      </c>
      <c r="P1837">
        <v>0</v>
      </c>
      <c r="Q1837" t="s">
        <v>23</v>
      </c>
      <c r="R1837">
        <f>VLOOKUP($A1837,Location!$A:$E,2,FALSE)</f>
        <v>53.597996899999998</v>
      </c>
      <c r="S1837">
        <f>VLOOKUP($A1837,Location!$A:$E,3,FALSE)</f>
        <v>-0.64484640000000004</v>
      </c>
      <c r="T1837">
        <f>VLOOKUP($A1837,Location!$A:$E,4,FALSE)</f>
        <v>53.597996899999998</v>
      </c>
      <c r="U1837">
        <f>VLOOKUP($A1837,Location!$A:$E,5,FALSE)</f>
        <v>-0.64484640000000004</v>
      </c>
      <c r="V1837" t="s">
        <v>24</v>
      </c>
      <c r="W1837" t="s">
        <v>335</v>
      </c>
      <c r="X1837" t="s">
        <v>26</v>
      </c>
    </row>
    <row r="1838" spans="1:24" x14ac:dyDescent="0.25">
      <c r="A1838" t="s">
        <v>270</v>
      </c>
      <c r="N1838">
        <v>1</v>
      </c>
      <c r="O1838">
        <v>1</v>
      </c>
      <c r="P1838">
        <v>0</v>
      </c>
      <c r="Q1838" t="s">
        <v>23</v>
      </c>
      <c r="R1838">
        <f>VLOOKUP($A1838,Location!$A:$E,2,FALSE)</f>
        <v>51.272208499999998</v>
      </c>
      <c r="S1838">
        <f>VLOOKUP($A1838,Location!$A:$E,3,FALSE)</f>
        <v>0.1887173</v>
      </c>
      <c r="T1838">
        <f>VLOOKUP($A1838,Location!$A:$E,4,FALSE)</f>
        <v>51.272208499999998</v>
      </c>
      <c r="U1838">
        <f>VLOOKUP($A1838,Location!$A:$E,5,FALSE)</f>
        <v>0.1887173</v>
      </c>
      <c r="V1838" t="s">
        <v>24</v>
      </c>
      <c r="W1838" t="s">
        <v>335</v>
      </c>
      <c r="X1838" t="s">
        <v>26</v>
      </c>
    </row>
    <row r="1839" spans="1:24" x14ac:dyDescent="0.25">
      <c r="A1839" t="s">
        <v>271</v>
      </c>
      <c r="N1839">
        <v>1</v>
      </c>
      <c r="O1839">
        <v>1</v>
      </c>
      <c r="P1839">
        <v>0</v>
      </c>
      <c r="Q1839" t="s">
        <v>23</v>
      </c>
      <c r="R1839">
        <f>VLOOKUP($A1839,Location!$A:$E,2,FALSE)</f>
        <v>53.369005100000003</v>
      </c>
      <c r="S1839">
        <f>VLOOKUP($A1839,Location!$A:$E,3,FALSE)</f>
        <v>-1.3651390999999999</v>
      </c>
      <c r="T1839">
        <f>VLOOKUP($A1839,Location!$A:$E,4,FALSE)</f>
        <v>53.339005100000001</v>
      </c>
      <c r="U1839">
        <f>VLOOKUP($A1839,Location!$A:$E,5,FALSE)</f>
        <v>-1.3651390999999999</v>
      </c>
      <c r="V1839" t="s">
        <v>24</v>
      </c>
      <c r="W1839" t="s">
        <v>335</v>
      </c>
      <c r="X1839" t="s">
        <v>26</v>
      </c>
    </row>
    <row r="1840" spans="1:24" x14ac:dyDescent="0.25">
      <c r="A1840" t="s">
        <v>272</v>
      </c>
      <c r="N1840">
        <v>1</v>
      </c>
      <c r="O1840">
        <v>1</v>
      </c>
      <c r="P1840">
        <v>0</v>
      </c>
      <c r="Q1840" t="s">
        <v>23</v>
      </c>
      <c r="R1840">
        <f>VLOOKUP($A1840,Location!$A:$E,2,FALSE)</f>
        <v>53.416656199999998</v>
      </c>
      <c r="S1840">
        <f>VLOOKUP($A1840,Location!$A:$E,3,FALSE)</f>
        <v>-1.5107657000000001</v>
      </c>
      <c r="T1840">
        <f>VLOOKUP($A1840,Location!$A:$E,4,FALSE)</f>
        <v>53.416656199999998</v>
      </c>
      <c r="U1840">
        <f>VLOOKUP($A1840,Location!$A:$E,5,FALSE)</f>
        <v>-1.6107657000000002</v>
      </c>
      <c r="V1840" t="s">
        <v>24</v>
      </c>
      <c r="W1840" t="s">
        <v>335</v>
      </c>
      <c r="X1840" t="s">
        <v>26</v>
      </c>
    </row>
    <row r="1841" spans="1:24" x14ac:dyDescent="0.25">
      <c r="A1841" t="s">
        <v>273</v>
      </c>
      <c r="N1841">
        <v>1</v>
      </c>
      <c r="O1841">
        <v>1</v>
      </c>
      <c r="P1841">
        <v>0</v>
      </c>
      <c r="Q1841" t="s">
        <v>23</v>
      </c>
      <c r="R1841">
        <f>VLOOKUP($A1841,Location!$A:$E,2,FALSE)</f>
        <v>52.745946600000003</v>
      </c>
      <c r="S1841">
        <f>VLOOKUP($A1841,Location!$A:$E,3,FALSE)</f>
        <v>-2.7364644999999999</v>
      </c>
      <c r="T1841">
        <f>VLOOKUP($A1841,Location!$A:$E,4,FALSE)</f>
        <v>52.745946600000003</v>
      </c>
      <c r="U1841">
        <f>VLOOKUP($A1841,Location!$A:$E,5,FALSE)</f>
        <v>-2.7364644999999999</v>
      </c>
      <c r="V1841" t="s">
        <v>24</v>
      </c>
      <c r="W1841" t="s">
        <v>335</v>
      </c>
      <c r="X1841" t="s">
        <v>26</v>
      </c>
    </row>
    <row r="1842" spans="1:24" x14ac:dyDescent="0.25">
      <c r="A1842" t="s">
        <v>274</v>
      </c>
      <c r="N1842">
        <v>1</v>
      </c>
      <c r="O1842">
        <v>1</v>
      </c>
      <c r="P1842">
        <v>0</v>
      </c>
      <c r="Q1842" t="s">
        <v>23</v>
      </c>
      <c r="R1842">
        <f>VLOOKUP($A1842,Location!$A:$E,2,FALSE)</f>
        <v>51.419504600000003</v>
      </c>
      <c r="S1842">
        <f>VLOOKUP($A1842,Location!$A:$E,3,FALSE)</f>
        <v>0.122365</v>
      </c>
      <c r="T1842">
        <f>VLOOKUP($A1842,Location!$A:$E,4,FALSE)</f>
        <v>51.419504600000003</v>
      </c>
      <c r="U1842">
        <f>VLOOKUP($A1842,Location!$A:$E,5,FALSE)</f>
        <v>0.122365</v>
      </c>
      <c r="V1842" t="s">
        <v>24</v>
      </c>
      <c r="W1842" t="s">
        <v>335</v>
      </c>
      <c r="X1842" t="s">
        <v>26</v>
      </c>
    </row>
    <row r="1843" spans="1:24" x14ac:dyDescent="0.25">
      <c r="A1843" t="s">
        <v>275</v>
      </c>
      <c r="N1843">
        <v>1</v>
      </c>
      <c r="O1843">
        <v>1</v>
      </c>
      <c r="P1843">
        <v>0</v>
      </c>
      <c r="Q1843" t="s">
        <v>23</v>
      </c>
      <c r="R1843">
        <f>VLOOKUP($A1843,Location!$A:$E,2,FALSE)</f>
        <v>53.142475300000001</v>
      </c>
      <c r="S1843">
        <f>VLOOKUP($A1843,Location!$A:$E,3,FALSE)</f>
        <v>0.3252176</v>
      </c>
      <c r="T1843">
        <f>VLOOKUP($A1843,Location!$A:$E,4,FALSE)</f>
        <v>53.142475300000001</v>
      </c>
      <c r="U1843">
        <f>VLOOKUP($A1843,Location!$A:$E,5,FALSE)</f>
        <v>0.3252176</v>
      </c>
      <c r="V1843" t="s">
        <v>24</v>
      </c>
      <c r="W1843" t="s">
        <v>335</v>
      </c>
      <c r="X1843" t="s">
        <v>26</v>
      </c>
    </row>
    <row r="1844" spans="1:24" x14ac:dyDescent="0.25">
      <c r="A1844" t="s">
        <v>276</v>
      </c>
      <c r="N1844">
        <v>1</v>
      </c>
      <c r="O1844">
        <v>1</v>
      </c>
      <c r="P1844">
        <v>0</v>
      </c>
      <c r="Q1844" t="s">
        <v>23</v>
      </c>
      <c r="R1844">
        <f>VLOOKUP($A1844,Location!$A:$E,2,FALSE)</f>
        <v>53.953643700000001</v>
      </c>
      <c r="S1844">
        <f>VLOOKUP($A1844,Location!$A:$E,3,FALSE)</f>
        <v>-2.0229887999999998</v>
      </c>
      <c r="T1844">
        <f>VLOOKUP($A1844,Location!$A:$E,4,FALSE)</f>
        <v>53.963643699999999</v>
      </c>
      <c r="U1844">
        <f>VLOOKUP($A1844,Location!$A:$E,5,FALSE)</f>
        <v>-2.0229887999999998</v>
      </c>
      <c r="V1844" t="s">
        <v>24</v>
      </c>
      <c r="W1844" t="s">
        <v>335</v>
      </c>
      <c r="X1844" t="s">
        <v>26</v>
      </c>
    </row>
    <row r="1845" spans="1:24" x14ac:dyDescent="0.25">
      <c r="A1845" t="s">
        <v>277</v>
      </c>
      <c r="N1845">
        <v>1</v>
      </c>
      <c r="O1845">
        <v>1</v>
      </c>
      <c r="P1845">
        <v>0</v>
      </c>
      <c r="Q1845" t="s">
        <v>23</v>
      </c>
      <c r="R1845">
        <f>VLOOKUP($A1845,Location!$A:$E,2,FALSE)</f>
        <v>51.503593000000002</v>
      </c>
      <c r="S1845">
        <f>VLOOKUP($A1845,Location!$A:$E,3,FALSE)</f>
        <v>-0.54617800000000005</v>
      </c>
      <c r="T1845">
        <f>VLOOKUP($A1845,Location!$A:$E,4,FALSE)</f>
        <v>51.498593</v>
      </c>
      <c r="U1845">
        <f>VLOOKUP($A1845,Location!$A:$E,5,FALSE)</f>
        <v>-0.54617800000000005</v>
      </c>
      <c r="V1845" t="s">
        <v>24</v>
      </c>
      <c r="W1845" t="s">
        <v>335</v>
      </c>
      <c r="X1845" t="s">
        <v>26</v>
      </c>
    </row>
    <row r="1846" spans="1:24" x14ac:dyDescent="0.25">
      <c r="A1846" t="s">
        <v>278</v>
      </c>
      <c r="N1846">
        <v>1</v>
      </c>
      <c r="O1846">
        <v>1</v>
      </c>
      <c r="P1846">
        <v>0</v>
      </c>
      <c r="Q1846" t="s">
        <v>23</v>
      </c>
      <c r="R1846">
        <f>VLOOKUP($A1846,Location!$A:$E,2,FALSE)</f>
        <v>54.975408000000002</v>
      </c>
      <c r="S1846">
        <f>VLOOKUP($A1846,Location!$A:$E,3,FALSE)</f>
        <v>-1.4644062</v>
      </c>
      <c r="T1846">
        <f>VLOOKUP($A1846,Location!$A:$E,4,FALSE)</f>
        <v>54.975408000000002</v>
      </c>
      <c r="U1846">
        <f>VLOOKUP($A1846,Location!$A:$E,5,FALSE)</f>
        <v>-1.4644062</v>
      </c>
      <c r="V1846" t="s">
        <v>24</v>
      </c>
      <c r="W1846" t="s">
        <v>335</v>
      </c>
      <c r="X1846" t="s">
        <v>26</v>
      </c>
    </row>
    <row r="1847" spans="1:24" x14ac:dyDescent="0.25">
      <c r="A1847" t="s">
        <v>279</v>
      </c>
      <c r="N1847">
        <v>1</v>
      </c>
      <c r="O1847">
        <v>1</v>
      </c>
      <c r="P1847">
        <v>0</v>
      </c>
      <c r="Q1847" t="s">
        <v>23</v>
      </c>
      <c r="R1847">
        <f>VLOOKUP($A1847,Location!$A:$E,2,FALSE)</f>
        <v>51.525385499999999</v>
      </c>
      <c r="S1847">
        <f>VLOOKUP($A1847,Location!$A:$E,3,FALSE)</f>
        <v>-0.36488870000000001</v>
      </c>
      <c r="T1847">
        <f>VLOOKUP($A1847,Location!$A:$E,4,FALSE)</f>
        <v>51.517885499999998</v>
      </c>
      <c r="U1847">
        <f>VLOOKUP($A1847,Location!$A:$E,5,FALSE)</f>
        <v>-0.32388870000000003</v>
      </c>
      <c r="V1847" t="s">
        <v>24</v>
      </c>
      <c r="W1847" t="s">
        <v>335</v>
      </c>
      <c r="X1847" t="s">
        <v>26</v>
      </c>
    </row>
    <row r="1848" spans="1:24" x14ac:dyDescent="0.25">
      <c r="A1848" t="s">
        <v>280</v>
      </c>
      <c r="N1848">
        <v>1</v>
      </c>
      <c r="O1848">
        <v>1</v>
      </c>
      <c r="P1848">
        <v>0</v>
      </c>
      <c r="Q1848" t="s">
        <v>23</v>
      </c>
      <c r="R1848">
        <f>VLOOKUP($A1848,Location!$A:$E,2,FALSE)</f>
        <v>50.934252399999998</v>
      </c>
      <c r="S1848">
        <f>VLOOKUP($A1848,Location!$A:$E,3,FALSE)</f>
        <v>-1.3652584000000001</v>
      </c>
      <c r="T1848">
        <f>VLOOKUP($A1848,Location!$A:$E,4,FALSE)</f>
        <v>50.934252399999998</v>
      </c>
      <c r="U1848">
        <f>VLOOKUP($A1848,Location!$A:$E,5,FALSE)</f>
        <v>-1.3052584</v>
      </c>
      <c r="V1848" t="s">
        <v>24</v>
      </c>
      <c r="W1848" t="s">
        <v>335</v>
      </c>
      <c r="X1848" t="s">
        <v>26</v>
      </c>
    </row>
    <row r="1849" spans="1:24" x14ac:dyDescent="0.25">
      <c r="A1849" t="s">
        <v>281</v>
      </c>
      <c r="N1849">
        <v>1</v>
      </c>
      <c r="O1849">
        <v>1</v>
      </c>
      <c r="P1849">
        <v>0</v>
      </c>
      <c r="Q1849" t="s">
        <v>23</v>
      </c>
      <c r="R1849">
        <f>VLOOKUP($A1849,Location!$A:$E,2,FALSE)</f>
        <v>50.932683099999998</v>
      </c>
      <c r="S1849">
        <f>VLOOKUP($A1849,Location!$A:$E,3,FALSE)</f>
        <v>-1.455187</v>
      </c>
      <c r="T1849">
        <f>VLOOKUP($A1849,Location!$A:$E,4,FALSE)</f>
        <v>50.932683099999998</v>
      </c>
      <c r="U1849">
        <f>VLOOKUP($A1849,Location!$A:$E,5,FALSE)</f>
        <v>-1.570187</v>
      </c>
      <c r="V1849" t="s">
        <v>24</v>
      </c>
      <c r="W1849" t="s">
        <v>335</v>
      </c>
      <c r="X1849" t="s">
        <v>26</v>
      </c>
    </row>
    <row r="1850" spans="1:24" x14ac:dyDescent="0.25">
      <c r="A1850" t="s">
        <v>282</v>
      </c>
      <c r="N1850">
        <v>1</v>
      </c>
      <c r="O1850">
        <v>1</v>
      </c>
      <c r="P1850">
        <v>0</v>
      </c>
      <c r="Q1850" t="s">
        <v>23</v>
      </c>
      <c r="R1850">
        <f>VLOOKUP($A1850,Location!$A:$E,2,FALSE)</f>
        <v>51.548589999999997</v>
      </c>
      <c r="S1850">
        <f>VLOOKUP($A1850,Location!$A:$E,3,FALSE)</f>
        <v>0.70884899999999995</v>
      </c>
      <c r="T1850">
        <f>VLOOKUP($A1850,Location!$A:$E,4,FALSE)</f>
        <v>51.548589999999997</v>
      </c>
      <c r="U1850">
        <f>VLOOKUP($A1850,Location!$A:$E,5,FALSE)</f>
        <v>0.72884899999999997</v>
      </c>
      <c r="V1850" t="s">
        <v>24</v>
      </c>
      <c r="W1850" t="s">
        <v>335</v>
      </c>
      <c r="X1850" t="s">
        <v>26</v>
      </c>
    </row>
    <row r="1851" spans="1:24" x14ac:dyDescent="0.25">
      <c r="A1851" t="s">
        <v>283</v>
      </c>
      <c r="N1851">
        <v>1</v>
      </c>
      <c r="O1851">
        <v>1</v>
      </c>
      <c r="P1851">
        <v>0</v>
      </c>
      <c r="Q1851" t="s">
        <v>23</v>
      </c>
      <c r="R1851">
        <f>VLOOKUP($A1851,Location!$A:$E,2,FALSE)</f>
        <v>53.644283999999999</v>
      </c>
      <c r="S1851">
        <f>VLOOKUP($A1851,Location!$A:$E,3,FALSE)</f>
        <v>-3.0040460000000002</v>
      </c>
      <c r="T1851">
        <f>VLOOKUP($A1851,Location!$A:$E,4,FALSE)</f>
        <v>53.644283999999999</v>
      </c>
      <c r="U1851">
        <f>VLOOKUP($A1851,Location!$A:$E,5,FALSE)</f>
        <v>-3.0040460000000002</v>
      </c>
      <c r="V1851" t="s">
        <v>24</v>
      </c>
      <c r="W1851" t="s">
        <v>335</v>
      </c>
      <c r="X1851" t="s">
        <v>26</v>
      </c>
    </row>
    <row r="1852" spans="1:24" x14ac:dyDescent="0.25">
      <c r="A1852" t="s">
        <v>284</v>
      </c>
      <c r="N1852">
        <v>1</v>
      </c>
      <c r="O1852">
        <v>1</v>
      </c>
      <c r="P1852">
        <v>0</v>
      </c>
      <c r="Q1852" t="s">
        <v>23</v>
      </c>
      <c r="R1852">
        <f>VLOOKUP($A1852,Location!$A:$E,2,FALSE)</f>
        <v>53.348222399999997</v>
      </c>
      <c r="S1852">
        <f>VLOOKUP($A1852,Location!$A:$E,3,FALSE)</f>
        <v>-2.8853344000000001</v>
      </c>
      <c r="T1852">
        <f>VLOOKUP($A1852,Location!$A:$E,4,FALSE)</f>
        <v>53.348222399999997</v>
      </c>
      <c r="U1852">
        <f>VLOOKUP($A1852,Location!$A:$E,5,FALSE)</f>
        <v>-2.8853344000000001</v>
      </c>
      <c r="V1852" t="s">
        <v>24</v>
      </c>
      <c r="W1852" t="s">
        <v>335</v>
      </c>
      <c r="X1852" t="s">
        <v>26</v>
      </c>
    </row>
    <row r="1853" spans="1:24" x14ac:dyDescent="0.25">
      <c r="A1853" t="s">
        <v>285</v>
      </c>
      <c r="N1853">
        <v>1</v>
      </c>
      <c r="O1853">
        <v>1</v>
      </c>
      <c r="P1853">
        <v>0</v>
      </c>
      <c r="Q1853" t="s">
        <v>23</v>
      </c>
      <c r="R1853">
        <f>VLOOKUP($A1853,Location!$A:$E,2,FALSE)</f>
        <v>51.752664000000003</v>
      </c>
      <c r="S1853">
        <f>VLOOKUP($A1853,Location!$A:$E,3,FALSE)</f>
        <v>-0.33503440000000001</v>
      </c>
      <c r="T1853">
        <f>VLOOKUP($A1853,Location!$A:$E,4,FALSE)</f>
        <v>51.752664000000003</v>
      </c>
      <c r="U1853">
        <f>VLOOKUP($A1853,Location!$A:$E,5,FALSE)</f>
        <v>-0.33503440000000001</v>
      </c>
      <c r="V1853" t="s">
        <v>24</v>
      </c>
      <c r="W1853" t="s">
        <v>335</v>
      </c>
      <c r="X1853" t="s">
        <v>26</v>
      </c>
    </row>
    <row r="1854" spans="1:24" x14ac:dyDescent="0.25">
      <c r="A1854" t="s">
        <v>286</v>
      </c>
      <c r="N1854">
        <v>1</v>
      </c>
      <c r="O1854">
        <v>1</v>
      </c>
      <c r="P1854">
        <v>0</v>
      </c>
      <c r="Q1854" t="s">
        <v>23</v>
      </c>
      <c r="R1854">
        <f>VLOOKUP($A1854,Location!$A:$E,2,FALSE)</f>
        <v>53.4564223</v>
      </c>
      <c r="S1854">
        <f>VLOOKUP($A1854,Location!$A:$E,3,FALSE)</f>
        <v>-2.7240663000000001</v>
      </c>
      <c r="T1854">
        <f>VLOOKUP($A1854,Location!$A:$E,4,FALSE)</f>
        <v>53.4564223</v>
      </c>
      <c r="U1854">
        <f>VLOOKUP($A1854,Location!$A:$E,5,FALSE)</f>
        <v>-2.7240663000000001</v>
      </c>
      <c r="V1854" t="s">
        <v>24</v>
      </c>
      <c r="W1854" t="s">
        <v>335</v>
      </c>
      <c r="X1854" t="s">
        <v>26</v>
      </c>
    </row>
    <row r="1855" spans="1:24" x14ac:dyDescent="0.25">
      <c r="A1855" t="s">
        <v>287</v>
      </c>
      <c r="N1855">
        <v>1</v>
      </c>
      <c r="O1855">
        <v>1</v>
      </c>
      <c r="P1855">
        <v>0</v>
      </c>
      <c r="Q1855" t="s">
        <v>23</v>
      </c>
      <c r="R1855">
        <f>VLOOKUP($A1855,Location!$A:$E,2,FALSE)</f>
        <v>52.812838200000002</v>
      </c>
      <c r="S1855">
        <f>VLOOKUP($A1855,Location!$A:$E,3,FALSE)</f>
        <v>-2.1255769</v>
      </c>
      <c r="T1855">
        <f>VLOOKUP($A1855,Location!$A:$E,4,FALSE)</f>
        <v>52.812838200000002</v>
      </c>
      <c r="U1855">
        <f>VLOOKUP($A1855,Location!$A:$E,5,FALSE)</f>
        <v>-2.1255769</v>
      </c>
      <c r="V1855" t="s">
        <v>24</v>
      </c>
      <c r="W1855" t="s">
        <v>335</v>
      </c>
      <c r="X1855" t="s">
        <v>26</v>
      </c>
    </row>
    <row r="1856" spans="1:24" x14ac:dyDescent="0.25">
      <c r="A1856" t="s">
        <v>288</v>
      </c>
      <c r="N1856">
        <v>1</v>
      </c>
      <c r="O1856">
        <v>1</v>
      </c>
      <c r="P1856">
        <v>0</v>
      </c>
      <c r="Q1856" t="s">
        <v>23</v>
      </c>
      <c r="R1856">
        <f>VLOOKUP($A1856,Location!$A:$E,2,FALSE)</f>
        <v>53.899223999999997</v>
      </c>
      <c r="S1856">
        <f>VLOOKUP($A1856,Location!$A:$E,3,FALSE)</f>
        <v>-1.9517359999999999</v>
      </c>
      <c r="T1856">
        <f>VLOOKUP($A1856,Location!$A:$E,4,FALSE)</f>
        <v>53.899223999999997</v>
      </c>
      <c r="U1856">
        <f>VLOOKUP($A1856,Location!$A:$E,5,FALSE)</f>
        <v>-1.9517359999999999</v>
      </c>
      <c r="V1856" t="s">
        <v>24</v>
      </c>
      <c r="W1856" t="s">
        <v>335</v>
      </c>
      <c r="X1856" t="s">
        <v>26</v>
      </c>
    </row>
    <row r="1857" spans="1:24" x14ac:dyDescent="0.25">
      <c r="A1857" t="s">
        <v>289</v>
      </c>
      <c r="N1857">
        <v>1</v>
      </c>
      <c r="O1857">
        <v>1</v>
      </c>
      <c r="P1857">
        <v>0</v>
      </c>
      <c r="Q1857" t="s">
        <v>23</v>
      </c>
      <c r="R1857">
        <f>VLOOKUP($A1857,Location!$A:$E,2,FALSE)</f>
        <v>51.910806200000003</v>
      </c>
      <c r="S1857">
        <f>VLOOKUP($A1857,Location!$A:$E,3,FALSE)</f>
        <v>-0.2084618</v>
      </c>
      <c r="T1857">
        <f>VLOOKUP($A1857,Location!$A:$E,4,FALSE)</f>
        <v>51.880806200000002</v>
      </c>
      <c r="U1857">
        <f>VLOOKUP($A1857,Location!$A:$E,5,FALSE)</f>
        <v>-0.2084618</v>
      </c>
      <c r="V1857" t="s">
        <v>24</v>
      </c>
      <c r="W1857" t="s">
        <v>335</v>
      </c>
      <c r="X1857" t="s">
        <v>26</v>
      </c>
    </row>
    <row r="1858" spans="1:24" x14ac:dyDescent="0.25">
      <c r="A1858" t="s">
        <v>290</v>
      </c>
      <c r="N1858">
        <v>1</v>
      </c>
      <c r="O1858">
        <v>1</v>
      </c>
      <c r="P1858">
        <v>0</v>
      </c>
      <c r="Q1858" t="s">
        <v>23</v>
      </c>
      <c r="R1858">
        <f>VLOOKUP($A1858,Location!$A:$E,2,FALSE)</f>
        <v>56.110805300000003</v>
      </c>
      <c r="S1858">
        <f>VLOOKUP($A1858,Location!$A:$E,3,FALSE)</f>
        <v>-3.9394450000000001</v>
      </c>
      <c r="T1858">
        <f>VLOOKUP($A1858,Location!$A:$E,4,FALSE)</f>
        <v>56.110805300000003</v>
      </c>
      <c r="U1858">
        <f>VLOOKUP($A1858,Location!$A:$E,5,FALSE)</f>
        <v>-3.9944450000000002</v>
      </c>
      <c r="V1858" t="s">
        <v>24</v>
      </c>
      <c r="W1858" t="s">
        <v>335</v>
      </c>
      <c r="X1858" t="s">
        <v>26</v>
      </c>
    </row>
    <row r="1859" spans="1:24" x14ac:dyDescent="0.25">
      <c r="A1859" t="s">
        <v>291</v>
      </c>
      <c r="N1859">
        <v>1</v>
      </c>
      <c r="O1859">
        <v>1</v>
      </c>
      <c r="P1859">
        <v>0</v>
      </c>
      <c r="Q1859" t="s">
        <v>23</v>
      </c>
      <c r="R1859">
        <f>VLOOKUP($A1859,Location!$A:$E,2,FALSE)</f>
        <v>53.040311000000003</v>
      </c>
      <c r="S1859">
        <f>VLOOKUP($A1859,Location!$A:$E,3,FALSE)</f>
        <v>-2.1879680000000001</v>
      </c>
      <c r="T1859">
        <f>VLOOKUP($A1859,Location!$A:$E,4,FALSE)</f>
        <v>53.075310999999999</v>
      </c>
      <c r="U1859">
        <f>VLOOKUP($A1859,Location!$A:$E,5,FALSE)</f>
        <v>-2.1879680000000001</v>
      </c>
      <c r="V1859" t="s">
        <v>24</v>
      </c>
      <c r="W1859" t="s">
        <v>335</v>
      </c>
      <c r="X1859" t="s">
        <v>26</v>
      </c>
    </row>
    <row r="1860" spans="1:24" x14ac:dyDescent="0.25">
      <c r="A1860" t="s">
        <v>292</v>
      </c>
      <c r="N1860">
        <v>1</v>
      </c>
      <c r="O1860">
        <v>1</v>
      </c>
      <c r="P1860">
        <v>0</v>
      </c>
      <c r="Q1860" t="s">
        <v>23</v>
      </c>
      <c r="R1860">
        <f>VLOOKUP($A1860,Location!$A:$E,2,FALSE)</f>
        <v>52.996484000000002</v>
      </c>
      <c r="S1860">
        <f>VLOOKUP($A1860,Location!$A:$E,3,FALSE)</f>
        <v>-2.2119300000000002</v>
      </c>
      <c r="T1860">
        <f>VLOOKUP($A1860,Location!$A:$E,4,FALSE)</f>
        <v>52.946484000000005</v>
      </c>
      <c r="U1860">
        <f>VLOOKUP($A1860,Location!$A:$E,5,FALSE)</f>
        <v>-2.2119300000000002</v>
      </c>
      <c r="V1860" t="s">
        <v>24</v>
      </c>
      <c r="W1860" t="s">
        <v>335</v>
      </c>
      <c r="X1860" t="s">
        <v>26</v>
      </c>
    </row>
    <row r="1861" spans="1:24" x14ac:dyDescent="0.25">
      <c r="A1861" t="s">
        <v>293</v>
      </c>
      <c r="N1861">
        <v>1</v>
      </c>
      <c r="O1861">
        <v>1</v>
      </c>
      <c r="P1861">
        <v>0</v>
      </c>
      <c r="Q1861" t="s">
        <v>23</v>
      </c>
      <c r="R1861">
        <f>VLOOKUP($A1861,Location!$A:$E,2,FALSE)</f>
        <v>58.207822800000002</v>
      </c>
      <c r="S1861">
        <f>VLOOKUP($A1861,Location!$A:$E,3,FALSE)</f>
        <v>-6.3909687999999996</v>
      </c>
      <c r="T1861">
        <f>VLOOKUP($A1861,Location!$A:$E,4,FALSE)</f>
        <v>58.207822800000002</v>
      </c>
      <c r="U1861">
        <f>VLOOKUP($A1861,Location!$A:$E,5,FALSE)</f>
        <v>-6.3909687999999996</v>
      </c>
      <c r="V1861" t="s">
        <v>24</v>
      </c>
      <c r="W1861" t="s">
        <v>335</v>
      </c>
      <c r="X1861" t="s">
        <v>26</v>
      </c>
    </row>
    <row r="1862" spans="1:24" x14ac:dyDescent="0.25">
      <c r="A1862" t="s">
        <v>294</v>
      </c>
      <c r="N1862">
        <v>1</v>
      </c>
      <c r="O1862">
        <v>1</v>
      </c>
      <c r="P1862">
        <v>0</v>
      </c>
      <c r="Q1862" t="s">
        <v>23</v>
      </c>
      <c r="R1862">
        <f>VLOOKUP($A1862,Location!$A:$E,2,FALSE)</f>
        <v>54.904969000000001</v>
      </c>
      <c r="S1862">
        <f>VLOOKUP($A1862,Location!$A:$E,3,FALSE)</f>
        <v>-5.0211911999999996</v>
      </c>
      <c r="T1862">
        <f>VLOOKUP($A1862,Location!$A:$E,4,FALSE)</f>
        <v>54.904969000000001</v>
      </c>
      <c r="U1862">
        <f>VLOOKUP($A1862,Location!$A:$E,5,FALSE)</f>
        <v>-5.0211911999999996</v>
      </c>
      <c r="V1862" t="s">
        <v>24</v>
      </c>
      <c r="W1862" t="s">
        <v>335</v>
      </c>
      <c r="X1862" t="s">
        <v>26</v>
      </c>
    </row>
    <row r="1863" spans="1:24" x14ac:dyDescent="0.25">
      <c r="A1863" t="s">
        <v>295</v>
      </c>
      <c r="N1863">
        <v>1</v>
      </c>
      <c r="O1863">
        <v>1</v>
      </c>
      <c r="P1863">
        <v>0</v>
      </c>
      <c r="Q1863" t="s">
        <v>23</v>
      </c>
      <c r="R1863">
        <f>VLOOKUP($A1863,Location!$A:$E,2,FALSE)</f>
        <v>54.921234599999998</v>
      </c>
      <c r="S1863">
        <f>VLOOKUP($A1863,Location!$A:$E,3,FALSE)</f>
        <v>-1.4261832000000001</v>
      </c>
      <c r="T1863">
        <f>VLOOKUP($A1863,Location!$A:$E,4,FALSE)</f>
        <v>54.921234599999998</v>
      </c>
      <c r="U1863">
        <f>VLOOKUP($A1863,Location!$A:$E,5,FALSE)</f>
        <v>-1.4261832000000001</v>
      </c>
      <c r="V1863" t="s">
        <v>24</v>
      </c>
      <c r="W1863" t="s">
        <v>335</v>
      </c>
      <c r="X1863" t="s">
        <v>26</v>
      </c>
    </row>
    <row r="1864" spans="1:24" x14ac:dyDescent="0.25">
      <c r="A1864" t="s">
        <v>296</v>
      </c>
      <c r="N1864">
        <v>1</v>
      </c>
      <c r="O1864">
        <v>1</v>
      </c>
      <c r="P1864">
        <v>0</v>
      </c>
      <c r="Q1864" t="s">
        <v>23</v>
      </c>
      <c r="R1864">
        <f>VLOOKUP($A1864,Location!$A:$E,2,FALSE)</f>
        <v>51.620294999999999</v>
      </c>
      <c r="S1864">
        <f>VLOOKUP($A1864,Location!$A:$E,3,FALSE)</f>
        <v>-3.9187162999999998</v>
      </c>
      <c r="T1864">
        <f>VLOOKUP($A1864,Location!$A:$E,4,FALSE)</f>
        <v>51.620294999999999</v>
      </c>
      <c r="U1864">
        <f>VLOOKUP($A1864,Location!$A:$E,5,FALSE)</f>
        <v>-3.9187162999999998</v>
      </c>
      <c r="V1864" t="s">
        <v>24</v>
      </c>
      <c r="W1864" t="s">
        <v>335</v>
      </c>
      <c r="X1864" t="s">
        <v>26</v>
      </c>
    </row>
    <row r="1865" spans="1:24" x14ac:dyDescent="0.25">
      <c r="A1865" t="s">
        <v>297</v>
      </c>
      <c r="N1865">
        <v>1</v>
      </c>
      <c r="O1865">
        <v>1</v>
      </c>
      <c r="P1865">
        <v>0</v>
      </c>
      <c r="Q1865" t="s">
        <v>23</v>
      </c>
      <c r="R1865">
        <f>VLOOKUP($A1865,Location!$A:$E,2,FALSE)</f>
        <v>51.574489399999997</v>
      </c>
      <c r="S1865">
        <f>VLOOKUP($A1865,Location!$A:$E,3,FALSE)</f>
        <v>-1.8328446</v>
      </c>
      <c r="T1865">
        <f>VLOOKUP($A1865,Location!$A:$E,4,FALSE)</f>
        <v>51.574489399999997</v>
      </c>
      <c r="U1865">
        <f>VLOOKUP($A1865,Location!$A:$E,5,FALSE)</f>
        <v>-1.8328446</v>
      </c>
      <c r="V1865" t="s">
        <v>24</v>
      </c>
      <c r="W1865" t="s">
        <v>335</v>
      </c>
      <c r="X1865" t="s">
        <v>26</v>
      </c>
    </row>
    <row r="1866" spans="1:24" x14ac:dyDescent="0.25">
      <c r="A1866" t="s">
        <v>298</v>
      </c>
      <c r="N1866">
        <v>1</v>
      </c>
      <c r="O1866">
        <v>1</v>
      </c>
      <c r="P1866">
        <v>0</v>
      </c>
      <c r="Q1866" t="s">
        <v>23</v>
      </c>
      <c r="R1866">
        <f>VLOOKUP($A1866,Location!$A:$E,2,FALSE)</f>
        <v>51.0278627</v>
      </c>
      <c r="S1866">
        <f>VLOOKUP($A1866,Location!$A:$E,3,FALSE)</f>
        <v>-3.0803048999999998</v>
      </c>
      <c r="T1866">
        <f>VLOOKUP($A1866,Location!$A:$E,4,FALSE)</f>
        <v>51.0278627</v>
      </c>
      <c r="U1866">
        <f>VLOOKUP($A1866,Location!$A:$E,5,FALSE)</f>
        <v>-3.0803048999999998</v>
      </c>
      <c r="V1866" t="s">
        <v>24</v>
      </c>
      <c r="W1866" t="s">
        <v>335</v>
      </c>
      <c r="X1866" t="s">
        <v>26</v>
      </c>
    </row>
    <row r="1867" spans="1:24" x14ac:dyDescent="0.25">
      <c r="A1867" t="s">
        <v>299</v>
      </c>
      <c r="N1867">
        <v>1</v>
      </c>
      <c r="O1867">
        <v>1</v>
      </c>
      <c r="P1867">
        <v>0</v>
      </c>
      <c r="Q1867" t="s">
        <v>23</v>
      </c>
      <c r="R1867">
        <f>VLOOKUP($A1867,Location!$A:$E,2,FALSE)</f>
        <v>52.719320600000003</v>
      </c>
      <c r="S1867">
        <f>VLOOKUP($A1867,Location!$A:$E,3,FALSE)</f>
        <v>-2.4646442</v>
      </c>
      <c r="T1867">
        <f>VLOOKUP($A1867,Location!$A:$E,4,FALSE)</f>
        <v>52.719320600000003</v>
      </c>
      <c r="U1867">
        <f>VLOOKUP($A1867,Location!$A:$E,5,FALSE)</f>
        <v>-2.4646442</v>
      </c>
      <c r="V1867" t="s">
        <v>24</v>
      </c>
      <c r="W1867" t="s">
        <v>335</v>
      </c>
      <c r="X1867" t="s">
        <v>26</v>
      </c>
    </row>
    <row r="1868" spans="1:24" x14ac:dyDescent="0.25">
      <c r="A1868" t="s">
        <v>300</v>
      </c>
      <c r="N1868">
        <v>1</v>
      </c>
      <c r="O1868">
        <v>1</v>
      </c>
      <c r="P1868">
        <v>0</v>
      </c>
      <c r="Q1868" t="s">
        <v>23</v>
      </c>
      <c r="R1868">
        <f>VLOOKUP($A1868,Location!$A:$E,2,FALSE)</f>
        <v>51.464263000000003</v>
      </c>
      <c r="S1868">
        <f>VLOOKUP($A1868,Location!$A:$E,3,FALSE)</f>
        <v>0.35137230000000003</v>
      </c>
      <c r="T1868">
        <f>VLOOKUP($A1868,Location!$A:$E,4,FALSE)</f>
        <v>51.464263000000003</v>
      </c>
      <c r="U1868">
        <f>VLOOKUP($A1868,Location!$A:$E,5,FALSE)</f>
        <v>0.35137230000000003</v>
      </c>
      <c r="V1868" t="s">
        <v>24</v>
      </c>
      <c r="W1868" t="s">
        <v>335</v>
      </c>
      <c r="X1868" t="s">
        <v>26</v>
      </c>
    </row>
    <row r="1869" spans="1:24" x14ac:dyDescent="0.25">
      <c r="A1869" t="s">
        <v>301</v>
      </c>
      <c r="N1869">
        <v>1</v>
      </c>
      <c r="O1869">
        <v>1</v>
      </c>
      <c r="P1869">
        <v>0</v>
      </c>
      <c r="Q1869" t="s">
        <v>23</v>
      </c>
      <c r="R1869">
        <f>VLOOKUP($A1869,Location!$A:$E,2,FALSE)</f>
        <v>51.382973200000002</v>
      </c>
      <c r="S1869">
        <f>VLOOKUP($A1869,Location!$A:$E,3,FALSE)</f>
        <v>-0.29358849999999997</v>
      </c>
      <c r="T1869">
        <f>VLOOKUP($A1869,Location!$A:$E,4,FALSE)</f>
        <v>51.382973200000002</v>
      </c>
      <c r="U1869">
        <f>VLOOKUP($A1869,Location!$A:$E,5,FALSE)</f>
        <v>-0.30358849999999998</v>
      </c>
      <c r="V1869" t="s">
        <v>24</v>
      </c>
      <c r="W1869" t="s">
        <v>335</v>
      </c>
      <c r="X1869" t="s">
        <v>26</v>
      </c>
    </row>
    <row r="1870" spans="1:24" x14ac:dyDescent="0.25">
      <c r="A1870" t="s">
        <v>302</v>
      </c>
      <c r="N1870">
        <v>1</v>
      </c>
      <c r="O1870">
        <v>1</v>
      </c>
      <c r="P1870">
        <v>0</v>
      </c>
      <c r="Q1870" t="s">
        <v>23</v>
      </c>
      <c r="R1870">
        <f>VLOOKUP($A1870,Location!$A:$E,2,FALSE)</f>
        <v>51.607705500000002</v>
      </c>
      <c r="S1870">
        <f>VLOOKUP($A1870,Location!$A:$E,3,FALSE)</f>
        <v>-8.1507099999999999E-2</v>
      </c>
      <c r="T1870">
        <f>VLOOKUP($A1870,Location!$A:$E,4,FALSE)</f>
        <v>51.607705500000002</v>
      </c>
      <c r="U1870">
        <f>VLOOKUP($A1870,Location!$A:$E,5,FALSE)</f>
        <v>-6.65071E-2</v>
      </c>
      <c r="V1870" t="s">
        <v>24</v>
      </c>
      <c r="W1870" t="s">
        <v>335</v>
      </c>
      <c r="X1870" t="s">
        <v>26</v>
      </c>
    </row>
    <row r="1871" spans="1:24" x14ac:dyDescent="0.25">
      <c r="A1871" t="s">
        <v>303</v>
      </c>
      <c r="N1871">
        <v>1</v>
      </c>
      <c r="O1871">
        <v>1</v>
      </c>
      <c r="P1871">
        <v>0</v>
      </c>
      <c r="Q1871" t="s">
        <v>23</v>
      </c>
      <c r="R1871">
        <f>VLOOKUP($A1871,Location!$A:$E,2,FALSE)</f>
        <v>51.313892000000003</v>
      </c>
      <c r="S1871">
        <f>VLOOKUP($A1871,Location!$A:$E,3,FALSE)</f>
        <v>-2.2023440000000001</v>
      </c>
      <c r="T1871">
        <f>VLOOKUP($A1871,Location!$A:$E,4,FALSE)</f>
        <v>51.313892000000003</v>
      </c>
      <c r="U1871">
        <f>VLOOKUP($A1871,Location!$A:$E,5,FALSE)</f>
        <v>-2.2023440000000001</v>
      </c>
      <c r="V1871" t="s">
        <v>24</v>
      </c>
      <c r="W1871" t="s">
        <v>335</v>
      </c>
      <c r="X1871" t="s">
        <v>26</v>
      </c>
    </row>
    <row r="1872" spans="1:24" x14ac:dyDescent="0.25">
      <c r="A1872" t="s">
        <v>304</v>
      </c>
      <c r="N1872">
        <v>1</v>
      </c>
      <c r="O1872">
        <v>1</v>
      </c>
      <c r="P1872">
        <v>0</v>
      </c>
      <c r="Q1872" t="s">
        <v>23</v>
      </c>
      <c r="R1872">
        <f>VLOOKUP($A1872,Location!$A:$E,2,FALSE)</f>
        <v>51.136367900000003</v>
      </c>
      <c r="S1872">
        <f>VLOOKUP($A1872,Location!$A:$E,3,FALSE)</f>
        <v>0.26409670000000002</v>
      </c>
      <c r="T1872">
        <f>VLOOKUP($A1872,Location!$A:$E,4,FALSE)</f>
        <v>51.136367900000003</v>
      </c>
      <c r="U1872">
        <f>VLOOKUP($A1872,Location!$A:$E,5,FALSE)</f>
        <v>0.26409670000000002</v>
      </c>
      <c r="V1872" t="s">
        <v>24</v>
      </c>
      <c r="W1872" t="s">
        <v>335</v>
      </c>
      <c r="X1872" t="s">
        <v>26</v>
      </c>
    </row>
    <row r="1873" spans="1:24" x14ac:dyDescent="0.25">
      <c r="A1873" t="s">
        <v>305</v>
      </c>
      <c r="N1873">
        <v>1</v>
      </c>
      <c r="O1873">
        <v>1</v>
      </c>
      <c r="P1873">
        <v>0</v>
      </c>
      <c r="Q1873" t="s">
        <v>23</v>
      </c>
      <c r="R1873">
        <f>VLOOKUP($A1873,Location!$A:$E,2,FALSE)</f>
        <v>53.379377099999999</v>
      </c>
      <c r="S1873">
        <f>VLOOKUP($A1873,Location!$A:$E,3,FALSE)</f>
        <v>-3.0977423000000002</v>
      </c>
      <c r="T1873">
        <f>VLOOKUP($A1873,Location!$A:$E,4,FALSE)</f>
        <v>53.364377099999999</v>
      </c>
      <c r="U1873">
        <f>VLOOKUP($A1873,Location!$A:$E,5,FALSE)</f>
        <v>-3.0977423000000002</v>
      </c>
      <c r="V1873" t="s">
        <v>24</v>
      </c>
      <c r="W1873" t="s">
        <v>335</v>
      </c>
      <c r="X1873" t="s">
        <v>26</v>
      </c>
    </row>
    <row r="1874" spans="1:24" x14ac:dyDescent="0.25">
      <c r="A1874" t="s">
        <v>306</v>
      </c>
      <c r="N1874">
        <v>1</v>
      </c>
      <c r="O1874">
        <v>1</v>
      </c>
      <c r="P1874">
        <v>0</v>
      </c>
      <c r="Q1874" t="s">
        <v>23</v>
      </c>
      <c r="R1874">
        <f>VLOOKUP($A1874,Location!$A:$E,2,FALSE)</f>
        <v>51.541032000000001</v>
      </c>
      <c r="S1874">
        <f>VLOOKUP($A1874,Location!$A:$E,3,FALSE)</f>
        <v>-0.47298499999999999</v>
      </c>
      <c r="T1874">
        <f>VLOOKUP($A1874,Location!$A:$E,4,FALSE)</f>
        <v>51.541032000000001</v>
      </c>
      <c r="U1874">
        <f>VLOOKUP($A1874,Location!$A:$E,5,FALSE)</f>
        <v>-0.49598500000000001</v>
      </c>
      <c r="V1874" t="s">
        <v>24</v>
      </c>
      <c r="W1874" t="s">
        <v>335</v>
      </c>
      <c r="X1874" t="s">
        <v>26</v>
      </c>
    </row>
    <row r="1875" spans="1:24" x14ac:dyDescent="0.25">
      <c r="A1875" t="s">
        <v>307</v>
      </c>
      <c r="N1875">
        <v>1</v>
      </c>
      <c r="O1875">
        <v>1</v>
      </c>
      <c r="P1875">
        <v>0</v>
      </c>
      <c r="Q1875" t="s">
        <v>23</v>
      </c>
      <c r="R1875">
        <f>VLOOKUP($A1875,Location!$A:$E,2,FALSE)</f>
        <v>53.684102000000003</v>
      </c>
      <c r="S1875">
        <f>VLOOKUP($A1875,Location!$A:$E,3,FALSE)</f>
        <v>-1.544845</v>
      </c>
      <c r="T1875">
        <f>VLOOKUP($A1875,Location!$A:$E,4,FALSE)</f>
        <v>53.684102000000003</v>
      </c>
      <c r="U1875">
        <f>VLOOKUP($A1875,Location!$A:$E,5,FALSE)</f>
        <v>-1.544845</v>
      </c>
      <c r="V1875" t="s">
        <v>24</v>
      </c>
      <c r="W1875" t="s">
        <v>335</v>
      </c>
      <c r="X1875" t="s">
        <v>26</v>
      </c>
    </row>
    <row r="1876" spans="1:24" x14ac:dyDescent="0.25">
      <c r="A1876" t="s">
        <v>308</v>
      </c>
      <c r="N1876">
        <v>1</v>
      </c>
      <c r="O1876">
        <v>1</v>
      </c>
      <c r="P1876">
        <v>0</v>
      </c>
      <c r="Q1876" t="s">
        <v>23</v>
      </c>
      <c r="R1876">
        <f>VLOOKUP($A1876,Location!$A:$E,2,FALSE)</f>
        <v>53.4190136</v>
      </c>
      <c r="S1876">
        <f>VLOOKUP($A1876,Location!$A:$E,3,FALSE)</f>
        <v>-3.0276350000000001</v>
      </c>
      <c r="T1876">
        <f>VLOOKUP($A1876,Location!$A:$E,4,FALSE)</f>
        <v>53.4190136</v>
      </c>
      <c r="U1876">
        <f>VLOOKUP($A1876,Location!$A:$E,5,FALSE)</f>
        <v>-3.0276350000000001</v>
      </c>
      <c r="V1876" t="s">
        <v>24</v>
      </c>
      <c r="W1876" t="s">
        <v>335</v>
      </c>
      <c r="X1876" t="s">
        <v>26</v>
      </c>
    </row>
    <row r="1877" spans="1:24" x14ac:dyDescent="0.25">
      <c r="A1877" t="s">
        <v>309</v>
      </c>
      <c r="N1877">
        <v>1</v>
      </c>
      <c r="O1877">
        <v>1</v>
      </c>
      <c r="P1877">
        <v>0</v>
      </c>
      <c r="Q1877" t="s">
        <v>23</v>
      </c>
      <c r="R1877">
        <f>VLOOKUP($A1877,Location!$A:$E,2,FALSE)</f>
        <v>51.580455200000003</v>
      </c>
      <c r="S1877">
        <f>VLOOKUP($A1877,Location!$A:$E,3,FALSE)</f>
        <v>2.3811700000000002E-2</v>
      </c>
      <c r="T1877">
        <f>VLOOKUP($A1877,Location!$A:$E,4,FALSE)</f>
        <v>51.580455200000003</v>
      </c>
      <c r="U1877">
        <f>VLOOKUP($A1877,Location!$A:$E,5,FALSE)</f>
        <v>2.3811700000000002E-2</v>
      </c>
      <c r="V1877" t="s">
        <v>24</v>
      </c>
      <c r="W1877" t="s">
        <v>335</v>
      </c>
      <c r="X1877" t="s">
        <v>26</v>
      </c>
    </row>
    <row r="1878" spans="1:24" x14ac:dyDescent="0.25">
      <c r="A1878" t="s">
        <v>310</v>
      </c>
      <c r="N1878">
        <v>1</v>
      </c>
      <c r="O1878">
        <v>1</v>
      </c>
      <c r="P1878">
        <v>0</v>
      </c>
      <c r="Q1878" t="s">
        <v>23</v>
      </c>
      <c r="R1878">
        <f>VLOOKUP($A1878,Location!$A:$E,2,FALSE)</f>
        <v>53.410260999999998</v>
      </c>
      <c r="S1878">
        <f>VLOOKUP($A1878,Location!$A:$E,3,FALSE)</f>
        <v>-2.579234</v>
      </c>
      <c r="T1878">
        <f>VLOOKUP($A1878,Location!$A:$E,4,FALSE)</f>
        <v>53.410260999999998</v>
      </c>
      <c r="U1878">
        <f>VLOOKUP($A1878,Location!$A:$E,5,FALSE)</f>
        <v>-2.579234</v>
      </c>
      <c r="V1878" t="s">
        <v>24</v>
      </c>
      <c r="W1878" t="s">
        <v>335</v>
      </c>
      <c r="X1878" t="s">
        <v>26</v>
      </c>
    </row>
    <row r="1879" spans="1:24" x14ac:dyDescent="0.25">
      <c r="A1879" t="s">
        <v>311</v>
      </c>
      <c r="N1879">
        <v>1</v>
      </c>
      <c r="O1879">
        <v>1</v>
      </c>
      <c r="P1879">
        <v>0</v>
      </c>
      <c r="Q1879" t="s">
        <v>23</v>
      </c>
      <c r="R1879">
        <f>VLOOKUP($A1879,Location!$A:$E,2,FALSE)</f>
        <v>52.2951123</v>
      </c>
      <c r="S1879">
        <f>VLOOKUP($A1879,Location!$A:$E,3,FALSE)</f>
        <v>-1.6005073999999999</v>
      </c>
      <c r="T1879">
        <f>VLOOKUP($A1879,Location!$A:$E,4,FALSE)</f>
        <v>52.2951123</v>
      </c>
      <c r="U1879">
        <f>VLOOKUP($A1879,Location!$A:$E,5,FALSE)</f>
        <v>-1.6005073999999999</v>
      </c>
      <c r="V1879" t="s">
        <v>24</v>
      </c>
      <c r="W1879" t="s">
        <v>335</v>
      </c>
      <c r="X1879" t="s">
        <v>26</v>
      </c>
    </row>
    <row r="1880" spans="1:24" x14ac:dyDescent="0.25">
      <c r="A1880" t="s">
        <v>312</v>
      </c>
      <c r="N1880">
        <v>1</v>
      </c>
      <c r="O1880">
        <v>1</v>
      </c>
      <c r="P1880">
        <v>0</v>
      </c>
      <c r="Q1880" t="s">
        <v>23</v>
      </c>
      <c r="R1880">
        <f>VLOOKUP($A1880,Location!$A:$E,2,FALSE)</f>
        <v>51.666432399999998</v>
      </c>
      <c r="S1880">
        <f>VLOOKUP($A1880,Location!$A:$E,3,FALSE)</f>
        <v>-0.36525269999999999</v>
      </c>
      <c r="T1880">
        <f>VLOOKUP($A1880,Location!$A:$E,4,FALSE)</f>
        <v>51.666432399999998</v>
      </c>
      <c r="U1880">
        <f>VLOOKUP($A1880,Location!$A:$E,5,FALSE)</f>
        <v>-0.36525269999999999</v>
      </c>
      <c r="V1880" t="s">
        <v>24</v>
      </c>
      <c r="W1880" t="s">
        <v>335</v>
      </c>
      <c r="X1880" t="s">
        <v>26</v>
      </c>
    </row>
    <row r="1881" spans="1:24" x14ac:dyDescent="0.25">
      <c r="A1881" t="s">
        <v>313</v>
      </c>
      <c r="N1881">
        <v>1</v>
      </c>
      <c r="O1881">
        <v>1</v>
      </c>
      <c r="P1881">
        <v>0</v>
      </c>
      <c r="Q1881" t="s">
        <v>23</v>
      </c>
      <c r="R1881">
        <f>VLOOKUP($A1881,Location!$A:$E,2,FALSE)</f>
        <v>53.006542600000003</v>
      </c>
      <c r="S1881">
        <f>VLOOKUP($A1881,Location!$A:$E,3,FALSE)</f>
        <v>-1.251155</v>
      </c>
      <c r="T1881">
        <f>VLOOKUP($A1881,Location!$A:$E,4,FALSE)</f>
        <v>53.036542600000004</v>
      </c>
      <c r="U1881">
        <f>VLOOKUP($A1881,Location!$A:$E,5,FALSE)</f>
        <v>-1.481155</v>
      </c>
      <c r="V1881" t="s">
        <v>24</v>
      </c>
      <c r="W1881" t="s">
        <v>335</v>
      </c>
      <c r="X1881" t="s">
        <v>26</v>
      </c>
    </row>
    <row r="1882" spans="1:24" x14ac:dyDescent="0.25">
      <c r="A1882" t="s">
        <v>314</v>
      </c>
      <c r="N1882">
        <v>1</v>
      </c>
      <c r="O1882">
        <v>1</v>
      </c>
      <c r="P1882">
        <v>0</v>
      </c>
      <c r="Q1882" t="s">
        <v>23</v>
      </c>
      <c r="R1882">
        <f>VLOOKUP($A1882,Location!$A:$E,2,FALSE)</f>
        <v>52.554856399999998</v>
      </c>
      <c r="S1882">
        <f>VLOOKUP($A1882,Location!$A:$E,3,FALSE)</f>
        <v>-2.0124195999999999</v>
      </c>
      <c r="T1882">
        <f>VLOOKUP($A1882,Location!$A:$E,4,FALSE)</f>
        <v>52.554856399999998</v>
      </c>
      <c r="U1882">
        <f>VLOOKUP($A1882,Location!$A:$E,5,FALSE)</f>
        <v>-2.0124195999999999</v>
      </c>
      <c r="V1882" t="s">
        <v>24</v>
      </c>
      <c r="W1882" t="s">
        <v>335</v>
      </c>
      <c r="X1882" t="s">
        <v>26</v>
      </c>
    </row>
    <row r="1883" spans="1:24" x14ac:dyDescent="0.25">
      <c r="A1883" t="s">
        <v>315</v>
      </c>
      <c r="N1883">
        <v>1</v>
      </c>
      <c r="O1883">
        <v>1</v>
      </c>
      <c r="P1883">
        <v>0</v>
      </c>
      <c r="Q1883" t="s">
        <v>23</v>
      </c>
      <c r="R1883">
        <f>VLOOKUP($A1883,Location!$A:$E,2,FALSE)</f>
        <v>52.303004000000001</v>
      </c>
      <c r="S1883">
        <f>VLOOKUP($A1883,Location!$A:$E,3,FALSE)</f>
        <v>-0.72420200000000001</v>
      </c>
      <c r="T1883">
        <f>VLOOKUP($A1883,Location!$A:$E,4,FALSE)</f>
        <v>52.303004000000001</v>
      </c>
      <c r="U1883">
        <f>VLOOKUP($A1883,Location!$A:$E,5,FALSE)</f>
        <v>-0.66420199999999996</v>
      </c>
      <c r="V1883" t="s">
        <v>24</v>
      </c>
      <c r="W1883" t="s">
        <v>335</v>
      </c>
      <c r="X1883" t="s">
        <v>26</v>
      </c>
    </row>
    <row r="1884" spans="1:24" x14ac:dyDescent="0.25">
      <c r="A1884" t="s">
        <v>316</v>
      </c>
      <c r="N1884">
        <v>1</v>
      </c>
      <c r="O1884">
        <v>1</v>
      </c>
      <c r="P1884">
        <v>0</v>
      </c>
      <c r="Q1884" t="s">
        <v>23</v>
      </c>
      <c r="R1884">
        <f>VLOOKUP($A1884,Location!$A:$E,2,FALSE)</f>
        <v>53.424766599999998</v>
      </c>
      <c r="S1884">
        <f>VLOOKUP($A1884,Location!$A:$E,3,FALSE)</f>
        <v>-2.2579375000000002</v>
      </c>
      <c r="T1884">
        <f>VLOOKUP($A1884,Location!$A:$E,4,FALSE)</f>
        <v>53.424766599999998</v>
      </c>
      <c r="U1884">
        <f>VLOOKUP($A1884,Location!$A:$E,5,FALSE)</f>
        <v>-2.2579375000000002</v>
      </c>
      <c r="V1884" t="s">
        <v>24</v>
      </c>
      <c r="W1884" t="s">
        <v>335</v>
      </c>
      <c r="X1884" t="s">
        <v>26</v>
      </c>
    </row>
    <row r="1885" spans="1:24" x14ac:dyDescent="0.25">
      <c r="A1885" t="s">
        <v>317</v>
      </c>
      <c r="N1885">
        <v>1</v>
      </c>
      <c r="O1885">
        <v>1</v>
      </c>
      <c r="P1885">
        <v>0</v>
      </c>
      <c r="Q1885" t="s">
        <v>23</v>
      </c>
      <c r="R1885">
        <f>VLOOKUP($A1885,Location!$A:$E,2,FALSE)</f>
        <v>51.3750784</v>
      </c>
      <c r="S1885">
        <f>VLOOKUP($A1885,Location!$A:$E,3,FALSE)</f>
        <v>-1.1353200000000001E-2</v>
      </c>
      <c r="T1885">
        <f>VLOOKUP($A1885,Location!$A:$E,4,FALSE)</f>
        <v>51.3750784</v>
      </c>
      <c r="U1885">
        <f>VLOOKUP($A1885,Location!$A:$E,5,FALSE)</f>
        <v>-1.1353200000000001E-2</v>
      </c>
      <c r="V1885" t="s">
        <v>24</v>
      </c>
      <c r="W1885" t="s">
        <v>335</v>
      </c>
      <c r="X1885" t="s">
        <v>26</v>
      </c>
    </row>
    <row r="1886" spans="1:24" x14ac:dyDescent="0.25">
      <c r="A1886" t="s">
        <v>318</v>
      </c>
      <c r="N1886">
        <v>1</v>
      </c>
      <c r="O1886">
        <v>1</v>
      </c>
      <c r="P1886">
        <v>0</v>
      </c>
      <c r="Q1886" t="s">
        <v>23</v>
      </c>
      <c r="R1886">
        <f>VLOOKUP($A1886,Location!$A:$E,2,FALSE)</f>
        <v>51.341018599999998</v>
      </c>
      <c r="S1886">
        <f>VLOOKUP($A1886,Location!$A:$E,3,FALSE)</f>
        <v>-2.9726694</v>
      </c>
      <c r="T1886">
        <f>VLOOKUP($A1886,Location!$A:$E,4,FALSE)</f>
        <v>51.341018599999998</v>
      </c>
      <c r="U1886">
        <f>VLOOKUP($A1886,Location!$A:$E,5,FALSE)</f>
        <v>-2.9726694</v>
      </c>
      <c r="V1886" t="s">
        <v>24</v>
      </c>
      <c r="W1886" t="s">
        <v>335</v>
      </c>
      <c r="X1886" t="s">
        <v>26</v>
      </c>
    </row>
    <row r="1887" spans="1:24" x14ac:dyDescent="0.25">
      <c r="A1887" t="s">
        <v>319</v>
      </c>
      <c r="N1887">
        <v>1</v>
      </c>
      <c r="O1887">
        <v>1</v>
      </c>
      <c r="P1887">
        <v>0</v>
      </c>
      <c r="Q1887" t="s">
        <v>23</v>
      </c>
      <c r="R1887">
        <f>VLOOKUP($A1887,Location!$A:$E,2,FALSE)</f>
        <v>54.4826306</v>
      </c>
      <c r="S1887">
        <f>VLOOKUP($A1887,Location!$A:$E,3,FALSE)</f>
        <v>-0.6083229</v>
      </c>
      <c r="T1887">
        <f>VLOOKUP($A1887,Location!$A:$E,4,FALSE)</f>
        <v>54.4826306</v>
      </c>
      <c r="U1887">
        <f>VLOOKUP($A1887,Location!$A:$E,5,FALSE)</f>
        <v>-0.6083229</v>
      </c>
      <c r="V1887" t="s">
        <v>24</v>
      </c>
      <c r="W1887" t="s">
        <v>335</v>
      </c>
      <c r="X1887" t="s">
        <v>26</v>
      </c>
    </row>
    <row r="1888" spans="1:24" x14ac:dyDescent="0.25">
      <c r="A1888" t="s">
        <v>320</v>
      </c>
      <c r="N1888">
        <v>1</v>
      </c>
      <c r="O1888">
        <v>1</v>
      </c>
      <c r="P1888">
        <v>0</v>
      </c>
      <c r="Q1888" t="s">
        <v>23</v>
      </c>
      <c r="R1888">
        <f>VLOOKUP($A1888,Location!$A:$E,2,FALSE)</f>
        <v>52.965404999999997</v>
      </c>
      <c r="S1888">
        <f>VLOOKUP($A1888,Location!$A:$E,3,FALSE)</f>
        <v>-2.6798606999999999</v>
      </c>
      <c r="T1888">
        <f>VLOOKUP($A1888,Location!$A:$E,4,FALSE)</f>
        <v>52.965404999999997</v>
      </c>
      <c r="U1888">
        <f>VLOOKUP($A1888,Location!$A:$E,5,FALSE)</f>
        <v>-2.6798606999999999</v>
      </c>
      <c r="V1888" t="s">
        <v>24</v>
      </c>
      <c r="W1888" t="s">
        <v>335</v>
      </c>
      <c r="X1888" t="s">
        <v>26</v>
      </c>
    </row>
    <row r="1889" spans="1:24" x14ac:dyDescent="0.25">
      <c r="A1889" t="s">
        <v>321</v>
      </c>
      <c r="N1889">
        <v>1</v>
      </c>
      <c r="O1889">
        <v>1</v>
      </c>
      <c r="P1889">
        <v>0</v>
      </c>
      <c r="Q1889" t="s">
        <v>23</v>
      </c>
      <c r="R1889">
        <f>VLOOKUP($A1889,Location!$A:$E,2,FALSE)</f>
        <v>58.451275000000003</v>
      </c>
      <c r="S1889">
        <f>VLOOKUP($A1889,Location!$A:$E,3,FALSE)</f>
        <v>-3.0906669999999998</v>
      </c>
      <c r="T1889">
        <f>VLOOKUP($A1889,Location!$A:$E,4,FALSE)</f>
        <v>58.451275000000003</v>
      </c>
      <c r="U1889">
        <f>VLOOKUP($A1889,Location!$A:$E,5,FALSE)</f>
        <v>-3.0906669999999998</v>
      </c>
      <c r="V1889" t="s">
        <v>24</v>
      </c>
      <c r="W1889" t="s">
        <v>335</v>
      </c>
      <c r="X1889" t="s">
        <v>26</v>
      </c>
    </row>
    <row r="1890" spans="1:24" x14ac:dyDescent="0.25">
      <c r="A1890" t="s">
        <v>322</v>
      </c>
      <c r="N1890">
        <v>1</v>
      </c>
      <c r="O1890">
        <v>1</v>
      </c>
      <c r="P1890">
        <v>0</v>
      </c>
      <c r="Q1890" t="s">
        <v>23</v>
      </c>
      <c r="R1890">
        <f>VLOOKUP($A1890,Location!$A:$E,2,FALSE)</f>
        <v>53.3632062</v>
      </c>
      <c r="S1890">
        <f>VLOOKUP($A1890,Location!$A:$E,3,FALSE)</f>
        <v>-2.7704361</v>
      </c>
      <c r="T1890">
        <f>VLOOKUP($A1890,Location!$A:$E,4,FALSE)</f>
        <v>53.3632062</v>
      </c>
      <c r="U1890">
        <f>VLOOKUP($A1890,Location!$A:$E,5,FALSE)</f>
        <v>-2.7704361</v>
      </c>
      <c r="V1890" t="s">
        <v>24</v>
      </c>
      <c r="W1890" t="s">
        <v>335</v>
      </c>
      <c r="X1890" t="s">
        <v>26</v>
      </c>
    </row>
    <row r="1891" spans="1:24" x14ac:dyDescent="0.25">
      <c r="A1891" t="s">
        <v>323</v>
      </c>
      <c r="N1891">
        <v>1</v>
      </c>
      <c r="O1891">
        <v>1</v>
      </c>
      <c r="P1891">
        <v>0</v>
      </c>
      <c r="Q1891" t="s">
        <v>23</v>
      </c>
      <c r="R1891">
        <f>VLOOKUP($A1891,Location!$A:$E,2,FALSE)</f>
        <v>51.056458999999997</v>
      </c>
      <c r="S1891">
        <f>VLOOKUP($A1891,Location!$A:$E,3,FALSE)</f>
        <v>-1.3220832</v>
      </c>
      <c r="T1891">
        <f>VLOOKUP($A1891,Location!$A:$E,4,FALSE)</f>
        <v>51.056458999999997</v>
      </c>
      <c r="U1891">
        <f>VLOOKUP($A1891,Location!$A:$E,5,FALSE)</f>
        <v>-1.3120832</v>
      </c>
      <c r="V1891" t="s">
        <v>24</v>
      </c>
      <c r="W1891" t="s">
        <v>335</v>
      </c>
      <c r="X1891" t="s">
        <v>26</v>
      </c>
    </row>
    <row r="1892" spans="1:24" x14ac:dyDescent="0.25">
      <c r="A1892" t="s">
        <v>324</v>
      </c>
      <c r="N1892">
        <v>1</v>
      </c>
      <c r="O1892">
        <v>1</v>
      </c>
      <c r="P1892">
        <v>0</v>
      </c>
      <c r="Q1892" t="s">
        <v>23</v>
      </c>
      <c r="R1892">
        <f>VLOOKUP($A1892,Location!$A:$E,2,FALSE)</f>
        <v>52.563649699999999</v>
      </c>
      <c r="S1892">
        <f>VLOOKUP($A1892,Location!$A:$E,3,FALSE)</f>
        <v>-2.1022476000000001</v>
      </c>
      <c r="T1892">
        <f>VLOOKUP($A1892,Location!$A:$E,4,FALSE)</f>
        <v>52.563649699999999</v>
      </c>
      <c r="U1892">
        <f>VLOOKUP($A1892,Location!$A:$E,5,FALSE)</f>
        <v>-2.1022476000000001</v>
      </c>
      <c r="V1892" t="s">
        <v>24</v>
      </c>
      <c r="W1892" t="s">
        <v>335</v>
      </c>
      <c r="X1892" t="s">
        <v>26</v>
      </c>
    </row>
    <row r="1893" spans="1:24" x14ac:dyDescent="0.25">
      <c r="A1893" t="s">
        <v>325</v>
      </c>
      <c r="N1893">
        <v>1</v>
      </c>
      <c r="O1893">
        <v>1</v>
      </c>
      <c r="P1893">
        <v>0</v>
      </c>
      <c r="Q1893" t="s">
        <v>23</v>
      </c>
      <c r="R1893">
        <f>VLOOKUP($A1893,Location!$A:$E,2,FALSE)</f>
        <v>51.601739999999999</v>
      </c>
      <c r="S1893">
        <f>VLOOKUP($A1893,Location!$A:$E,3,FALSE)</f>
        <v>-0.114861</v>
      </c>
      <c r="T1893">
        <f>VLOOKUP($A1893,Location!$A:$E,4,FALSE)</f>
        <v>51.601739999999999</v>
      </c>
      <c r="U1893">
        <f>VLOOKUP($A1893,Location!$A:$E,5,FALSE)</f>
        <v>-0.154861</v>
      </c>
      <c r="V1893" t="s">
        <v>24</v>
      </c>
      <c r="W1893" t="s">
        <v>335</v>
      </c>
      <c r="X1893" t="s">
        <v>26</v>
      </c>
    </row>
    <row r="1894" spans="1:24" x14ac:dyDescent="0.25">
      <c r="A1894" t="s">
        <v>326</v>
      </c>
      <c r="N1894">
        <v>1</v>
      </c>
      <c r="O1894">
        <v>1</v>
      </c>
      <c r="P1894">
        <v>0</v>
      </c>
      <c r="Q1894" t="s">
        <v>23</v>
      </c>
      <c r="R1894">
        <f>VLOOKUP($A1894,Location!$A:$E,2,FALSE)</f>
        <v>52.213997499999998</v>
      </c>
      <c r="S1894">
        <f>VLOOKUP($A1894,Location!$A:$E,3,FALSE)</f>
        <v>-2.1780455999999999</v>
      </c>
      <c r="T1894">
        <f>VLOOKUP($A1894,Location!$A:$E,4,FALSE)</f>
        <v>52.213997499999998</v>
      </c>
      <c r="U1894">
        <f>VLOOKUP($A1894,Location!$A:$E,5,FALSE)</f>
        <v>-2.1780455999999999</v>
      </c>
      <c r="V1894" t="s">
        <v>24</v>
      </c>
      <c r="W1894" t="s">
        <v>335</v>
      </c>
      <c r="X1894" t="s">
        <v>26</v>
      </c>
    </row>
    <row r="1895" spans="1:24" x14ac:dyDescent="0.25">
      <c r="A1895" t="s">
        <v>327</v>
      </c>
      <c r="N1895">
        <v>1</v>
      </c>
      <c r="O1895">
        <v>1</v>
      </c>
      <c r="P1895">
        <v>0</v>
      </c>
      <c r="Q1895" t="s">
        <v>23</v>
      </c>
      <c r="R1895">
        <f>VLOOKUP($A1895,Location!$A:$E,2,FALSE)</f>
        <v>54.635058000000001</v>
      </c>
      <c r="S1895">
        <f>VLOOKUP($A1895,Location!$A:$E,3,FALSE)</f>
        <v>-3.5693980000000001</v>
      </c>
      <c r="T1895">
        <f>VLOOKUP($A1895,Location!$A:$E,4,FALSE)</f>
        <v>54.635058000000001</v>
      </c>
      <c r="U1895">
        <f>VLOOKUP($A1895,Location!$A:$E,5,FALSE)</f>
        <v>-3.5693980000000001</v>
      </c>
      <c r="V1895" t="s">
        <v>24</v>
      </c>
      <c r="W1895" t="s">
        <v>335</v>
      </c>
      <c r="X1895" t="s">
        <v>26</v>
      </c>
    </row>
    <row r="1896" spans="1:24" x14ac:dyDescent="0.25">
      <c r="A1896" t="s">
        <v>328</v>
      </c>
      <c r="N1896">
        <v>1</v>
      </c>
      <c r="O1896">
        <v>1</v>
      </c>
      <c r="P1896">
        <v>0</v>
      </c>
      <c r="Q1896" t="s">
        <v>23</v>
      </c>
      <c r="R1896">
        <f>VLOOKUP($A1896,Location!$A:$E,2,FALSE)</f>
        <v>53.323112100000003</v>
      </c>
      <c r="S1896">
        <f>VLOOKUP($A1896,Location!$A:$E,3,FALSE)</f>
        <v>-1.1592705000000001</v>
      </c>
      <c r="T1896">
        <f>VLOOKUP($A1896,Location!$A:$E,4,FALSE)</f>
        <v>53.323112100000003</v>
      </c>
      <c r="U1896">
        <f>VLOOKUP($A1896,Location!$A:$E,5,FALSE)</f>
        <v>-1.0892705</v>
      </c>
      <c r="V1896" t="s">
        <v>24</v>
      </c>
      <c r="W1896" t="s">
        <v>335</v>
      </c>
      <c r="X1896" t="s">
        <v>26</v>
      </c>
    </row>
    <row r="1897" spans="1:24" x14ac:dyDescent="0.25">
      <c r="A1897" t="s">
        <v>329</v>
      </c>
      <c r="N1897">
        <v>1</v>
      </c>
      <c r="O1897">
        <v>1</v>
      </c>
      <c r="P1897">
        <v>0</v>
      </c>
      <c r="Q1897" t="s">
        <v>23</v>
      </c>
      <c r="R1897">
        <f>VLOOKUP($A1897,Location!$A:$E,2,FALSE)</f>
        <v>53.0490511</v>
      </c>
      <c r="S1897">
        <f>VLOOKUP($A1897,Location!$A:$E,3,FALSE)</f>
        <v>-3.0142753</v>
      </c>
      <c r="T1897">
        <f>VLOOKUP($A1897,Location!$A:$E,4,FALSE)</f>
        <v>53.0490511</v>
      </c>
      <c r="U1897">
        <f>VLOOKUP($A1897,Location!$A:$E,5,FALSE)</f>
        <v>-3.0142753</v>
      </c>
      <c r="V1897" t="s">
        <v>24</v>
      </c>
      <c r="W1897" t="s">
        <v>335</v>
      </c>
      <c r="X1897" t="s">
        <v>26</v>
      </c>
    </row>
    <row r="1898" spans="1:24" x14ac:dyDescent="0.25">
      <c r="A1898" t="s">
        <v>330</v>
      </c>
      <c r="N1898">
        <v>1</v>
      </c>
      <c r="O1898">
        <v>1</v>
      </c>
      <c r="P1898">
        <v>0</v>
      </c>
      <c r="Q1898" t="s">
        <v>23</v>
      </c>
      <c r="R1898">
        <f>VLOOKUP($A1898,Location!$A:$E,2,FALSE)</f>
        <v>51.523522300000003</v>
      </c>
      <c r="S1898">
        <f>VLOOKUP($A1898,Location!$A:$E,3,FALSE)</f>
        <v>-0.39010929999999999</v>
      </c>
      <c r="T1898">
        <f>VLOOKUP($A1898,Location!$A:$E,4,FALSE)</f>
        <v>51.523522300000003</v>
      </c>
      <c r="U1898">
        <f>VLOOKUP($A1898,Location!$A:$E,5,FALSE)</f>
        <v>-0.41010930000000001</v>
      </c>
      <c r="V1898" t="s">
        <v>24</v>
      </c>
      <c r="W1898" t="s">
        <v>335</v>
      </c>
      <c r="X1898" t="s">
        <v>26</v>
      </c>
    </row>
    <row r="1899" spans="1:24" x14ac:dyDescent="0.25">
      <c r="A1899" t="s">
        <v>331</v>
      </c>
      <c r="N1899">
        <v>1</v>
      </c>
      <c r="O1899">
        <v>1</v>
      </c>
      <c r="P1899">
        <v>0</v>
      </c>
      <c r="Q1899" t="s">
        <v>23</v>
      </c>
      <c r="R1899">
        <f>VLOOKUP($A1899,Location!$A:$E,2,FALSE)</f>
        <v>50.943725999999998</v>
      </c>
      <c r="S1899">
        <f>VLOOKUP($A1899,Location!$A:$E,3,FALSE)</f>
        <v>-2.660901</v>
      </c>
      <c r="T1899">
        <f>VLOOKUP($A1899,Location!$A:$E,4,FALSE)</f>
        <v>50.943725999999998</v>
      </c>
      <c r="U1899">
        <f>VLOOKUP($A1899,Location!$A:$E,5,FALSE)</f>
        <v>-2.660901</v>
      </c>
      <c r="V1899" t="s">
        <v>24</v>
      </c>
      <c r="W1899" t="s">
        <v>335</v>
      </c>
      <c r="X1899" t="s">
        <v>26</v>
      </c>
    </row>
    <row r="1900" spans="1:24" x14ac:dyDescent="0.25">
      <c r="A1900" t="s">
        <v>332</v>
      </c>
      <c r="N1900">
        <v>1</v>
      </c>
      <c r="O1900">
        <v>1</v>
      </c>
      <c r="P1900">
        <v>0</v>
      </c>
      <c r="Q1900" t="s">
        <v>23</v>
      </c>
      <c r="R1900">
        <f>VLOOKUP($A1900,Location!$A:$E,2,FALSE)</f>
        <v>53.988970000000002</v>
      </c>
      <c r="S1900">
        <f>VLOOKUP($A1900,Location!$A:$E,3,FALSE)</f>
        <v>-1.0491999999999999</v>
      </c>
      <c r="T1900">
        <f>VLOOKUP($A1900,Location!$A:$E,4,FALSE)</f>
        <v>53.988970000000002</v>
      </c>
      <c r="U1900">
        <f>VLOOKUP($A1900,Location!$A:$E,5,FALSE)</f>
        <v>-1.0491999999999999</v>
      </c>
      <c r="V1900" t="s">
        <v>24</v>
      </c>
      <c r="W1900" t="s">
        <v>335</v>
      </c>
      <c r="X1900" t="s">
        <v>26</v>
      </c>
    </row>
    <row r="1901" spans="1:24" x14ac:dyDescent="0.25">
      <c r="A1901" t="s">
        <v>22</v>
      </c>
      <c r="N1901">
        <v>2</v>
      </c>
      <c r="O1901">
        <v>1</v>
      </c>
      <c r="P1901">
        <v>1</v>
      </c>
      <c r="Q1901" t="s">
        <v>23</v>
      </c>
      <c r="R1901">
        <f>VLOOKUP($A1901,Location!$A:$E,2,FALSE)</f>
        <v>57.185055499999997</v>
      </c>
      <c r="S1901">
        <f>VLOOKUP($A1901,Location!$A:$E,3,FALSE)</f>
        <v>-2.0952510000000002</v>
      </c>
      <c r="T1901">
        <f>VLOOKUP($A1901,Location!$A:$E,4,FALSE)</f>
        <v>57.2050555</v>
      </c>
      <c r="U1901">
        <f>VLOOKUP($A1901,Location!$A:$E,5,FALSE)</f>
        <v>-2.0952510000000002</v>
      </c>
      <c r="V1901" t="s">
        <v>24</v>
      </c>
      <c r="W1901" t="s">
        <v>335</v>
      </c>
      <c r="X1901" t="s">
        <v>26</v>
      </c>
    </row>
    <row r="1902" spans="1:24" x14ac:dyDescent="0.25">
      <c r="A1902" t="s">
        <v>27</v>
      </c>
      <c r="N1902">
        <v>2</v>
      </c>
      <c r="O1902">
        <v>1</v>
      </c>
      <c r="P1902">
        <v>1</v>
      </c>
      <c r="Q1902" t="s">
        <v>23</v>
      </c>
      <c r="R1902">
        <f>VLOOKUP($A1902,Location!$A:$E,2,FALSE)</f>
        <v>57.088588000000001</v>
      </c>
      <c r="S1902">
        <f>VLOOKUP($A1902,Location!$A:$E,3,FALSE)</f>
        <v>-2.1074760000000001</v>
      </c>
      <c r="T1902">
        <f>VLOOKUP($A1902,Location!$A:$E,4,FALSE)</f>
        <v>57.068587999999998</v>
      </c>
      <c r="U1902">
        <f>VLOOKUP($A1902,Location!$A:$E,5,FALSE)</f>
        <v>-2.1074760000000001</v>
      </c>
      <c r="V1902" t="s">
        <v>24</v>
      </c>
      <c r="W1902" t="s">
        <v>335</v>
      </c>
      <c r="X1902" t="s">
        <v>26</v>
      </c>
    </row>
    <row r="1903" spans="1:24" x14ac:dyDescent="0.25">
      <c r="A1903" t="s">
        <v>28</v>
      </c>
      <c r="N1903">
        <v>2</v>
      </c>
      <c r="O1903">
        <v>1</v>
      </c>
      <c r="P1903">
        <v>1</v>
      </c>
      <c r="Q1903" t="s">
        <v>23</v>
      </c>
      <c r="R1903">
        <f>VLOOKUP($A1903,Location!$A:$E,2,FALSE)</f>
        <v>51.815942800000002</v>
      </c>
      <c r="S1903">
        <f>VLOOKUP($A1903,Location!$A:$E,3,FALSE)</f>
        <v>-3.0105875000000002</v>
      </c>
      <c r="T1903">
        <f>VLOOKUP($A1903,Location!$A:$E,4,FALSE)</f>
        <v>51.815942800000002</v>
      </c>
      <c r="U1903">
        <f>VLOOKUP($A1903,Location!$A:$E,5,FALSE)</f>
        <v>-3.0105875000000002</v>
      </c>
      <c r="V1903" t="s">
        <v>24</v>
      </c>
      <c r="W1903" t="s">
        <v>335</v>
      </c>
      <c r="X1903" t="s">
        <v>26</v>
      </c>
    </row>
    <row r="1904" spans="1:24" x14ac:dyDescent="0.25">
      <c r="A1904" t="s">
        <v>29</v>
      </c>
      <c r="N1904">
        <v>2</v>
      </c>
      <c r="O1904">
        <v>1</v>
      </c>
      <c r="P1904">
        <v>1</v>
      </c>
      <c r="Q1904" t="s">
        <v>23</v>
      </c>
      <c r="R1904">
        <f>VLOOKUP($A1904,Location!$A:$E,2,FALSE)</f>
        <v>52.411171000000003</v>
      </c>
      <c r="S1904">
        <f>VLOOKUP($A1904,Location!$A:$E,3,FALSE)</f>
        <v>-4.079847</v>
      </c>
      <c r="T1904">
        <f>VLOOKUP($A1904,Location!$A:$E,4,FALSE)</f>
        <v>52.411171000000003</v>
      </c>
      <c r="U1904">
        <f>VLOOKUP($A1904,Location!$A:$E,5,FALSE)</f>
        <v>-4.079847</v>
      </c>
      <c r="V1904" t="s">
        <v>24</v>
      </c>
      <c r="W1904" t="s">
        <v>335</v>
      </c>
      <c r="X1904" t="s">
        <v>26</v>
      </c>
    </row>
    <row r="1905" spans="1:24" x14ac:dyDescent="0.25">
      <c r="A1905" t="s">
        <v>30</v>
      </c>
      <c r="N1905">
        <v>2</v>
      </c>
      <c r="O1905">
        <v>1</v>
      </c>
      <c r="P1905">
        <v>1</v>
      </c>
      <c r="Q1905" t="s">
        <v>23</v>
      </c>
      <c r="R1905">
        <f>VLOOKUP($A1905,Location!$A:$E,2,FALSE)</f>
        <v>55.866604000000002</v>
      </c>
      <c r="S1905">
        <f>VLOOKUP($A1905,Location!$A:$E,3,FALSE)</f>
        <v>-3.9888789999999998</v>
      </c>
      <c r="T1905">
        <f>VLOOKUP($A1905,Location!$A:$E,4,FALSE)</f>
        <v>55.866604000000002</v>
      </c>
      <c r="U1905">
        <f>VLOOKUP($A1905,Location!$A:$E,5,FALSE)</f>
        <v>-3.9888789999999998</v>
      </c>
      <c r="V1905" t="s">
        <v>24</v>
      </c>
      <c r="W1905" t="s">
        <v>335</v>
      </c>
      <c r="X1905" t="s">
        <v>26</v>
      </c>
    </row>
    <row r="1906" spans="1:24" x14ac:dyDescent="0.25">
      <c r="A1906" t="s">
        <v>31</v>
      </c>
      <c r="N1906">
        <v>2</v>
      </c>
      <c r="O1906">
        <v>1</v>
      </c>
      <c r="P1906">
        <v>1</v>
      </c>
      <c r="Q1906" t="s">
        <v>23</v>
      </c>
      <c r="R1906">
        <f>VLOOKUP($A1906,Location!$A:$E,2,FALSE)</f>
        <v>57.690631000000003</v>
      </c>
      <c r="S1906">
        <f>VLOOKUP($A1906,Location!$A:$E,3,FALSE)</f>
        <v>-4.2681290000000001</v>
      </c>
      <c r="T1906">
        <f>VLOOKUP($A1906,Location!$A:$E,4,FALSE)</f>
        <v>57.690631000000003</v>
      </c>
      <c r="U1906">
        <f>VLOOKUP($A1906,Location!$A:$E,5,FALSE)</f>
        <v>-4.2681290000000001</v>
      </c>
      <c r="V1906" t="s">
        <v>24</v>
      </c>
      <c r="W1906" t="s">
        <v>335</v>
      </c>
      <c r="X1906" t="s">
        <v>26</v>
      </c>
    </row>
    <row r="1907" spans="1:24" x14ac:dyDescent="0.25">
      <c r="A1907" t="s">
        <v>32</v>
      </c>
      <c r="N1907">
        <v>2</v>
      </c>
      <c r="O1907">
        <v>1</v>
      </c>
      <c r="P1907">
        <v>1</v>
      </c>
      <c r="Q1907" t="s">
        <v>23</v>
      </c>
      <c r="R1907">
        <f>VLOOKUP($A1907,Location!$A:$E,2,FALSE)</f>
        <v>55.411873399999998</v>
      </c>
      <c r="S1907">
        <f>VLOOKUP($A1907,Location!$A:$E,3,FALSE)</f>
        <v>-1.7074685000000001</v>
      </c>
      <c r="T1907">
        <f>VLOOKUP($A1907,Location!$A:$E,4,FALSE)</f>
        <v>55.411873399999998</v>
      </c>
      <c r="U1907">
        <f>VLOOKUP($A1907,Location!$A:$E,5,FALSE)</f>
        <v>-1.7074685000000001</v>
      </c>
      <c r="V1907" t="s">
        <v>24</v>
      </c>
      <c r="W1907" t="s">
        <v>335</v>
      </c>
      <c r="X1907" t="s">
        <v>26</v>
      </c>
    </row>
    <row r="1908" spans="1:24" x14ac:dyDescent="0.25">
      <c r="A1908" t="s">
        <v>33</v>
      </c>
      <c r="N1908">
        <v>2</v>
      </c>
      <c r="O1908">
        <v>1</v>
      </c>
      <c r="P1908">
        <v>1</v>
      </c>
      <c r="Q1908" t="s">
        <v>23</v>
      </c>
      <c r="R1908">
        <f>VLOOKUP($A1908,Location!$A:$E,2,FALSE)</f>
        <v>56.550038999999998</v>
      </c>
      <c r="S1908">
        <f>VLOOKUP($A1908,Location!$A:$E,3,FALSE)</f>
        <v>-2.6127229999999999</v>
      </c>
      <c r="T1908">
        <f>VLOOKUP($A1908,Location!$A:$E,4,FALSE)</f>
        <v>56.550038999999998</v>
      </c>
      <c r="U1908">
        <f>VLOOKUP($A1908,Location!$A:$E,5,FALSE)</f>
        <v>-2.6127229999999999</v>
      </c>
      <c r="V1908" t="s">
        <v>24</v>
      </c>
      <c r="W1908" t="s">
        <v>335</v>
      </c>
      <c r="X1908" t="s">
        <v>26</v>
      </c>
    </row>
    <row r="1909" spans="1:24" x14ac:dyDescent="0.25">
      <c r="A1909" t="s">
        <v>34</v>
      </c>
      <c r="N1909">
        <v>2</v>
      </c>
      <c r="O1909">
        <v>1</v>
      </c>
      <c r="P1909">
        <v>1</v>
      </c>
      <c r="Q1909" t="s">
        <v>23</v>
      </c>
      <c r="R1909">
        <f>VLOOKUP($A1909,Location!$A:$E,2,FALSE)</f>
        <v>53.124247099999998</v>
      </c>
      <c r="S1909">
        <f>VLOOKUP($A1909,Location!$A:$E,3,FALSE)</f>
        <v>-1.2368128</v>
      </c>
      <c r="T1909">
        <f>VLOOKUP($A1909,Location!$A:$E,4,FALSE)</f>
        <v>53.084247099999999</v>
      </c>
      <c r="U1909">
        <f>VLOOKUP($A1909,Location!$A:$E,5,FALSE)</f>
        <v>-1.2368128</v>
      </c>
      <c r="V1909" t="s">
        <v>24</v>
      </c>
      <c r="W1909" t="s">
        <v>335</v>
      </c>
      <c r="X1909" t="s">
        <v>26</v>
      </c>
    </row>
    <row r="1910" spans="1:24" x14ac:dyDescent="0.25">
      <c r="A1910" t="s">
        <v>35</v>
      </c>
      <c r="N1910">
        <v>2</v>
      </c>
      <c r="O1910">
        <v>1</v>
      </c>
      <c r="P1910">
        <v>1</v>
      </c>
      <c r="Q1910" t="s">
        <v>23</v>
      </c>
      <c r="R1910">
        <f>VLOOKUP($A1910,Location!$A:$E,2,FALSE)</f>
        <v>51.146543000000001</v>
      </c>
      <c r="S1910">
        <f>VLOOKUP($A1910,Location!$A:$E,3,FALSE)</f>
        <v>0.87834299999999998</v>
      </c>
      <c r="T1910">
        <f>VLOOKUP($A1910,Location!$A:$E,4,FALSE)</f>
        <v>51.146543000000001</v>
      </c>
      <c r="U1910">
        <f>VLOOKUP($A1910,Location!$A:$E,5,FALSE)</f>
        <v>0.87834299999999998</v>
      </c>
      <c r="V1910" t="s">
        <v>24</v>
      </c>
      <c r="W1910" t="s">
        <v>335</v>
      </c>
      <c r="X1910" t="s">
        <v>26</v>
      </c>
    </row>
    <row r="1911" spans="1:24" x14ac:dyDescent="0.25">
      <c r="A1911" t="s">
        <v>36</v>
      </c>
      <c r="N1911">
        <v>2</v>
      </c>
      <c r="O1911">
        <v>1</v>
      </c>
      <c r="P1911">
        <v>1</v>
      </c>
      <c r="Q1911" t="s">
        <v>23</v>
      </c>
      <c r="R1911">
        <f>VLOOKUP($A1911,Location!$A:$E,2,FALSE)</f>
        <v>51.432547999999997</v>
      </c>
      <c r="S1911">
        <f>VLOOKUP($A1911,Location!$A:$E,3,FALSE)</f>
        <v>-0.46192899999999998</v>
      </c>
      <c r="T1911">
        <f>VLOOKUP($A1911,Location!$A:$E,4,FALSE)</f>
        <v>51.432547999999997</v>
      </c>
      <c r="U1911">
        <f>VLOOKUP($A1911,Location!$A:$E,5,FALSE)</f>
        <v>-0.46192899999999998</v>
      </c>
      <c r="V1911" t="s">
        <v>24</v>
      </c>
      <c r="W1911" t="s">
        <v>335</v>
      </c>
      <c r="X1911" t="s">
        <v>26</v>
      </c>
    </row>
    <row r="1912" spans="1:24" x14ac:dyDescent="0.25">
      <c r="A1912" t="s">
        <v>37</v>
      </c>
      <c r="N1912">
        <v>2</v>
      </c>
      <c r="O1912">
        <v>1</v>
      </c>
      <c r="P1912">
        <v>1</v>
      </c>
      <c r="Q1912" t="s">
        <v>23</v>
      </c>
      <c r="R1912">
        <f>VLOOKUP($A1912,Location!$A:$E,2,FALSE)</f>
        <v>53.530124200000003</v>
      </c>
      <c r="S1912">
        <f>VLOOKUP($A1912,Location!$A:$E,3,FALSE)</f>
        <v>-2.5046593000000001</v>
      </c>
      <c r="T1912">
        <f>VLOOKUP($A1912,Location!$A:$E,4,FALSE)</f>
        <v>53.530124200000003</v>
      </c>
      <c r="U1912">
        <f>VLOOKUP($A1912,Location!$A:$E,5,FALSE)</f>
        <v>-2.5046593000000001</v>
      </c>
      <c r="V1912" t="s">
        <v>24</v>
      </c>
      <c r="W1912" t="s">
        <v>335</v>
      </c>
      <c r="X1912" t="s">
        <v>26</v>
      </c>
    </row>
    <row r="1913" spans="1:24" x14ac:dyDescent="0.25">
      <c r="A1913" t="s">
        <v>38</v>
      </c>
      <c r="N1913">
        <v>2</v>
      </c>
      <c r="O1913">
        <v>1</v>
      </c>
      <c r="P1913">
        <v>1</v>
      </c>
      <c r="Q1913" t="s">
        <v>23</v>
      </c>
      <c r="R1913">
        <f>VLOOKUP($A1913,Location!$A:$E,2,FALSE)</f>
        <v>51.821838100000001</v>
      </c>
      <c r="S1913">
        <f>VLOOKUP($A1913,Location!$A:$E,3,FALSE)</f>
        <v>-0.84219849999999996</v>
      </c>
      <c r="T1913">
        <f>VLOOKUP($A1913,Location!$A:$E,4,FALSE)</f>
        <v>51.781838100000002</v>
      </c>
      <c r="U1913">
        <f>VLOOKUP($A1913,Location!$A:$E,5,FALSE)</f>
        <v>-0.81219849999999993</v>
      </c>
      <c r="V1913" t="s">
        <v>24</v>
      </c>
      <c r="W1913" t="s">
        <v>335</v>
      </c>
      <c r="X1913" t="s">
        <v>26</v>
      </c>
    </row>
    <row r="1914" spans="1:24" x14ac:dyDescent="0.25">
      <c r="A1914" t="s">
        <v>39</v>
      </c>
      <c r="N1914">
        <v>2</v>
      </c>
      <c r="O1914">
        <v>1</v>
      </c>
      <c r="P1914">
        <v>1</v>
      </c>
      <c r="Q1914" t="s">
        <v>23</v>
      </c>
      <c r="R1914">
        <f>VLOOKUP($A1914,Location!$A:$E,2,FALSE)</f>
        <v>55.480890000000002</v>
      </c>
      <c r="S1914">
        <f>VLOOKUP($A1914,Location!$A:$E,3,FALSE)</f>
        <v>-4.6030300000000004</v>
      </c>
      <c r="T1914">
        <f>VLOOKUP($A1914,Location!$A:$E,4,FALSE)</f>
        <v>55.470890000000004</v>
      </c>
      <c r="U1914">
        <f>VLOOKUP($A1914,Location!$A:$E,5,FALSE)</f>
        <v>-4.6030300000000004</v>
      </c>
      <c r="V1914" t="s">
        <v>24</v>
      </c>
      <c r="W1914" t="s">
        <v>335</v>
      </c>
      <c r="X1914" t="s">
        <v>26</v>
      </c>
    </row>
    <row r="1915" spans="1:24" x14ac:dyDescent="0.25">
      <c r="A1915" t="s">
        <v>40</v>
      </c>
      <c r="N1915">
        <v>2</v>
      </c>
      <c r="O1915">
        <v>1</v>
      </c>
      <c r="P1915">
        <v>1</v>
      </c>
      <c r="Q1915" t="s">
        <v>23</v>
      </c>
      <c r="R1915">
        <f>VLOOKUP($A1915,Location!$A:$E,2,FALSE)</f>
        <v>52.9088542</v>
      </c>
      <c r="S1915">
        <f>VLOOKUP($A1915,Location!$A:$E,3,FALSE)</f>
        <v>-3.6002711999999999</v>
      </c>
      <c r="T1915">
        <f>VLOOKUP($A1915,Location!$A:$E,4,FALSE)</f>
        <v>52.9088542</v>
      </c>
      <c r="U1915">
        <f>VLOOKUP($A1915,Location!$A:$E,5,FALSE)</f>
        <v>-3.6002711999999999</v>
      </c>
      <c r="V1915" t="s">
        <v>24</v>
      </c>
      <c r="W1915" t="s">
        <v>335</v>
      </c>
      <c r="X1915" t="s">
        <v>26</v>
      </c>
    </row>
    <row r="1916" spans="1:24" x14ac:dyDescent="0.25">
      <c r="A1916" t="s">
        <v>41</v>
      </c>
      <c r="N1916">
        <v>2</v>
      </c>
      <c r="O1916">
        <v>1</v>
      </c>
      <c r="P1916">
        <v>1</v>
      </c>
      <c r="Q1916" t="s">
        <v>23</v>
      </c>
      <c r="R1916">
        <f>VLOOKUP($A1916,Location!$A:$E,2,FALSE)</f>
        <v>52.059309300000002</v>
      </c>
      <c r="S1916">
        <f>VLOOKUP($A1916,Location!$A:$E,3,FALSE)</f>
        <v>-1.3426165999999999</v>
      </c>
      <c r="T1916">
        <f>VLOOKUP($A1916,Location!$A:$E,4,FALSE)</f>
        <v>52.059309300000002</v>
      </c>
      <c r="U1916">
        <f>VLOOKUP($A1916,Location!$A:$E,5,FALSE)</f>
        <v>-1.3426165999999999</v>
      </c>
      <c r="V1916" t="s">
        <v>24</v>
      </c>
      <c r="W1916" t="s">
        <v>335</v>
      </c>
      <c r="X1916" t="s">
        <v>26</v>
      </c>
    </row>
    <row r="1917" spans="1:24" x14ac:dyDescent="0.25">
      <c r="A1917" t="s">
        <v>42</v>
      </c>
      <c r="N1917">
        <v>2</v>
      </c>
      <c r="O1917">
        <v>1</v>
      </c>
      <c r="P1917">
        <v>1</v>
      </c>
      <c r="Q1917" t="s">
        <v>23</v>
      </c>
      <c r="R1917">
        <f>VLOOKUP($A1917,Location!$A:$E,2,FALSE)</f>
        <v>57.666245000000004</v>
      </c>
      <c r="S1917">
        <f>VLOOKUP($A1917,Location!$A:$E,3,FALSE)</f>
        <v>-2.5239419999999999</v>
      </c>
      <c r="T1917">
        <f>VLOOKUP($A1917,Location!$A:$E,4,FALSE)</f>
        <v>57.666245000000004</v>
      </c>
      <c r="U1917">
        <f>VLOOKUP($A1917,Location!$A:$E,5,FALSE)</f>
        <v>-2.5239419999999999</v>
      </c>
      <c r="V1917" t="s">
        <v>24</v>
      </c>
      <c r="W1917" t="s">
        <v>335</v>
      </c>
      <c r="X1917" t="s">
        <v>26</v>
      </c>
    </row>
    <row r="1918" spans="1:24" x14ac:dyDescent="0.25">
      <c r="A1918" t="s">
        <v>43</v>
      </c>
      <c r="N1918">
        <v>2</v>
      </c>
      <c r="O1918">
        <v>1</v>
      </c>
      <c r="P1918">
        <v>1</v>
      </c>
      <c r="Q1918" t="s">
        <v>23</v>
      </c>
      <c r="R1918">
        <f>VLOOKUP($A1918,Location!$A:$E,2,FALSE)</f>
        <v>53.217319000000003</v>
      </c>
      <c r="S1918">
        <f>VLOOKUP($A1918,Location!$A:$E,3,FALSE)</f>
        <v>-4.1124000000000001</v>
      </c>
      <c r="T1918">
        <f>VLOOKUP($A1918,Location!$A:$E,4,FALSE)</f>
        <v>53.217319000000003</v>
      </c>
      <c r="U1918">
        <f>VLOOKUP($A1918,Location!$A:$E,5,FALSE)</f>
        <v>-4.1124000000000001</v>
      </c>
      <c r="V1918" t="s">
        <v>24</v>
      </c>
      <c r="W1918" t="s">
        <v>335</v>
      </c>
      <c r="X1918" t="s">
        <v>26</v>
      </c>
    </row>
    <row r="1919" spans="1:24" x14ac:dyDescent="0.25">
      <c r="A1919" t="s">
        <v>44</v>
      </c>
      <c r="N1919">
        <v>2</v>
      </c>
      <c r="O1919">
        <v>1</v>
      </c>
      <c r="P1919">
        <v>1</v>
      </c>
      <c r="Q1919" t="s">
        <v>23</v>
      </c>
      <c r="R1919">
        <f>VLOOKUP($A1919,Location!$A:$E,2,FALSE)</f>
        <v>51.543131099999997</v>
      </c>
      <c r="S1919">
        <f>VLOOKUP($A1919,Location!$A:$E,3,FALSE)</f>
        <v>7.8083100000000003E-2</v>
      </c>
      <c r="T1919">
        <f>VLOOKUP($A1919,Location!$A:$E,4,FALSE)</f>
        <v>51.535131099999994</v>
      </c>
      <c r="U1919">
        <f>VLOOKUP($A1919,Location!$A:$E,5,FALSE)</f>
        <v>3.8083100000000002E-2</v>
      </c>
      <c r="V1919" t="s">
        <v>24</v>
      </c>
      <c r="W1919" t="s">
        <v>335</v>
      </c>
      <c r="X1919" t="s">
        <v>26</v>
      </c>
    </row>
    <row r="1920" spans="1:24" x14ac:dyDescent="0.25">
      <c r="A1920" t="s">
        <v>45</v>
      </c>
      <c r="N1920">
        <v>2</v>
      </c>
      <c r="O1920">
        <v>1</v>
      </c>
      <c r="P1920">
        <v>1</v>
      </c>
      <c r="Q1920" t="s">
        <v>23</v>
      </c>
      <c r="R1920">
        <f>VLOOKUP($A1920,Location!$A:$E,2,FALSE)</f>
        <v>51.646038599999997</v>
      </c>
      <c r="S1920">
        <f>VLOOKUP($A1920,Location!$A:$E,3,FALSE)</f>
        <v>-0.1870182</v>
      </c>
      <c r="T1920">
        <f>VLOOKUP($A1920,Location!$A:$E,4,FALSE)</f>
        <v>51.649038599999997</v>
      </c>
      <c r="U1920">
        <f>VLOOKUP($A1920,Location!$A:$E,5,FALSE)</f>
        <v>-0.1640182</v>
      </c>
      <c r="V1920" t="s">
        <v>24</v>
      </c>
      <c r="W1920" t="s">
        <v>335</v>
      </c>
      <c r="X1920" t="s">
        <v>26</v>
      </c>
    </row>
    <row r="1921" spans="1:24" x14ac:dyDescent="0.25">
      <c r="A1921" t="s">
        <v>46</v>
      </c>
      <c r="N1921">
        <v>2</v>
      </c>
      <c r="O1921">
        <v>1</v>
      </c>
      <c r="P1921">
        <v>1</v>
      </c>
      <c r="Q1921" t="s">
        <v>23</v>
      </c>
      <c r="R1921">
        <f>VLOOKUP($A1921,Location!$A:$E,2,FALSE)</f>
        <v>53.5544327</v>
      </c>
      <c r="S1921">
        <f>VLOOKUP($A1921,Location!$A:$E,3,FALSE)</f>
        <v>-1.5021597</v>
      </c>
      <c r="T1921">
        <f>VLOOKUP($A1921,Location!$A:$E,4,FALSE)</f>
        <v>53.5544327</v>
      </c>
      <c r="U1921">
        <f>VLOOKUP($A1921,Location!$A:$E,5,FALSE)</f>
        <v>-1.5021597</v>
      </c>
      <c r="V1921" t="s">
        <v>24</v>
      </c>
      <c r="W1921" t="s">
        <v>335</v>
      </c>
      <c r="X1921" t="s">
        <v>26</v>
      </c>
    </row>
    <row r="1922" spans="1:24" x14ac:dyDescent="0.25">
      <c r="A1922" t="s">
        <v>47</v>
      </c>
      <c r="N1922">
        <v>2</v>
      </c>
      <c r="O1922">
        <v>1</v>
      </c>
      <c r="P1922">
        <v>1</v>
      </c>
      <c r="Q1922" t="s">
        <v>23</v>
      </c>
      <c r="R1922">
        <f>VLOOKUP($A1922,Location!$A:$E,2,FALSE)</f>
        <v>51.084954000000003</v>
      </c>
      <c r="S1922">
        <f>VLOOKUP($A1922,Location!$A:$E,3,FALSE)</f>
        <v>-4.0825680000000002</v>
      </c>
      <c r="T1922">
        <f>VLOOKUP($A1922,Location!$A:$E,4,FALSE)</f>
        <v>51.084954000000003</v>
      </c>
      <c r="U1922">
        <f>VLOOKUP($A1922,Location!$A:$E,5,FALSE)</f>
        <v>-4.0825680000000002</v>
      </c>
      <c r="V1922" t="s">
        <v>24</v>
      </c>
      <c r="W1922" t="s">
        <v>335</v>
      </c>
      <c r="X1922" t="s">
        <v>26</v>
      </c>
    </row>
    <row r="1923" spans="1:24" x14ac:dyDescent="0.25">
      <c r="A1923" t="s">
        <v>48</v>
      </c>
      <c r="N1923">
        <v>2</v>
      </c>
      <c r="O1923">
        <v>1</v>
      </c>
      <c r="P1923">
        <v>1</v>
      </c>
      <c r="Q1923" t="s">
        <v>23</v>
      </c>
      <c r="R1923">
        <f>VLOOKUP($A1923,Location!$A:$E,2,FALSE)</f>
        <v>54.118174000000003</v>
      </c>
      <c r="S1923">
        <f>VLOOKUP($A1923,Location!$A:$E,3,FALSE)</f>
        <v>-3.2416708999999999</v>
      </c>
      <c r="T1923">
        <f>VLOOKUP($A1923,Location!$A:$E,4,FALSE)</f>
        <v>54.118174000000003</v>
      </c>
      <c r="U1923">
        <f>VLOOKUP($A1923,Location!$A:$E,5,FALSE)</f>
        <v>-3.2416708999999999</v>
      </c>
      <c r="V1923" t="s">
        <v>24</v>
      </c>
      <c r="W1923" t="s">
        <v>335</v>
      </c>
      <c r="X1923" t="s">
        <v>26</v>
      </c>
    </row>
    <row r="1924" spans="1:24" x14ac:dyDescent="0.25">
      <c r="A1924" t="s">
        <v>49</v>
      </c>
      <c r="N1924">
        <v>2</v>
      </c>
      <c r="O1924">
        <v>1</v>
      </c>
      <c r="P1924">
        <v>1</v>
      </c>
      <c r="Q1924" t="s">
        <v>23</v>
      </c>
      <c r="R1924">
        <f>VLOOKUP($A1924,Location!$A:$E,2,FALSE)</f>
        <v>51.399693999999997</v>
      </c>
      <c r="S1924">
        <f>VLOOKUP($A1924,Location!$A:$E,3,FALSE)</f>
        <v>-3.2792439999999998</v>
      </c>
      <c r="T1924">
        <f>VLOOKUP($A1924,Location!$A:$E,4,FALSE)</f>
        <v>51.399693999999997</v>
      </c>
      <c r="U1924">
        <f>VLOOKUP($A1924,Location!$A:$E,5,FALSE)</f>
        <v>-3.2792439999999998</v>
      </c>
      <c r="V1924" t="s">
        <v>24</v>
      </c>
      <c r="W1924" t="s">
        <v>335</v>
      </c>
      <c r="X1924" t="s">
        <v>26</v>
      </c>
    </row>
    <row r="1925" spans="1:24" x14ac:dyDescent="0.25">
      <c r="A1925" t="s">
        <v>50</v>
      </c>
      <c r="N1925">
        <v>2</v>
      </c>
      <c r="O1925">
        <v>1</v>
      </c>
      <c r="P1925">
        <v>1</v>
      </c>
      <c r="Q1925" t="s">
        <v>23</v>
      </c>
      <c r="R1925">
        <f>VLOOKUP($A1925,Location!$A:$E,2,FALSE)</f>
        <v>51.578545300000002</v>
      </c>
      <c r="S1925">
        <f>VLOOKUP($A1925,Location!$A:$E,3,FALSE)</f>
        <v>0.47025359999999999</v>
      </c>
      <c r="T1925">
        <f>VLOOKUP($A1925,Location!$A:$E,4,FALSE)</f>
        <v>51.598545300000005</v>
      </c>
      <c r="U1925">
        <f>VLOOKUP($A1925,Location!$A:$E,5,FALSE)</f>
        <v>0.47025359999999999</v>
      </c>
      <c r="V1925" t="s">
        <v>24</v>
      </c>
      <c r="W1925" t="s">
        <v>335</v>
      </c>
      <c r="X1925" t="s">
        <v>26</v>
      </c>
    </row>
    <row r="1926" spans="1:24" x14ac:dyDescent="0.25">
      <c r="A1926" t="s">
        <v>51</v>
      </c>
      <c r="N1926">
        <v>2</v>
      </c>
      <c r="O1926">
        <v>1</v>
      </c>
      <c r="P1926">
        <v>1</v>
      </c>
      <c r="Q1926" t="s">
        <v>23</v>
      </c>
      <c r="R1926">
        <f>VLOOKUP($A1926,Location!$A:$E,2,FALSE)</f>
        <v>51.2452507</v>
      </c>
      <c r="S1926">
        <f>VLOOKUP($A1926,Location!$A:$E,3,FALSE)</f>
        <v>-1.112492</v>
      </c>
      <c r="T1926">
        <f>VLOOKUP($A1926,Location!$A:$E,4,FALSE)</f>
        <v>51.2452507</v>
      </c>
      <c r="U1926">
        <f>VLOOKUP($A1926,Location!$A:$E,5,FALSE)</f>
        <v>-1.112492</v>
      </c>
      <c r="V1926" t="s">
        <v>24</v>
      </c>
      <c r="W1926" t="s">
        <v>335</v>
      </c>
      <c r="X1926" t="s">
        <v>26</v>
      </c>
    </row>
    <row r="1927" spans="1:24" x14ac:dyDescent="0.25">
      <c r="A1927" t="s">
        <v>52</v>
      </c>
      <c r="N1927">
        <v>2</v>
      </c>
      <c r="O1927">
        <v>1</v>
      </c>
      <c r="P1927">
        <v>1</v>
      </c>
      <c r="Q1927" t="s">
        <v>23</v>
      </c>
      <c r="R1927">
        <f>VLOOKUP($A1927,Location!$A:$E,2,FALSE)</f>
        <v>51.483606299999998</v>
      </c>
      <c r="S1927">
        <f>VLOOKUP($A1927,Location!$A:$E,3,FALSE)</f>
        <v>0.14213439999999999</v>
      </c>
      <c r="T1927">
        <f>VLOOKUP($A1927,Location!$A:$E,4,FALSE)</f>
        <v>51.463606299999995</v>
      </c>
      <c r="U1927">
        <f>VLOOKUP($A1927,Location!$A:$E,5,FALSE)</f>
        <v>0.14213439999999999</v>
      </c>
      <c r="V1927" t="s">
        <v>24</v>
      </c>
      <c r="W1927" t="s">
        <v>335</v>
      </c>
      <c r="X1927" t="s">
        <v>26</v>
      </c>
    </row>
    <row r="1928" spans="1:24" x14ac:dyDescent="0.25">
      <c r="A1928" t="s">
        <v>53</v>
      </c>
      <c r="N1928">
        <v>2</v>
      </c>
      <c r="O1928">
        <v>1</v>
      </c>
      <c r="P1928">
        <v>1</v>
      </c>
      <c r="Q1928" t="s">
        <v>23</v>
      </c>
      <c r="R1928">
        <f>VLOOKUP($A1928,Location!$A:$E,2,FALSE)</f>
        <v>55.763158300000001</v>
      </c>
      <c r="S1928">
        <f>VLOOKUP($A1928,Location!$A:$E,3,FALSE)</f>
        <v>-2.0161174000000002</v>
      </c>
      <c r="T1928">
        <f>VLOOKUP($A1928,Location!$A:$E,4,FALSE)</f>
        <v>55.763158300000001</v>
      </c>
      <c r="U1928">
        <f>VLOOKUP($A1928,Location!$A:$E,5,FALSE)</f>
        <v>-2.0161174000000002</v>
      </c>
      <c r="V1928" t="s">
        <v>24</v>
      </c>
      <c r="W1928" t="s">
        <v>335</v>
      </c>
      <c r="X1928" t="s">
        <v>26</v>
      </c>
    </row>
    <row r="1929" spans="1:24" x14ac:dyDescent="0.25">
      <c r="A1929" t="s">
        <v>54</v>
      </c>
      <c r="N1929">
        <v>2</v>
      </c>
      <c r="O1929">
        <v>1</v>
      </c>
      <c r="P1929">
        <v>1</v>
      </c>
      <c r="Q1929" t="s">
        <v>23</v>
      </c>
      <c r="R1929">
        <f>VLOOKUP($A1929,Location!$A:$E,2,FALSE)</f>
        <v>52.473162799999997</v>
      </c>
      <c r="S1929">
        <f>VLOOKUP($A1929,Location!$A:$E,3,FALSE)</f>
        <v>-1.7721947</v>
      </c>
      <c r="T1929">
        <f>VLOOKUP($A1929,Location!$A:$E,4,FALSE)</f>
        <v>52.483162799999995</v>
      </c>
      <c r="U1929">
        <f>VLOOKUP($A1929,Location!$A:$E,5,FALSE)</f>
        <v>-1.7721947</v>
      </c>
      <c r="V1929" t="s">
        <v>24</v>
      </c>
      <c r="W1929" t="s">
        <v>335</v>
      </c>
      <c r="X1929" t="s">
        <v>26</v>
      </c>
    </row>
    <row r="1930" spans="1:24" x14ac:dyDescent="0.25">
      <c r="A1930" t="s">
        <v>55</v>
      </c>
      <c r="N1930">
        <v>2</v>
      </c>
      <c r="O1930">
        <v>1</v>
      </c>
      <c r="P1930">
        <v>1</v>
      </c>
      <c r="Q1930" t="s">
        <v>23</v>
      </c>
      <c r="R1930">
        <f>VLOOKUP($A1930,Location!$A:$E,2,FALSE)</f>
        <v>52.406568100000001</v>
      </c>
      <c r="S1930">
        <f>VLOOKUP($A1930,Location!$A:$E,3,FALSE)</f>
        <v>-1.8871214000000001</v>
      </c>
      <c r="T1930">
        <f>VLOOKUP($A1930,Location!$A:$E,4,FALSE)</f>
        <v>52.406568100000001</v>
      </c>
      <c r="U1930">
        <f>VLOOKUP($A1930,Location!$A:$E,5,FALSE)</f>
        <v>-1.8946214000000001</v>
      </c>
      <c r="V1930" t="s">
        <v>24</v>
      </c>
      <c r="W1930" t="s">
        <v>335</v>
      </c>
      <c r="X1930" t="s">
        <v>26</v>
      </c>
    </row>
    <row r="1931" spans="1:24" x14ac:dyDescent="0.25">
      <c r="A1931" t="s">
        <v>56</v>
      </c>
      <c r="N1931">
        <v>2</v>
      </c>
      <c r="O1931">
        <v>1</v>
      </c>
      <c r="P1931">
        <v>1</v>
      </c>
      <c r="Q1931" t="s">
        <v>23</v>
      </c>
      <c r="R1931">
        <f>VLOOKUP($A1931,Location!$A:$E,2,FALSE)</f>
        <v>52.543866000000001</v>
      </c>
      <c r="S1931">
        <f>VLOOKUP($A1931,Location!$A:$E,3,FALSE)</f>
        <v>-1.8904862</v>
      </c>
      <c r="T1931">
        <f>VLOOKUP($A1931,Location!$A:$E,4,FALSE)</f>
        <v>52.543866000000001</v>
      </c>
      <c r="U1931">
        <f>VLOOKUP($A1931,Location!$A:$E,5,FALSE)</f>
        <v>-1.9004862</v>
      </c>
      <c r="V1931" t="s">
        <v>24</v>
      </c>
      <c r="W1931" t="s">
        <v>335</v>
      </c>
      <c r="X1931" t="s">
        <v>26</v>
      </c>
    </row>
    <row r="1932" spans="1:24" x14ac:dyDescent="0.25">
      <c r="A1932" t="s">
        <v>57</v>
      </c>
      <c r="N1932">
        <v>2</v>
      </c>
      <c r="O1932">
        <v>1</v>
      </c>
      <c r="P1932">
        <v>1</v>
      </c>
      <c r="Q1932" t="s">
        <v>23</v>
      </c>
      <c r="R1932">
        <f>VLOOKUP($A1932,Location!$A:$E,2,FALSE)</f>
        <v>52.404753499999998</v>
      </c>
      <c r="S1932">
        <f>VLOOKUP($A1932,Location!$A:$E,3,FALSE)</f>
        <v>-1.8222885</v>
      </c>
      <c r="T1932">
        <f>VLOOKUP($A1932,Location!$A:$E,4,FALSE)</f>
        <v>52.395753499999998</v>
      </c>
      <c r="U1932">
        <f>VLOOKUP($A1932,Location!$A:$E,5,FALSE)</f>
        <v>-1.8122885</v>
      </c>
      <c r="V1932" t="s">
        <v>24</v>
      </c>
      <c r="W1932" t="s">
        <v>335</v>
      </c>
      <c r="X1932" t="s">
        <v>26</v>
      </c>
    </row>
    <row r="1933" spans="1:24" x14ac:dyDescent="0.25">
      <c r="A1933" t="s">
        <v>58</v>
      </c>
      <c r="N1933">
        <v>2</v>
      </c>
      <c r="O1933">
        <v>1</v>
      </c>
      <c r="P1933">
        <v>1</v>
      </c>
      <c r="Q1933" t="s">
        <v>23</v>
      </c>
      <c r="R1933">
        <f>VLOOKUP($A1933,Location!$A:$E,2,FALSE)</f>
        <v>52.453963999999999</v>
      </c>
      <c r="S1933">
        <f>VLOOKUP($A1933,Location!$A:$E,3,FALSE)</f>
        <v>-1.8100977</v>
      </c>
      <c r="T1933">
        <f>VLOOKUP($A1933,Location!$A:$E,4,FALSE)</f>
        <v>52.438963999999999</v>
      </c>
      <c r="U1933">
        <f>VLOOKUP($A1933,Location!$A:$E,5,FALSE)</f>
        <v>-1.8100977</v>
      </c>
      <c r="V1933" t="s">
        <v>24</v>
      </c>
      <c r="W1933" t="s">
        <v>335</v>
      </c>
      <c r="X1933" t="s">
        <v>26</v>
      </c>
    </row>
    <row r="1934" spans="1:24" x14ac:dyDescent="0.25">
      <c r="A1934" t="s">
        <v>59</v>
      </c>
      <c r="N1934">
        <v>2</v>
      </c>
      <c r="O1934">
        <v>1</v>
      </c>
      <c r="P1934">
        <v>1</v>
      </c>
      <c r="Q1934" t="s">
        <v>23</v>
      </c>
      <c r="R1934">
        <f>VLOOKUP($A1934,Location!$A:$E,2,FALSE)</f>
        <v>52.547550100000002</v>
      </c>
      <c r="S1934">
        <f>VLOOKUP($A1934,Location!$A:$E,3,FALSE)</f>
        <v>-1.8412378</v>
      </c>
      <c r="T1934">
        <f>VLOOKUP($A1934,Location!$A:$E,4,FALSE)</f>
        <v>52.532550100000002</v>
      </c>
      <c r="U1934">
        <f>VLOOKUP($A1934,Location!$A:$E,5,FALSE)</f>
        <v>-1.8162378000000001</v>
      </c>
      <c r="V1934" t="s">
        <v>24</v>
      </c>
      <c r="W1934" t="s">
        <v>335</v>
      </c>
      <c r="X1934" t="s">
        <v>26</v>
      </c>
    </row>
    <row r="1935" spans="1:24" x14ac:dyDescent="0.25">
      <c r="A1935" t="s">
        <v>60</v>
      </c>
      <c r="N1935">
        <v>2</v>
      </c>
      <c r="O1935">
        <v>1</v>
      </c>
      <c r="P1935">
        <v>1</v>
      </c>
      <c r="Q1935" t="s">
        <v>23</v>
      </c>
      <c r="R1935">
        <f>VLOOKUP($A1935,Location!$A:$E,2,FALSE)</f>
        <v>52.561497600000003</v>
      </c>
      <c r="S1935">
        <f>VLOOKUP($A1935,Location!$A:$E,3,FALSE)</f>
        <v>-1.8329146999999999</v>
      </c>
      <c r="T1935">
        <f>VLOOKUP($A1935,Location!$A:$E,4,FALSE)</f>
        <v>52.576497600000003</v>
      </c>
      <c r="U1935">
        <f>VLOOKUP($A1935,Location!$A:$E,5,FALSE)</f>
        <v>-1.8179147</v>
      </c>
      <c r="V1935" t="s">
        <v>24</v>
      </c>
      <c r="W1935" t="s">
        <v>335</v>
      </c>
      <c r="X1935" t="s">
        <v>26</v>
      </c>
    </row>
    <row r="1936" spans="1:24" x14ac:dyDescent="0.25">
      <c r="A1936" t="s">
        <v>61</v>
      </c>
      <c r="N1936">
        <v>2</v>
      </c>
      <c r="O1936">
        <v>1</v>
      </c>
      <c r="P1936">
        <v>1</v>
      </c>
      <c r="Q1936" t="s">
        <v>23</v>
      </c>
      <c r="R1936">
        <f>VLOOKUP($A1936,Location!$A:$E,2,FALSE)</f>
        <v>55.923259999999999</v>
      </c>
      <c r="S1936">
        <f>VLOOKUP($A1936,Location!$A:$E,3,FALSE)</f>
        <v>-4.1990069999999999</v>
      </c>
      <c r="T1936">
        <f>VLOOKUP($A1936,Location!$A:$E,4,FALSE)</f>
        <v>55.923259999999999</v>
      </c>
      <c r="U1936">
        <f>VLOOKUP($A1936,Location!$A:$E,5,FALSE)</f>
        <v>-4.1990069999999999</v>
      </c>
      <c r="V1936" t="s">
        <v>24</v>
      </c>
      <c r="W1936" t="s">
        <v>335</v>
      </c>
      <c r="X1936" t="s">
        <v>26</v>
      </c>
    </row>
    <row r="1937" spans="1:24" x14ac:dyDescent="0.25">
      <c r="A1937" t="s">
        <v>62</v>
      </c>
      <c r="N1937">
        <v>2</v>
      </c>
      <c r="O1937">
        <v>1</v>
      </c>
      <c r="P1937">
        <v>1</v>
      </c>
      <c r="Q1937" t="s">
        <v>23</v>
      </c>
      <c r="R1937">
        <f>VLOOKUP($A1937,Location!$A:$E,2,FALSE)</f>
        <v>51.861484599999997</v>
      </c>
      <c r="S1937">
        <f>VLOOKUP($A1937,Location!$A:$E,3,FALSE)</f>
        <v>0.16432469999999999</v>
      </c>
      <c r="T1937">
        <f>VLOOKUP($A1937,Location!$A:$E,4,FALSE)</f>
        <v>51.861484599999997</v>
      </c>
      <c r="U1937">
        <f>VLOOKUP($A1937,Location!$A:$E,5,FALSE)</f>
        <v>0.16432469999999999</v>
      </c>
      <c r="V1937" t="s">
        <v>24</v>
      </c>
      <c r="W1937" t="s">
        <v>335</v>
      </c>
      <c r="X1937" t="s">
        <v>26</v>
      </c>
    </row>
    <row r="1938" spans="1:24" x14ac:dyDescent="0.25">
      <c r="A1938" t="s">
        <v>63</v>
      </c>
      <c r="N1938">
        <v>2</v>
      </c>
      <c r="O1938">
        <v>1</v>
      </c>
      <c r="P1938">
        <v>1</v>
      </c>
      <c r="Q1938" t="s">
        <v>23</v>
      </c>
      <c r="R1938">
        <f>VLOOKUP($A1938,Location!$A:$E,2,FALSE)</f>
        <v>53.7140506</v>
      </c>
      <c r="S1938">
        <f>VLOOKUP($A1938,Location!$A:$E,3,FALSE)</f>
        <v>-2.4765407000000002</v>
      </c>
      <c r="T1938">
        <f>VLOOKUP($A1938,Location!$A:$E,4,FALSE)</f>
        <v>53.7140506</v>
      </c>
      <c r="U1938">
        <f>VLOOKUP($A1938,Location!$A:$E,5,FALSE)</f>
        <v>-2.4765407000000002</v>
      </c>
      <c r="V1938" t="s">
        <v>24</v>
      </c>
      <c r="W1938" t="s">
        <v>335</v>
      </c>
      <c r="X1938" t="s">
        <v>26</v>
      </c>
    </row>
    <row r="1939" spans="1:24" x14ac:dyDescent="0.25">
      <c r="A1939" t="s">
        <v>64</v>
      </c>
      <c r="N1939">
        <v>2</v>
      </c>
      <c r="O1939">
        <v>1</v>
      </c>
      <c r="P1939">
        <v>1</v>
      </c>
      <c r="Q1939" t="s">
        <v>23</v>
      </c>
      <c r="R1939">
        <f>VLOOKUP($A1939,Location!$A:$E,2,FALSE)</f>
        <v>53.839982999999997</v>
      </c>
      <c r="S1939">
        <f>VLOOKUP($A1939,Location!$A:$E,3,FALSE)</f>
        <v>-3.0344223000000001</v>
      </c>
      <c r="T1939">
        <f>VLOOKUP($A1939,Location!$A:$E,4,FALSE)</f>
        <v>53.839982999999997</v>
      </c>
      <c r="U1939">
        <f>VLOOKUP($A1939,Location!$A:$E,5,FALSE)</f>
        <v>-3.0344223000000001</v>
      </c>
      <c r="V1939" t="s">
        <v>24</v>
      </c>
      <c r="W1939" t="s">
        <v>335</v>
      </c>
      <c r="X1939" t="s">
        <v>26</v>
      </c>
    </row>
    <row r="1940" spans="1:24" x14ac:dyDescent="0.25">
      <c r="A1940" t="s">
        <v>65</v>
      </c>
      <c r="N1940">
        <v>2</v>
      </c>
      <c r="O1940">
        <v>1</v>
      </c>
      <c r="P1940">
        <v>1</v>
      </c>
      <c r="Q1940" t="s">
        <v>23</v>
      </c>
      <c r="R1940">
        <f>VLOOKUP($A1940,Location!$A:$E,2,FALSE)</f>
        <v>51.993923500000001</v>
      </c>
      <c r="S1940">
        <f>VLOOKUP($A1940,Location!$A:$E,3,FALSE)</f>
        <v>-0.7424191</v>
      </c>
      <c r="T1940">
        <f>VLOOKUP($A1940,Location!$A:$E,4,FALSE)</f>
        <v>52.043923499999998</v>
      </c>
      <c r="U1940">
        <f>VLOOKUP($A1940,Location!$A:$E,5,FALSE)</f>
        <v>-0.7424191</v>
      </c>
      <c r="V1940" t="s">
        <v>24</v>
      </c>
      <c r="W1940" t="s">
        <v>335</v>
      </c>
      <c r="X1940" t="s">
        <v>26</v>
      </c>
    </row>
    <row r="1941" spans="1:24" x14ac:dyDescent="0.25">
      <c r="A1941" t="s">
        <v>66</v>
      </c>
      <c r="N1941">
        <v>2</v>
      </c>
      <c r="O1941">
        <v>1</v>
      </c>
      <c r="P1941">
        <v>1</v>
      </c>
      <c r="Q1941" t="s">
        <v>23</v>
      </c>
      <c r="R1941">
        <f>VLOOKUP($A1941,Location!$A:$E,2,FALSE)</f>
        <v>55.124605099999997</v>
      </c>
      <c r="S1941">
        <f>VLOOKUP($A1941,Location!$A:$E,3,FALSE)</f>
        <v>-1.5023363000000001</v>
      </c>
      <c r="T1941">
        <f>VLOOKUP($A1941,Location!$A:$E,4,FALSE)</f>
        <v>55.124605099999997</v>
      </c>
      <c r="U1941">
        <f>VLOOKUP($A1941,Location!$A:$E,5,FALSE)</f>
        <v>-1.5023363000000001</v>
      </c>
      <c r="V1941" t="s">
        <v>24</v>
      </c>
      <c r="W1941" t="s">
        <v>335</v>
      </c>
      <c r="X1941" t="s">
        <v>26</v>
      </c>
    </row>
    <row r="1942" spans="1:24" x14ac:dyDescent="0.25">
      <c r="A1942" t="s">
        <v>67</v>
      </c>
      <c r="N1942">
        <v>2</v>
      </c>
      <c r="O1942">
        <v>1</v>
      </c>
      <c r="P1942">
        <v>1</v>
      </c>
      <c r="Q1942" t="s">
        <v>23</v>
      </c>
      <c r="R1942">
        <f>VLOOKUP($A1942,Location!$A:$E,2,FALSE)</f>
        <v>50.459685100000002</v>
      </c>
      <c r="S1942">
        <f>VLOOKUP($A1942,Location!$A:$E,3,FALSE)</f>
        <v>-4.7085118000000001</v>
      </c>
      <c r="T1942">
        <f>VLOOKUP($A1942,Location!$A:$E,4,FALSE)</f>
        <v>50.459685100000002</v>
      </c>
      <c r="U1942">
        <f>VLOOKUP($A1942,Location!$A:$E,5,FALSE)</f>
        <v>-4.7085118000000001</v>
      </c>
      <c r="V1942" t="s">
        <v>24</v>
      </c>
      <c r="W1942" t="s">
        <v>335</v>
      </c>
      <c r="X1942" t="s">
        <v>26</v>
      </c>
    </row>
    <row r="1943" spans="1:24" x14ac:dyDescent="0.25">
      <c r="A1943" t="s">
        <v>68</v>
      </c>
      <c r="N1943">
        <v>2</v>
      </c>
      <c r="O1943">
        <v>1</v>
      </c>
      <c r="P1943">
        <v>1</v>
      </c>
      <c r="Q1943" t="s">
        <v>23</v>
      </c>
      <c r="R1943">
        <f>VLOOKUP($A1943,Location!$A:$E,2,FALSE)</f>
        <v>53.565206600000003</v>
      </c>
      <c r="S1943">
        <f>VLOOKUP($A1943,Location!$A:$E,3,FALSE)</f>
        <v>-2.42347</v>
      </c>
      <c r="T1943">
        <f>VLOOKUP($A1943,Location!$A:$E,4,FALSE)</f>
        <v>53.565206600000003</v>
      </c>
      <c r="U1943">
        <f>VLOOKUP($A1943,Location!$A:$E,5,FALSE)</f>
        <v>-2.42347</v>
      </c>
      <c r="V1943" t="s">
        <v>24</v>
      </c>
      <c r="W1943" t="s">
        <v>335</v>
      </c>
      <c r="X1943" t="s">
        <v>26</v>
      </c>
    </row>
    <row r="1944" spans="1:24" x14ac:dyDescent="0.25">
      <c r="A1944" t="s">
        <v>69</v>
      </c>
      <c r="N1944">
        <v>2</v>
      </c>
      <c r="O1944">
        <v>1</v>
      </c>
      <c r="P1944">
        <v>1</v>
      </c>
      <c r="Q1944" t="s">
        <v>23</v>
      </c>
      <c r="R1944">
        <f>VLOOKUP($A1944,Location!$A:$E,2,FALSE)</f>
        <v>51.644114100000003</v>
      </c>
      <c r="S1944">
        <f>VLOOKUP($A1944,Location!$A:$E,3,FALSE)</f>
        <v>-0.2567217</v>
      </c>
      <c r="T1944">
        <f>VLOOKUP($A1944,Location!$A:$E,4,FALSE)</f>
        <v>51.660114100000001</v>
      </c>
      <c r="U1944">
        <f>VLOOKUP($A1944,Location!$A:$E,5,FALSE)</f>
        <v>-0.2567217</v>
      </c>
      <c r="V1944" t="s">
        <v>24</v>
      </c>
      <c r="W1944" t="s">
        <v>335</v>
      </c>
      <c r="X1944" t="s">
        <v>26</v>
      </c>
    </row>
    <row r="1945" spans="1:24" x14ac:dyDescent="0.25">
      <c r="A1945" t="s">
        <v>70</v>
      </c>
      <c r="N1945">
        <v>2</v>
      </c>
      <c r="O1945">
        <v>1</v>
      </c>
      <c r="P1945">
        <v>1</v>
      </c>
      <c r="Q1945" t="s">
        <v>23</v>
      </c>
      <c r="R1945">
        <f>VLOOKUP($A1945,Location!$A:$E,2,FALSE)</f>
        <v>52.9697107</v>
      </c>
      <c r="S1945">
        <f>VLOOKUP($A1945,Location!$A:$E,3,FALSE)</f>
        <v>-3.0564899999999999E-2</v>
      </c>
      <c r="T1945">
        <f>VLOOKUP($A1945,Location!$A:$E,4,FALSE)</f>
        <v>52.9697107</v>
      </c>
      <c r="U1945">
        <f>VLOOKUP($A1945,Location!$A:$E,5,FALSE)</f>
        <v>-3.0564899999999999E-2</v>
      </c>
      <c r="V1945" t="s">
        <v>24</v>
      </c>
      <c r="W1945" t="s">
        <v>335</v>
      </c>
      <c r="X1945" t="s">
        <v>26</v>
      </c>
    </row>
    <row r="1946" spans="1:24" x14ac:dyDescent="0.25">
      <c r="A1946" t="s">
        <v>71</v>
      </c>
      <c r="N1946">
        <v>2</v>
      </c>
      <c r="O1946">
        <v>1</v>
      </c>
      <c r="P1946">
        <v>1</v>
      </c>
      <c r="Q1946" t="s">
        <v>23</v>
      </c>
      <c r="R1946">
        <f>VLOOKUP($A1946,Location!$A:$E,2,FALSE)</f>
        <v>53.808917999999998</v>
      </c>
      <c r="S1946">
        <f>VLOOKUP($A1946,Location!$A:$E,3,FALSE)</f>
        <v>-1.7838700000000001</v>
      </c>
      <c r="T1946">
        <f>VLOOKUP($A1946,Location!$A:$E,4,FALSE)</f>
        <v>53.808917999999998</v>
      </c>
      <c r="U1946">
        <f>VLOOKUP($A1946,Location!$A:$E,5,FALSE)</f>
        <v>-1.8313700000000002</v>
      </c>
      <c r="V1946" t="s">
        <v>24</v>
      </c>
      <c r="W1946" t="s">
        <v>335</v>
      </c>
      <c r="X1946" t="s">
        <v>26</v>
      </c>
    </row>
    <row r="1947" spans="1:24" x14ac:dyDescent="0.25">
      <c r="A1947" t="s">
        <v>72</v>
      </c>
      <c r="N1947">
        <v>2</v>
      </c>
      <c r="O1947">
        <v>1</v>
      </c>
      <c r="P1947">
        <v>1</v>
      </c>
      <c r="Q1947" t="s">
        <v>23</v>
      </c>
      <c r="R1947">
        <f>VLOOKUP($A1947,Location!$A:$E,2,FALSE)</f>
        <v>53.798010499999997</v>
      </c>
      <c r="S1947">
        <f>VLOOKUP($A1947,Location!$A:$E,3,FALSE)</f>
        <v>-1.7052385999999999</v>
      </c>
      <c r="T1947">
        <f>VLOOKUP($A1947,Location!$A:$E,4,FALSE)</f>
        <v>53.798010499999997</v>
      </c>
      <c r="U1947">
        <f>VLOOKUP($A1947,Location!$A:$E,5,FALSE)</f>
        <v>-1.7052385999999999</v>
      </c>
      <c r="V1947" t="s">
        <v>24</v>
      </c>
      <c r="W1947" t="s">
        <v>335</v>
      </c>
      <c r="X1947" t="s">
        <v>26</v>
      </c>
    </row>
    <row r="1948" spans="1:24" x14ac:dyDescent="0.25">
      <c r="A1948" t="s">
        <v>73</v>
      </c>
      <c r="N1948">
        <v>2</v>
      </c>
      <c r="O1948">
        <v>1</v>
      </c>
      <c r="P1948">
        <v>1</v>
      </c>
      <c r="Q1948" t="s">
        <v>23</v>
      </c>
      <c r="R1948">
        <f>VLOOKUP($A1948,Location!$A:$E,2,FALSE)</f>
        <v>51.930228999999997</v>
      </c>
      <c r="S1948">
        <f>VLOOKUP($A1948,Location!$A:$E,3,FALSE)</f>
        <v>-3.3988070000000001</v>
      </c>
      <c r="T1948">
        <f>VLOOKUP($A1948,Location!$A:$E,4,FALSE)</f>
        <v>51.930228999999997</v>
      </c>
      <c r="U1948">
        <f>VLOOKUP($A1948,Location!$A:$E,5,FALSE)</f>
        <v>-3.3988070000000001</v>
      </c>
      <c r="V1948" t="s">
        <v>24</v>
      </c>
      <c r="W1948" t="s">
        <v>335</v>
      </c>
      <c r="X1948" t="s">
        <v>26</v>
      </c>
    </row>
    <row r="1949" spans="1:24" x14ac:dyDescent="0.25">
      <c r="A1949" t="s">
        <v>74</v>
      </c>
      <c r="N1949">
        <v>2</v>
      </c>
      <c r="O1949">
        <v>1</v>
      </c>
      <c r="P1949">
        <v>1</v>
      </c>
      <c r="Q1949" t="s">
        <v>23</v>
      </c>
      <c r="R1949">
        <f>VLOOKUP($A1949,Location!$A:$E,2,FALSE)</f>
        <v>53.429313399999998</v>
      </c>
      <c r="S1949">
        <f>VLOOKUP($A1949,Location!$A:$E,3,FALSE)</f>
        <v>-2.1240792000000002</v>
      </c>
      <c r="T1949">
        <f>VLOOKUP($A1949,Location!$A:$E,4,FALSE)</f>
        <v>53.429313399999998</v>
      </c>
      <c r="U1949">
        <f>VLOOKUP($A1949,Location!$A:$E,5,FALSE)</f>
        <v>-2.1590792000000003</v>
      </c>
      <c r="V1949" t="s">
        <v>24</v>
      </c>
      <c r="W1949" t="s">
        <v>335</v>
      </c>
      <c r="X1949" t="s">
        <v>26</v>
      </c>
    </row>
    <row r="1950" spans="1:24" x14ac:dyDescent="0.25">
      <c r="A1950" t="s">
        <v>75</v>
      </c>
      <c r="N1950">
        <v>2</v>
      </c>
      <c r="O1950">
        <v>1</v>
      </c>
      <c r="P1950">
        <v>1</v>
      </c>
      <c r="Q1950" t="s">
        <v>23</v>
      </c>
      <c r="R1950">
        <f>VLOOKUP($A1950,Location!$A:$E,2,FALSE)</f>
        <v>51.610535499999997</v>
      </c>
      <c r="S1950">
        <f>VLOOKUP($A1950,Location!$A:$E,3,FALSE)</f>
        <v>0.29690309999999998</v>
      </c>
      <c r="T1950">
        <f>VLOOKUP($A1950,Location!$A:$E,4,FALSE)</f>
        <v>51.610535499999997</v>
      </c>
      <c r="U1950">
        <f>VLOOKUP($A1950,Location!$A:$E,5,FALSE)</f>
        <v>0.29690309999999998</v>
      </c>
      <c r="V1950" t="s">
        <v>24</v>
      </c>
      <c r="W1950" t="s">
        <v>335</v>
      </c>
      <c r="X1950" t="s">
        <v>26</v>
      </c>
    </row>
    <row r="1951" spans="1:24" x14ac:dyDescent="0.25">
      <c r="A1951" t="s">
        <v>76</v>
      </c>
      <c r="N1951">
        <v>2</v>
      </c>
      <c r="O1951">
        <v>1</v>
      </c>
      <c r="P1951">
        <v>1</v>
      </c>
      <c r="Q1951" t="s">
        <v>23</v>
      </c>
      <c r="R1951">
        <f>VLOOKUP($A1951,Location!$A:$E,2,FALSE)</f>
        <v>51.505272400000003</v>
      </c>
      <c r="S1951">
        <f>VLOOKUP($A1951,Location!$A:$E,3,FALSE)</f>
        <v>-3.5799430999999999</v>
      </c>
      <c r="T1951">
        <f>VLOOKUP($A1951,Location!$A:$E,4,FALSE)</f>
        <v>51.435272400000002</v>
      </c>
      <c r="U1951">
        <f>VLOOKUP($A1951,Location!$A:$E,5,FALSE)</f>
        <v>-3.5599430999999999</v>
      </c>
      <c r="V1951" t="s">
        <v>24</v>
      </c>
      <c r="W1951" t="s">
        <v>335</v>
      </c>
      <c r="X1951" t="s">
        <v>26</v>
      </c>
    </row>
    <row r="1952" spans="1:24" x14ac:dyDescent="0.25">
      <c r="A1952" t="s">
        <v>77</v>
      </c>
      <c r="N1952">
        <v>2</v>
      </c>
      <c r="O1952">
        <v>1</v>
      </c>
      <c r="P1952">
        <v>1</v>
      </c>
      <c r="Q1952" t="s">
        <v>23</v>
      </c>
      <c r="R1952">
        <f>VLOOKUP($A1952,Location!$A:$E,2,FALSE)</f>
        <v>54.085600700000001</v>
      </c>
      <c r="S1952">
        <f>VLOOKUP($A1952,Location!$A:$E,3,FALSE)</f>
        <v>-0.20030780000000001</v>
      </c>
      <c r="T1952">
        <f>VLOOKUP($A1952,Location!$A:$E,4,FALSE)</f>
        <v>54.085600700000001</v>
      </c>
      <c r="U1952">
        <f>VLOOKUP($A1952,Location!$A:$E,5,FALSE)</f>
        <v>-0.20030780000000001</v>
      </c>
      <c r="V1952" t="s">
        <v>24</v>
      </c>
      <c r="W1952" t="s">
        <v>335</v>
      </c>
      <c r="X1952" t="s">
        <v>26</v>
      </c>
    </row>
    <row r="1953" spans="1:24" x14ac:dyDescent="0.25">
      <c r="A1953" t="s">
        <v>78</v>
      </c>
      <c r="N1953">
        <v>2</v>
      </c>
      <c r="O1953">
        <v>1</v>
      </c>
      <c r="P1953">
        <v>1</v>
      </c>
      <c r="Q1953" t="s">
        <v>23</v>
      </c>
      <c r="R1953">
        <f>VLOOKUP($A1953,Location!$A:$E,2,FALSE)</f>
        <v>51.515856399999997</v>
      </c>
      <c r="S1953">
        <f>VLOOKUP($A1953,Location!$A:$E,3,FALSE)</f>
        <v>-2.6850771</v>
      </c>
      <c r="T1953">
        <f>VLOOKUP($A1953,Location!$A:$E,4,FALSE)</f>
        <v>51.515856399999997</v>
      </c>
      <c r="U1953">
        <f>VLOOKUP($A1953,Location!$A:$E,5,FALSE)</f>
        <v>-2.7150770999999998</v>
      </c>
      <c r="V1953" t="s">
        <v>24</v>
      </c>
      <c r="W1953" t="s">
        <v>335</v>
      </c>
      <c r="X1953" t="s">
        <v>26</v>
      </c>
    </row>
    <row r="1954" spans="1:24" x14ac:dyDescent="0.25">
      <c r="A1954" t="s">
        <v>79</v>
      </c>
      <c r="N1954">
        <v>2</v>
      </c>
      <c r="O1954">
        <v>1</v>
      </c>
      <c r="P1954">
        <v>1</v>
      </c>
      <c r="Q1954" t="s">
        <v>23</v>
      </c>
      <c r="R1954">
        <f>VLOOKUP($A1954,Location!$A:$E,2,FALSE)</f>
        <v>51.428808199999999</v>
      </c>
      <c r="S1954">
        <f>VLOOKUP($A1954,Location!$A:$E,3,FALSE)</f>
        <v>-2.5427526</v>
      </c>
      <c r="T1954">
        <f>VLOOKUP($A1954,Location!$A:$E,4,FALSE)</f>
        <v>51.378808200000002</v>
      </c>
      <c r="U1954">
        <f>VLOOKUP($A1954,Location!$A:$E,5,FALSE)</f>
        <v>-2.5427526</v>
      </c>
      <c r="V1954" t="s">
        <v>24</v>
      </c>
      <c r="W1954" t="s">
        <v>335</v>
      </c>
      <c r="X1954" t="s">
        <v>26</v>
      </c>
    </row>
    <row r="1955" spans="1:24" x14ac:dyDescent="0.25">
      <c r="A1955" t="s">
        <v>80</v>
      </c>
      <c r="N1955">
        <v>2</v>
      </c>
      <c r="O1955">
        <v>1</v>
      </c>
      <c r="P1955">
        <v>1</v>
      </c>
      <c r="Q1955" t="s">
        <v>23</v>
      </c>
      <c r="R1955">
        <f>VLOOKUP($A1955,Location!$A:$E,2,FALSE)</f>
        <v>51.472428700000002</v>
      </c>
      <c r="S1955">
        <f>VLOOKUP($A1955,Location!$A:$E,3,FALSE)</f>
        <v>-2.4891641999999998</v>
      </c>
      <c r="T1955">
        <f>VLOOKUP($A1955,Location!$A:$E,4,FALSE)</f>
        <v>51.502428700000003</v>
      </c>
      <c r="U1955">
        <f>VLOOKUP($A1955,Location!$A:$E,5,FALSE)</f>
        <v>-2.4591642</v>
      </c>
      <c r="V1955" t="s">
        <v>24</v>
      </c>
      <c r="W1955" t="s">
        <v>335</v>
      </c>
      <c r="X1955" t="s">
        <v>26</v>
      </c>
    </row>
    <row r="1956" spans="1:24" x14ac:dyDescent="0.25">
      <c r="A1956" t="s">
        <v>81</v>
      </c>
      <c r="N1956">
        <v>2</v>
      </c>
      <c r="O1956">
        <v>1</v>
      </c>
      <c r="P1956">
        <v>1</v>
      </c>
      <c r="Q1956" t="s">
        <v>23</v>
      </c>
      <c r="R1956">
        <f>VLOOKUP($A1956,Location!$A:$E,2,FALSE)</f>
        <v>51.420360000000002</v>
      </c>
      <c r="S1956">
        <f>VLOOKUP($A1956,Location!$A:$E,3,FALSE)</f>
        <v>2.0109999999999999E-2</v>
      </c>
      <c r="T1956">
        <f>VLOOKUP($A1956,Location!$A:$E,4,FALSE)</f>
        <v>51.420360000000002</v>
      </c>
      <c r="U1956">
        <f>VLOOKUP($A1956,Location!$A:$E,5,FALSE)</f>
        <v>2.0109999999999999E-2</v>
      </c>
      <c r="V1956" t="s">
        <v>24</v>
      </c>
      <c r="W1956" t="s">
        <v>335</v>
      </c>
      <c r="X1956" t="s">
        <v>26</v>
      </c>
    </row>
    <row r="1957" spans="1:24" x14ac:dyDescent="0.25">
      <c r="A1957" t="s">
        <v>82</v>
      </c>
      <c r="N1957">
        <v>2</v>
      </c>
      <c r="O1957">
        <v>1</v>
      </c>
      <c r="P1957">
        <v>1</v>
      </c>
      <c r="Q1957" t="s">
        <v>23</v>
      </c>
      <c r="R1957">
        <f>VLOOKUP($A1957,Location!$A:$E,2,FALSE)</f>
        <v>57.673194799999997</v>
      </c>
      <c r="S1957">
        <f>VLOOKUP($A1957,Location!$A:$E,3,FALSE)</f>
        <v>-2.9725196999999999</v>
      </c>
      <c r="T1957">
        <f>VLOOKUP($A1957,Location!$A:$E,4,FALSE)</f>
        <v>57.673194799999997</v>
      </c>
      <c r="U1957">
        <f>VLOOKUP($A1957,Location!$A:$E,5,FALSE)</f>
        <v>-2.9725196999999999</v>
      </c>
      <c r="V1957" t="s">
        <v>24</v>
      </c>
      <c r="W1957" t="s">
        <v>335</v>
      </c>
      <c r="X1957" t="s">
        <v>26</v>
      </c>
    </row>
    <row r="1958" spans="1:24" x14ac:dyDescent="0.25">
      <c r="A1958" t="s">
        <v>83</v>
      </c>
      <c r="N1958">
        <v>2</v>
      </c>
      <c r="O1958">
        <v>1</v>
      </c>
      <c r="P1958">
        <v>1</v>
      </c>
      <c r="Q1958" t="s">
        <v>23</v>
      </c>
      <c r="R1958">
        <f>VLOOKUP($A1958,Location!$A:$E,2,FALSE)</f>
        <v>50.957619399999999</v>
      </c>
      <c r="S1958">
        <f>VLOOKUP($A1958,Location!$A:$E,3,FALSE)</f>
        <v>-0.127525</v>
      </c>
      <c r="T1958">
        <f>VLOOKUP($A1958,Location!$A:$E,4,FALSE)</f>
        <v>50.957619399999999</v>
      </c>
      <c r="U1958">
        <f>VLOOKUP($A1958,Location!$A:$E,5,FALSE)</f>
        <v>-0.127525</v>
      </c>
      <c r="V1958" t="s">
        <v>24</v>
      </c>
      <c r="W1958" t="s">
        <v>335</v>
      </c>
      <c r="X1958" t="s">
        <v>26</v>
      </c>
    </row>
    <row r="1959" spans="1:24" x14ac:dyDescent="0.25">
      <c r="A1959" t="s">
        <v>84</v>
      </c>
      <c r="N1959">
        <v>2</v>
      </c>
      <c r="O1959">
        <v>1</v>
      </c>
      <c r="P1959">
        <v>1</v>
      </c>
      <c r="Q1959" t="s">
        <v>23</v>
      </c>
      <c r="R1959">
        <f>VLOOKUP($A1959,Location!$A:$E,2,FALSE)</f>
        <v>52.795272099999998</v>
      </c>
      <c r="S1959">
        <f>VLOOKUP($A1959,Location!$A:$E,3,FALSE)</f>
        <v>-1.6587409</v>
      </c>
      <c r="T1959">
        <f>VLOOKUP($A1959,Location!$A:$E,4,FALSE)</f>
        <v>52.765272099999997</v>
      </c>
      <c r="U1959">
        <f>VLOOKUP($A1959,Location!$A:$E,5,FALSE)</f>
        <v>-1.6587409</v>
      </c>
      <c r="V1959" t="s">
        <v>24</v>
      </c>
      <c r="W1959" t="s">
        <v>335</v>
      </c>
      <c r="X1959" t="s">
        <v>26</v>
      </c>
    </row>
    <row r="1960" spans="1:24" x14ac:dyDescent="0.25">
      <c r="A1960" t="s">
        <v>85</v>
      </c>
      <c r="N1960">
        <v>2</v>
      </c>
      <c r="O1960">
        <v>1</v>
      </c>
      <c r="P1960">
        <v>1</v>
      </c>
      <c r="Q1960" t="s">
        <v>23</v>
      </c>
      <c r="R1960">
        <f>VLOOKUP($A1960,Location!$A:$E,2,FALSE)</f>
        <v>53.599623000000001</v>
      </c>
      <c r="S1960">
        <f>VLOOKUP($A1960,Location!$A:$E,3,FALSE)</f>
        <v>-2.2866369999999998</v>
      </c>
      <c r="T1960">
        <f>VLOOKUP($A1960,Location!$A:$E,4,FALSE)</f>
        <v>53.599623000000001</v>
      </c>
      <c r="U1960">
        <f>VLOOKUP($A1960,Location!$A:$E,5,FALSE)</f>
        <v>-2.2866369999999998</v>
      </c>
      <c r="V1960" t="s">
        <v>24</v>
      </c>
      <c r="W1960" t="s">
        <v>335</v>
      </c>
      <c r="X1960" t="s">
        <v>26</v>
      </c>
    </row>
    <row r="1961" spans="1:24" x14ac:dyDescent="0.25">
      <c r="A1961" t="s">
        <v>86</v>
      </c>
      <c r="N1961">
        <v>2</v>
      </c>
      <c r="O1961">
        <v>1</v>
      </c>
      <c r="P1961">
        <v>1</v>
      </c>
      <c r="Q1961" t="s">
        <v>23</v>
      </c>
      <c r="R1961">
        <f>VLOOKUP($A1961,Location!$A:$E,2,FALSE)</f>
        <v>52.248284900000002</v>
      </c>
      <c r="S1961">
        <f>VLOOKUP($A1961,Location!$A:$E,3,FALSE)</f>
        <v>0.71096519999999996</v>
      </c>
      <c r="T1961">
        <f>VLOOKUP($A1961,Location!$A:$E,4,FALSE)</f>
        <v>52.248284900000002</v>
      </c>
      <c r="U1961">
        <f>VLOOKUP($A1961,Location!$A:$E,5,FALSE)</f>
        <v>0.71096519999999996</v>
      </c>
      <c r="V1961" t="s">
        <v>24</v>
      </c>
      <c r="W1961" t="s">
        <v>335</v>
      </c>
      <c r="X1961" t="s">
        <v>26</v>
      </c>
    </row>
    <row r="1962" spans="1:24" x14ac:dyDescent="0.25">
      <c r="A1962" t="s">
        <v>87</v>
      </c>
      <c r="N1962">
        <v>2</v>
      </c>
      <c r="O1962">
        <v>1</v>
      </c>
      <c r="P1962">
        <v>1</v>
      </c>
      <c r="Q1962" t="s">
        <v>23</v>
      </c>
      <c r="R1962">
        <f>VLOOKUP($A1962,Location!$A:$E,2,FALSE)</f>
        <v>53.252900799999999</v>
      </c>
      <c r="S1962">
        <f>VLOOKUP($A1962,Location!$A:$E,3,FALSE)</f>
        <v>-1.9148575999999999</v>
      </c>
      <c r="T1962">
        <f>VLOOKUP($A1962,Location!$A:$E,4,FALSE)</f>
        <v>53.252900799999999</v>
      </c>
      <c r="U1962">
        <f>VLOOKUP($A1962,Location!$A:$E,5,FALSE)</f>
        <v>-1.9048575999999999</v>
      </c>
      <c r="V1962" t="s">
        <v>24</v>
      </c>
      <c r="W1962" t="s">
        <v>335</v>
      </c>
      <c r="X1962" t="s">
        <v>26</v>
      </c>
    </row>
    <row r="1963" spans="1:24" x14ac:dyDescent="0.25">
      <c r="A1963" t="s">
        <v>88</v>
      </c>
      <c r="N1963">
        <v>2</v>
      </c>
      <c r="O1963">
        <v>1</v>
      </c>
      <c r="P1963">
        <v>1</v>
      </c>
      <c r="Q1963" t="s">
        <v>23</v>
      </c>
      <c r="R1963">
        <f>VLOOKUP($A1963,Location!$A:$E,2,FALSE)</f>
        <v>50.226975299999999</v>
      </c>
      <c r="S1963">
        <f>VLOOKUP($A1963,Location!$A:$E,3,FALSE)</f>
        <v>-5.2660182999999998</v>
      </c>
      <c r="T1963">
        <f>VLOOKUP($A1963,Location!$A:$E,4,FALSE)</f>
        <v>50.226975299999999</v>
      </c>
      <c r="U1963">
        <f>VLOOKUP($A1963,Location!$A:$E,5,FALSE)</f>
        <v>-5.2660182999999998</v>
      </c>
      <c r="V1963" t="s">
        <v>24</v>
      </c>
      <c r="W1963" t="s">
        <v>335</v>
      </c>
      <c r="X1963" t="s">
        <v>26</v>
      </c>
    </row>
    <row r="1964" spans="1:24" x14ac:dyDescent="0.25">
      <c r="A1964" t="s">
        <v>89</v>
      </c>
      <c r="N1964">
        <v>2</v>
      </c>
      <c r="O1964">
        <v>1</v>
      </c>
      <c r="P1964">
        <v>1</v>
      </c>
      <c r="Q1964" t="s">
        <v>23</v>
      </c>
      <c r="R1964">
        <f>VLOOKUP($A1964,Location!$A:$E,2,FALSE)</f>
        <v>52.232819999999997</v>
      </c>
      <c r="S1964">
        <f>VLOOKUP($A1964,Location!$A:$E,3,FALSE)</f>
        <v>0.13578999999999999</v>
      </c>
      <c r="T1964">
        <f>VLOOKUP($A1964,Location!$A:$E,4,FALSE)</f>
        <v>52.232819999999997</v>
      </c>
      <c r="U1964">
        <f>VLOOKUP($A1964,Location!$A:$E,5,FALSE)</f>
        <v>0.13578999999999999</v>
      </c>
      <c r="V1964" t="s">
        <v>24</v>
      </c>
      <c r="W1964" t="s">
        <v>335</v>
      </c>
      <c r="X1964" t="s">
        <v>26</v>
      </c>
    </row>
    <row r="1965" spans="1:24" x14ac:dyDescent="0.25">
      <c r="A1965" t="s">
        <v>90</v>
      </c>
      <c r="N1965">
        <v>2</v>
      </c>
      <c r="O1965">
        <v>1</v>
      </c>
      <c r="P1965">
        <v>1</v>
      </c>
      <c r="Q1965" t="s">
        <v>23</v>
      </c>
      <c r="R1965">
        <f>VLOOKUP($A1965,Location!$A:$E,2,FALSE)</f>
        <v>55.423007599999998</v>
      </c>
      <c r="S1965">
        <f>VLOOKUP($A1965,Location!$A:$E,3,FALSE)</f>
        <v>-5.6014568999999996</v>
      </c>
      <c r="T1965">
        <f>VLOOKUP($A1965,Location!$A:$E,4,FALSE)</f>
        <v>55.423007599999998</v>
      </c>
      <c r="U1965">
        <f>VLOOKUP($A1965,Location!$A:$E,5,FALSE)</f>
        <v>-5.6014568999999996</v>
      </c>
      <c r="V1965" t="s">
        <v>24</v>
      </c>
      <c r="W1965" t="s">
        <v>335</v>
      </c>
      <c r="X1965" t="s">
        <v>26</v>
      </c>
    </row>
    <row r="1966" spans="1:24" x14ac:dyDescent="0.25">
      <c r="A1966" t="s">
        <v>91</v>
      </c>
      <c r="N1966">
        <v>2</v>
      </c>
      <c r="O1966">
        <v>1</v>
      </c>
      <c r="P1966">
        <v>1</v>
      </c>
      <c r="Q1966" t="s">
        <v>23</v>
      </c>
      <c r="R1966">
        <f>VLOOKUP($A1966,Location!$A:$E,2,FALSE)</f>
        <v>51.274792099999999</v>
      </c>
      <c r="S1966">
        <f>VLOOKUP($A1966,Location!$A:$E,3,FALSE)</f>
        <v>1.0884365</v>
      </c>
      <c r="T1966">
        <f>VLOOKUP($A1966,Location!$A:$E,4,FALSE)</f>
        <v>51.2347921</v>
      </c>
      <c r="U1966">
        <f>VLOOKUP($A1966,Location!$A:$E,5,FALSE)</f>
        <v>1.1334365</v>
      </c>
      <c r="V1966" t="s">
        <v>24</v>
      </c>
      <c r="W1966" t="s">
        <v>335</v>
      </c>
      <c r="X1966" t="s">
        <v>26</v>
      </c>
    </row>
    <row r="1967" spans="1:24" x14ac:dyDescent="0.25">
      <c r="A1967" t="s">
        <v>92</v>
      </c>
      <c r="N1967">
        <v>2</v>
      </c>
      <c r="O1967">
        <v>1</v>
      </c>
      <c r="P1967">
        <v>1</v>
      </c>
      <c r="Q1967" t="s">
        <v>23</v>
      </c>
      <c r="R1967">
        <f>VLOOKUP($A1967,Location!$A:$E,2,FALSE)</f>
        <v>51.522466999999999</v>
      </c>
      <c r="S1967">
        <f>VLOOKUP($A1967,Location!$A:$E,3,FALSE)</f>
        <v>-3.1902680000000001</v>
      </c>
      <c r="T1967">
        <f>VLOOKUP($A1967,Location!$A:$E,4,FALSE)</f>
        <v>51.522466999999999</v>
      </c>
      <c r="U1967">
        <f>VLOOKUP($A1967,Location!$A:$E,5,FALSE)</f>
        <v>-3.2202679999999999</v>
      </c>
      <c r="V1967" t="s">
        <v>24</v>
      </c>
      <c r="W1967" t="s">
        <v>335</v>
      </c>
      <c r="X1967" t="s">
        <v>26</v>
      </c>
    </row>
    <row r="1968" spans="1:24" x14ac:dyDescent="0.25">
      <c r="A1968" t="s">
        <v>93</v>
      </c>
      <c r="N1968">
        <v>2</v>
      </c>
      <c r="O1968">
        <v>1</v>
      </c>
      <c r="P1968">
        <v>1</v>
      </c>
      <c r="Q1968" t="s">
        <v>23</v>
      </c>
      <c r="R1968">
        <f>VLOOKUP($A1968,Location!$A:$E,2,FALSE)</f>
        <v>52.085118600000001</v>
      </c>
      <c r="S1968">
        <f>VLOOKUP($A1968,Location!$A:$E,3,FALSE)</f>
        <v>-4.6578919000000001</v>
      </c>
      <c r="T1968">
        <f>VLOOKUP($A1968,Location!$A:$E,4,FALSE)</f>
        <v>52.085118600000001</v>
      </c>
      <c r="U1968">
        <f>VLOOKUP($A1968,Location!$A:$E,5,FALSE)</f>
        <v>-4.6578919000000001</v>
      </c>
      <c r="V1968" t="s">
        <v>24</v>
      </c>
      <c r="W1968" t="s">
        <v>335</v>
      </c>
      <c r="X1968" t="s">
        <v>26</v>
      </c>
    </row>
    <row r="1969" spans="1:24" x14ac:dyDescent="0.25">
      <c r="A1969" t="s">
        <v>94</v>
      </c>
      <c r="N1969">
        <v>2</v>
      </c>
      <c r="O1969">
        <v>1</v>
      </c>
      <c r="P1969">
        <v>1</v>
      </c>
      <c r="Q1969" t="s">
        <v>23</v>
      </c>
      <c r="R1969">
        <f>VLOOKUP($A1969,Location!$A:$E,2,FALSE)</f>
        <v>52.119056999999998</v>
      </c>
      <c r="S1969">
        <f>VLOOKUP($A1969,Location!$A:$E,3,FALSE)</f>
        <v>-0.421518</v>
      </c>
      <c r="T1969">
        <f>VLOOKUP($A1969,Location!$A:$E,4,FALSE)</f>
        <v>52.134056999999999</v>
      </c>
      <c r="U1969">
        <f>VLOOKUP($A1969,Location!$A:$E,5,FALSE)</f>
        <v>-0.421518</v>
      </c>
      <c r="V1969" t="s">
        <v>24</v>
      </c>
      <c r="W1969" t="s">
        <v>335</v>
      </c>
      <c r="X1969" t="s">
        <v>26</v>
      </c>
    </row>
    <row r="1970" spans="1:24" x14ac:dyDescent="0.25">
      <c r="A1970" t="s">
        <v>95</v>
      </c>
      <c r="N1970">
        <v>2</v>
      </c>
      <c r="O1970">
        <v>1</v>
      </c>
      <c r="P1970">
        <v>1</v>
      </c>
      <c r="Q1970" t="s">
        <v>23</v>
      </c>
      <c r="R1970">
        <f>VLOOKUP($A1970,Location!$A:$E,2,FALSE)</f>
        <v>54.896782600000002</v>
      </c>
      <c r="S1970">
        <f>VLOOKUP($A1970,Location!$A:$E,3,FALSE)</f>
        <v>-2.9524503000000002</v>
      </c>
      <c r="T1970">
        <f>VLOOKUP($A1970,Location!$A:$E,4,FALSE)</f>
        <v>54.896782600000002</v>
      </c>
      <c r="U1970">
        <f>VLOOKUP($A1970,Location!$A:$E,5,FALSE)</f>
        <v>-2.9524503000000002</v>
      </c>
      <c r="V1970" t="s">
        <v>24</v>
      </c>
      <c r="W1970" t="s">
        <v>335</v>
      </c>
      <c r="X1970" t="s">
        <v>26</v>
      </c>
    </row>
    <row r="1971" spans="1:24" x14ac:dyDescent="0.25">
      <c r="A1971" t="s">
        <v>96</v>
      </c>
      <c r="N1971">
        <v>2</v>
      </c>
      <c r="O1971">
        <v>1</v>
      </c>
      <c r="P1971">
        <v>1</v>
      </c>
      <c r="Q1971" t="s">
        <v>23</v>
      </c>
      <c r="R1971">
        <f>VLOOKUP($A1971,Location!$A:$E,2,FALSE)</f>
        <v>51.855899899999997</v>
      </c>
      <c r="S1971">
        <f>VLOOKUP($A1971,Location!$A:$E,3,FALSE)</f>
        <v>-4.3029979000000003</v>
      </c>
      <c r="T1971">
        <f>VLOOKUP($A1971,Location!$A:$E,4,FALSE)</f>
        <v>51.855899899999997</v>
      </c>
      <c r="U1971">
        <f>VLOOKUP($A1971,Location!$A:$E,5,FALSE)</f>
        <v>-4.3029979000000003</v>
      </c>
      <c r="V1971" t="s">
        <v>24</v>
      </c>
      <c r="W1971" t="s">
        <v>335</v>
      </c>
      <c r="X1971" t="s">
        <v>26</v>
      </c>
    </row>
    <row r="1972" spans="1:24" x14ac:dyDescent="0.25">
      <c r="A1972" t="s">
        <v>97</v>
      </c>
      <c r="N1972">
        <v>2</v>
      </c>
      <c r="O1972">
        <v>1</v>
      </c>
      <c r="P1972">
        <v>1</v>
      </c>
      <c r="Q1972" t="s">
        <v>23</v>
      </c>
      <c r="R1972">
        <f>VLOOKUP($A1972,Location!$A:$E,2,FALSE)</f>
        <v>54.931502199999997</v>
      </c>
      <c r="S1972">
        <f>VLOOKUP($A1972,Location!$A:$E,3,FALSE)</f>
        <v>-3.9359592999999999</v>
      </c>
      <c r="T1972">
        <f>VLOOKUP($A1972,Location!$A:$E,4,FALSE)</f>
        <v>54.931502199999997</v>
      </c>
      <c r="U1972">
        <f>VLOOKUP($A1972,Location!$A:$E,5,FALSE)</f>
        <v>-3.9359592999999999</v>
      </c>
      <c r="V1972" t="s">
        <v>24</v>
      </c>
      <c r="W1972" t="s">
        <v>335</v>
      </c>
      <c r="X1972" t="s">
        <v>26</v>
      </c>
    </row>
    <row r="1973" spans="1:24" x14ac:dyDescent="0.25">
      <c r="A1973" t="s">
        <v>98</v>
      </c>
      <c r="N1973">
        <v>2</v>
      </c>
      <c r="O1973">
        <v>1</v>
      </c>
      <c r="P1973">
        <v>1</v>
      </c>
      <c r="Q1973" t="s">
        <v>23</v>
      </c>
      <c r="R1973">
        <f>VLOOKUP($A1973,Location!$A:$E,2,FALSE)</f>
        <v>53.532071299999998</v>
      </c>
      <c r="S1973">
        <f>VLOOKUP($A1973,Location!$A:$E,3,FALSE)</f>
        <v>-2.1712096999999999</v>
      </c>
      <c r="T1973">
        <f>VLOOKUP($A1973,Location!$A:$E,4,FALSE)</f>
        <v>53.532071299999998</v>
      </c>
      <c r="U1973">
        <f>VLOOKUP($A1973,Location!$A:$E,5,FALSE)</f>
        <v>-2.1712096999999999</v>
      </c>
      <c r="V1973" t="s">
        <v>24</v>
      </c>
      <c r="W1973" t="s">
        <v>335</v>
      </c>
      <c r="X1973" t="s">
        <v>26</v>
      </c>
    </row>
    <row r="1974" spans="1:24" x14ac:dyDescent="0.25">
      <c r="A1974" t="s">
        <v>99</v>
      </c>
      <c r="N1974">
        <v>2</v>
      </c>
      <c r="O1974">
        <v>1</v>
      </c>
      <c r="P1974">
        <v>1</v>
      </c>
      <c r="Q1974" t="s">
        <v>23</v>
      </c>
      <c r="R1974">
        <f>VLOOKUP($A1974,Location!$A:$E,2,FALSE)</f>
        <v>53.500746399999997</v>
      </c>
      <c r="S1974">
        <f>VLOOKUP($A1974,Location!$A:$E,3,FALSE)</f>
        <v>-2.2406853</v>
      </c>
      <c r="T1974">
        <f>VLOOKUP($A1974,Location!$A:$E,4,FALSE)</f>
        <v>53.500746399999997</v>
      </c>
      <c r="U1974">
        <f>VLOOKUP($A1974,Location!$A:$E,5,FALSE)</f>
        <v>-2.2491853000000002</v>
      </c>
      <c r="V1974" t="s">
        <v>24</v>
      </c>
      <c r="W1974" t="s">
        <v>335</v>
      </c>
      <c r="X1974" t="s">
        <v>26</v>
      </c>
    </row>
    <row r="1975" spans="1:24" x14ac:dyDescent="0.25">
      <c r="A1975" t="s">
        <v>100</v>
      </c>
      <c r="N1975">
        <v>2</v>
      </c>
      <c r="O1975">
        <v>1</v>
      </c>
      <c r="P1975">
        <v>1</v>
      </c>
      <c r="Q1975" t="s">
        <v>23</v>
      </c>
      <c r="R1975">
        <f>VLOOKUP($A1975,Location!$A:$E,2,FALSE)</f>
        <v>51.7248977</v>
      </c>
      <c r="S1975">
        <f>VLOOKUP($A1975,Location!$A:$E,3,FALSE)</f>
        <v>0.44655909999999999</v>
      </c>
      <c r="T1975">
        <f>VLOOKUP($A1975,Location!$A:$E,4,FALSE)</f>
        <v>51.7248977</v>
      </c>
      <c r="U1975">
        <f>VLOOKUP($A1975,Location!$A:$E,5,FALSE)</f>
        <v>0.44655909999999999</v>
      </c>
      <c r="V1975" t="s">
        <v>24</v>
      </c>
      <c r="W1975" t="s">
        <v>335</v>
      </c>
      <c r="X1975" t="s">
        <v>26</v>
      </c>
    </row>
    <row r="1976" spans="1:24" x14ac:dyDescent="0.25">
      <c r="A1976" t="s">
        <v>101</v>
      </c>
      <c r="N1976">
        <v>2</v>
      </c>
      <c r="O1976">
        <v>1</v>
      </c>
      <c r="P1976">
        <v>1</v>
      </c>
      <c r="Q1976" t="s">
        <v>23</v>
      </c>
      <c r="R1976">
        <f>VLOOKUP($A1976,Location!$A:$E,2,FALSE)</f>
        <v>51.903452700000003</v>
      </c>
      <c r="S1976">
        <f>VLOOKUP($A1976,Location!$A:$E,3,FALSE)</f>
        <v>-2.0650259000000002</v>
      </c>
      <c r="T1976">
        <f>VLOOKUP($A1976,Location!$A:$E,4,FALSE)</f>
        <v>51.903452700000003</v>
      </c>
      <c r="U1976">
        <f>VLOOKUP($A1976,Location!$A:$E,5,FALSE)</f>
        <v>-2.0250259000000002</v>
      </c>
      <c r="V1976" t="s">
        <v>24</v>
      </c>
      <c r="W1976" t="s">
        <v>335</v>
      </c>
      <c r="X1976" t="s">
        <v>26</v>
      </c>
    </row>
    <row r="1977" spans="1:24" x14ac:dyDescent="0.25">
      <c r="A1977" t="s">
        <v>102</v>
      </c>
      <c r="N1977">
        <v>2</v>
      </c>
      <c r="O1977">
        <v>1</v>
      </c>
      <c r="P1977">
        <v>1</v>
      </c>
      <c r="Q1977" t="s">
        <v>23</v>
      </c>
      <c r="R1977">
        <f>VLOOKUP($A1977,Location!$A:$E,2,FALSE)</f>
        <v>51.384331099999997</v>
      </c>
      <c r="S1977">
        <f>VLOOKUP($A1977,Location!$A:$E,3,FALSE)</f>
        <v>-0.50983659999999997</v>
      </c>
      <c r="T1977">
        <f>VLOOKUP($A1977,Location!$A:$E,4,FALSE)</f>
        <v>51.384331099999997</v>
      </c>
      <c r="U1977">
        <f>VLOOKUP($A1977,Location!$A:$E,5,FALSE)</f>
        <v>-0.50983659999999997</v>
      </c>
      <c r="V1977" t="s">
        <v>24</v>
      </c>
      <c r="W1977" t="s">
        <v>335</v>
      </c>
      <c r="X1977" t="s">
        <v>26</v>
      </c>
    </row>
    <row r="1978" spans="1:24" x14ac:dyDescent="0.25">
      <c r="A1978" t="s">
        <v>103</v>
      </c>
      <c r="N1978">
        <v>2</v>
      </c>
      <c r="O1978">
        <v>1</v>
      </c>
      <c r="P1978">
        <v>1</v>
      </c>
      <c r="Q1978" t="s">
        <v>23</v>
      </c>
      <c r="R1978">
        <f>VLOOKUP($A1978,Location!$A:$E,2,FALSE)</f>
        <v>53.161984699999998</v>
      </c>
      <c r="S1978">
        <f>VLOOKUP($A1978,Location!$A:$E,3,FALSE)</f>
        <v>-2.8475787000000001</v>
      </c>
      <c r="T1978">
        <f>VLOOKUP($A1978,Location!$A:$E,4,FALSE)</f>
        <v>53.181984700000001</v>
      </c>
      <c r="U1978">
        <f>VLOOKUP($A1978,Location!$A:$E,5,FALSE)</f>
        <v>-2.8475787000000001</v>
      </c>
      <c r="V1978" t="s">
        <v>24</v>
      </c>
      <c r="W1978" t="s">
        <v>335</v>
      </c>
      <c r="X1978" t="s">
        <v>26</v>
      </c>
    </row>
    <row r="1979" spans="1:24" x14ac:dyDescent="0.25">
      <c r="A1979" t="s">
        <v>104</v>
      </c>
      <c r="N1979">
        <v>2</v>
      </c>
      <c r="O1979">
        <v>1</v>
      </c>
      <c r="P1979">
        <v>1</v>
      </c>
      <c r="Q1979" t="s">
        <v>23</v>
      </c>
      <c r="R1979">
        <f>VLOOKUP($A1979,Location!$A:$E,2,FALSE)</f>
        <v>53.243543000000003</v>
      </c>
      <c r="S1979">
        <f>VLOOKUP($A1979,Location!$A:$E,3,FALSE)</f>
        <v>-1.426382</v>
      </c>
      <c r="T1979">
        <f>VLOOKUP($A1979,Location!$A:$E,4,FALSE)</f>
        <v>53.213543000000001</v>
      </c>
      <c r="U1979">
        <f>VLOOKUP($A1979,Location!$A:$E,5,FALSE)</f>
        <v>-1.416382</v>
      </c>
      <c r="V1979" t="s">
        <v>24</v>
      </c>
      <c r="W1979" t="s">
        <v>335</v>
      </c>
      <c r="X1979" t="s">
        <v>26</v>
      </c>
    </row>
    <row r="1980" spans="1:24" x14ac:dyDescent="0.25">
      <c r="A1980" t="s">
        <v>105</v>
      </c>
      <c r="N1980">
        <v>2</v>
      </c>
      <c r="O1980">
        <v>1</v>
      </c>
      <c r="P1980">
        <v>1</v>
      </c>
      <c r="Q1980" t="s">
        <v>23</v>
      </c>
      <c r="R1980">
        <f>VLOOKUP($A1980,Location!$A:$E,2,FALSE)</f>
        <v>50.85333</v>
      </c>
      <c r="S1980">
        <f>VLOOKUP($A1980,Location!$A:$E,3,FALSE)</f>
        <v>-0.71013000000000004</v>
      </c>
      <c r="T1980">
        <f>VLOOKUP($A1980,Location!$A:$E,4,FALSE)</f>
        <v>50.85333</v>
      </c>
      <c r="U1980">
        <f>VLOOKUP($A1980,Location!$A:$E,5,FALSE)</f>
        <v>-0.71013000000000004</v>
      </c>
      <c r="V1980" t="s">
        <v>24</v>
      </c>
      <c r="W1980" t="s">
        <v>335</v>
      </c>
      <c r="X1980" t="s">
        <v>26</v>
      </c>
    </row>
    <row r="1981" spans="1:24" x14ac:dyDescent="0.25">
      <c r="A1981" t="s">
        <v>106</v>
      </c>
      <c r="N1981">
        <v>2</v>
      </c>
      <c r="O1981">
        <v>1</v>
      </c>
      <c r="P1981">
        <v>1</v>
      </c>
      <c r="Q1981" t="s">
        <v>23</v>
      </c>
      <c r="R1981">
        <f>VLOOKUP($A1981,Location!$A:$E,2,FALSE)</f>
        <v>51.633513100000002</v>
      </c>
      <c r="S1981">
        <f>VLOOKUP($A1981,Location!$A:$E,3,FALSE)</f>
        <v>9.0489999999999998E-3</v>
      </c>
      <c r="T1981">
        <f>VLOOKUP($A1981,Location!$A:$E,4,FALSE)</f>
        <v>51.633513100000002</v>
      </c>
      <c r="U1981">
        <f>VLOOKUP($A1981,Location!$A:$E,5,FALSE)</f>
        <v>1.7049000000000002E-2</v>
      </c>
      <c r="V1981" t="s">
        <v>24</v>
      </c>
      <c r="W1981" t="s">
        <v>335</v>
      </c>
      <c r="X1981" t="s">
        <v>26</v>
      </c>
    </row>
    <row r="1982" spans="1:24" x14ac:dyDescent="0.25">
      <c r="A1982" t="s">
        <v>107</v>
      </c>
      <c r="N1982">
        <v>2</v>
      </c>
      <c r="O1982">
        <v>1</v>
      </c>
      <c r="P1982">
        <v>1</v>
      </c>
      <c r="Q1982" t="s">
        <v>23</v>
      </c>
      <c r="R1982">
        <f>VLOOKUP($A1982,Location!$A:$E,2,FALSE)</f>
        <v>51.465494</v>
      </c>
      <c r="S1982">
        <f>VLOOKUP($A1982,Location!$A:$E,3,FALSE)</f>
        <v>-2.1437599999999999</v>
      </c>
      <c r="T1982">
        <f>VLOOKUP($A1982,Location!$A:$E,4,FALSE)</f>
        <v>51.465494</v>
      </c>
      <c r="U1982">
        <f>VLOOKUP($A1982,Location!$A:$E,5,FALSE)</f>
        <v>-2.1437599999999999</v>
      </c>
      <c r="V1982" t="s">
        <v>24</v>
      </c>
      <c r="W1982" t="s">
        <v>335</v>
      </c>
      <c r="X1982" t="s">
        <v>26</v>
      </c>
    </row>
    <row r="1983" spans="1:24" x14ac:dyDescent="0.25">
      <c r="A1983" t="s">
        <v>108</v>
      </c>
      <c r="N1983">
        <v>2</v>
      </c>
      <c r="O1983">
        <v>1</v>
      </c>
      <c r="P1983">
        <v>1</v>
      </c>
      <c r="Q1983" t="s">
        <v>23</v>
      </c>
      <c r="R1983">
        <f>VLOOKUP($A1983,Location!$A:$E,2,FALSE)</f>
        <v>53.657494200000002</v>
      </c>
      <c r="S1983">
        <f>VLOOKUP($A1983,Location!$A:$E,3,FALSE)</f>
        <v>-2.6185464999999999</v>
      </c>
      <c r="T1983">
        <f>VLOOKUP($A1983,Location!$A:$E,4,FALSE)</f>
        <v>53.627494200000001</v>
      </c>
      <c r="U1983">
        <f>VLOOKUP($A1983,Location!$A:$E,5,FALSE)</f>
        <v>-2.7285464999999998</v>
      </c>
      <c r="V1983" t="s">
        <v>24</v>
      </c>
      <c r="W1983" t="s">
        <v>335</v>
      </c>
      <c r="X1983" t="s">
        <v>26</v>
      </c>
    </row>
    <row r="1984" spans="1:24" x14ac:dyDescent="0.25">
      <c r="A1984" t="s">
        <v>109</v>
      </c>
      <c r="N1984">
        <v>2</v>
      </c>
      <c r="O1984">
        <v>1</v>
      </c>
      <c r="P1984">
        <v>1</v>
      </c>
      <c r="Q1984" t="s">
        <v>23</v>
      </c>
      <c r="R1984">
        <f>VLOOKUP($A1984,Location!$A:$E,2,FALSE)</f>
        <v>51.798403800000003</v>
      </c>
      <c r="S1984">
        <f>VLOOKUP($A1984,Location!$A:$E,3,FALSE)</f>
        <v>1.1546676</v>
      </c>
      <c r="T1984">
        <f>VLOOKUP($A1984,Location!$A:$E,4,FALSE)</f>
        <v>51.798403800000003</v>
      </c>
      <c r="U1984">
        <f>VLOOKUP($A1984,Location!$A:$E,5,FALSE)</f>
        <v>1.1546676</v>
      </c>
      <c r="V1984" t="s">
        <v>24</v>
      </c>
      <c r="W1984" t="s">
        <v>335</v>
      </c>
      <c r="X1984" t="s">
        <v>26</v>
      </c>
    </row>
    <row r="1985" spans="1:24" x14ac:dyDescent="0.25">
      <c r="A1985" t="s">
        <v>110</v>
      </c>
      <c r="N1985">
        <v>2</v>
      </c>
      <c r="O1985">
        <v>1</v>
      </c>
      <c r="P1985">
        <v>1</v>
      </c>
      <c r="Q1985" t="s">
        <v>23</v>
      </c>
      <c r="R1985">
        <f>VLOOKUP($A1985,Location!$A:$E,2,FALSE)</f>
        <v>51.872078700000003</v>
      </c>
      <c r="S1985">
        <f>VLOOKUP($A1985,Location!$A:$E,3,FALSE)</f>
        <v>0.92811390000000005</v>
      </c>
      <c r="T1985">
        <f>VLOOKUP($A1985,Location!$A:$E,4,FALSE)</f>
        <v>51.872078700000003</v>
      </c>
      <c r="U1985">
        <f>VLOOKUP($A1985,Location!$A:$E,5,FALSE)</f>
        <v>0.89811390000000002</v>
      </c>
      <c r="V1985" t="s">
        <v>24</v>
      </c>
      <c r="W1985" t="s">
        <v>335</v>
      </c>
      <c r="X1985" t="s">
        <v>26</v>
      </c>
    </row>
    <row r="1986" spans="1:24" x14ac:dyDescent="0.25">
      <c r="A1986" t="s">
        <v>111</v>
      </c>
      <c r="N1986">
        <v>2</v>
      </c>
      <c r="O1986">
        <v>1</v>
      </c>
      <c r="P1986">
        <v>1</v>
      </c>
      <c r="Q1986" t="s">
        <v>23</v>
      </c>
      <c r="R1986">
        <f>VLOOKUP($A1986,Location!$A:$E,2,FALSE)</f>
        <v>52.463636200000003</v>
      </c>
      <c r="S1986">
        <f>VLOOKUP($A1986,Location!$A:$E,3,FALSE)</f>
        <v>-1.4758529</v>
      </c>
      <c r="T1986">
        <f>VLOOKUP($A1986,Location!$A:$E,4,FALSE)</f>
        <v>52.433636200000002</v>
      </c>
      <c r="U1986">
        <f>VLOOKUP($A1986,Location!$A:$E,5,FALSE)</f>
        <v>-1.5358529000000001</v>
      </c>
      <c r="V1986" t="s">
        <v>24</v>
      </c>
      <c r="W1986" t="s">
        <v>335</v>
      </c>
      <c r="X1986" t="s">
        <v>26</v>
      </c>
    </row>
    <row r="1987" spans="1:24" x14ac:dyDescent="0.25">
      <c r="A1987" t="s">
        <v>112</v>
      </c>
      <c r="N1987">
        <v>2</v>
      </c>
      <c r="O1987">
        <v>1</v>
      </c>
      <c r="P1987">
        <v>1</v>
      </c>
      <c r="Q1987" t="s">
        <v>23</v>
      </c>
      <c r="R1987">
        <f>VLOOKUP($A1987,Location!$A:$E,2,FALSE)</f>
        <v>51.081005699999999</v>
      </c>
      <c r="S1987">
        <f>VLOOKUP($A1987,Location!$A:$E,3,FALSE)</f>
        <v>-0.2017707</v>
      </c>
      <c r="T1987">
        <f>VLOOKUP($A1987,Location!$A:$E,4,FALSE)</f>
        <v>51.081005699999999</v>
      </c>
      <c r="U1987">
        <f>VLOOKUP($A1987,Location!$A:$E,5,FALSE)</f>
        <v>-0.2017707</v>
      </c>
      <c r="V1987" t="s">
        <v>24</v>
      </c>
      <c r="W1987" t="s">
        <v>335</v>
      </c>
      <c r="X1987" t="s">
        <v>26</v>
      </c>
    </row>
    <row r="1988" spans="1:24" x14ac:dyDescent="0.25">
      <c r="A1988" t="s">
        <v>113</v>
      </c>
      <c r="N1988">
        <v>2</v>
      </c>
      <c r="O1988">
        <v>1</v>
      </c>
      <c r="P1988">
        <v>1</v>
      </c>
      <c r="Q1988" t="s">
        <v>23</v>
      </c>
      <c r="R1988">
        <f>VLOOKUP($A1988,Location!$A:$E,2,FALSE)</f>
        <v>53.089860799999997</v>
      </c>
      <c r="S1988">
        <f>VLOOKUP($A1988,Location!$A:$E,3,FALSE)</f>
        <v>-2.4441250000000001</v>
      </c>
      <c r="T1988">
        <f>VLOOKUP($A1988,Location!$A:$E,4,FALSE)</f>
        <v>53.089860799999997</v>
      </c>
      <c r="U1988">
        <f>VLOOKUP($A1988,Location!$A:$E,5,FALSE)</f>
        <v>-2.4441250000000001</v>
      </c>
      <c r="V1988" t="s">
        <v>24</v>
      </c>
      <c r="W1988" t="s">
        <v>335</v>
      </c>
      <c r="X1988" t="s">
        <v>26</v>
      </c>
    </row>
    <row r="1989" spans="1:24" x14ac:dyDescent="0.25">
      <c r="A1989" t="s">
        <v>114</v>
      </c>
      <c r="N1989">
        <v>2</v>
      </c>
      <c r="O1989">
        <v>1</v>
      </c>
      <c r="P1989">
        <v>1</v>
      </c>
      <c r="Q1989" t="s">
        <v>23</v>
      </c>
      <c r="R1989">
        <f>VLOOKUP($A1989,Location!$A:$E,2,FALSE)</f>
        <v>51.385290500000004</v>
      </c>
      <c r="S1989">
        <f>VLOOKUP($A1989,Location!$A:$E,3,FALSE)</f>
        <v>-0.1178232</v>
      </c>
      <c r="T1989">
        <f>VLOOKUP($A1989,Location!$A:$E,4,FALSE)</f>
        <v>51.360290500000005</v>
      </c>
      <c r="U1989">
        <f>VLOOKUP($A1989,Location!$A:$E,5,FALSE)</f>
        <v>-0.1178232</v>
      </c>
      <c r="V1989" t="s">
        <v>24</v>
      </c>
      <c r="W1989" t="s">
        <v>335</v>
      </c>
      <c r="X1989" t="s">
        <v>26</v>
      </c>
    </row>
    <row r="1990" spans="1:24" x14ac:dyDescent="0.25">
      <c r="A1990" t="s">
        <v>115</v>
      </c>
      <c r="N1990">
        <v>2</v>
      </c>
      <c r="O1990">
        <v>1</v>
      </c>
      <c r="P1990">
        <v>1</v>
      </c>
      <c r="Q1990" t="s">
        <v>23</v>
      </c>
      <c r="R1990">
        <f>VLOOKUP($A1990,Location!$A:$E,2,FALSE)</f>
        <v>55.451709999999999</v>
      </c>
      <c r="S1990">
        <f>VLOOKUP($A1990,Location!$A:$E,3,FALSE)</f>
        <v>-4.2643599999999999</v>
      </c>
      <c r="T1990">
        <f>VLOOKUP($A1990,Location!$A:$E,4,FALSE)</f>
        <v>55.451709999999999</v>
      </c>
      <c r="U1990">
        <f>VLOOKUP($A1990,Location!$A:$E,5,FALSE)</f>
        <v>-4.2643599999999999</v>
      </c>
      <c r="V1990" t="s">
        <v>24</v>
      </c>
      <c r="W1990" t="s">
        <v>335</v>
      </c>
      <c r="X1990" t="s">
        <v>26</v>
      </c>
    </row>
    <row r="1991" spans="1:24" x14ac:dyDescent="0.25">
      <c r="A1991" t="s">
        <v>116</v>
      </c>
      <c r="N1991">
        <v>2</v>
      </c>
      <c r="O1991">
        <v>1</v>
      </c>
      <c r="P1991">
        <v>1</v>
      </c>
      <c r="Q1991" t="s">
        <v>23</v>
      </c>
      <c r="R1991">
        <f>VLOOKUP($A1991,Location!$A:$E,2,FALSE)</f>
        <v>54.519602200000001</v>
      </c>
      <c r="S1991">
        <f>VLOOKUP($A1991,Location!$A:$E,3,FALSE)</f>
        <v>-1.5083413999999999</v>
      </c>
      <c r="T1991">
        <f>VLOOKUP($A1991,Location!$A:$E,4,FALSE)</f>
        <v>54.519602200000001</v>
      </c>
      <c r="U1991">
        <f>VLOOKUP($A1991,Location!$A:$E,5,FALSE)</f>
        <v>-1.5083413999999999</v>
      </c>
      <c r="V1991" t="s">
        <v>24</v>
      </c>
      <c r="W1991" t="s">
        <v>335</v>
      </c>
      <c r="X1991" t="s">
        <v>26</v>
      </c>
    </row>
    <row r="1992" spans="1:24" x14ac:dyDescent="0.25">
      <c r="A1992" t="s">
        <v>117</v>
      </c>
      <c r="N1992">
        <v>2</v>
      </c>
      <c r="O1992">
        <v>1</v>
      </c>
      <c r="P1992">
        <v>1</v>
      </c>
      <c r="Q1992" t="s">
        <v>23</v>
      </c>
      <c r="R1992">
        <f>VLOOKUP($A1992,Location!$A:$E,2,FALSE)</f>
        <v>52.901769999999999</v>
      </c>
      <c r="S1992">
        <f>VLOOKUP($A1992,Location!$A:$E,3,FALSE)</f>
        <v>-1.4310529999999999</v>
      </c>
      <c r="T1992">
        <f>VLOOKUP($A1992,Location!$A:$E,4,FALSE)</f>
        <v>52.901769999999999</v>
      </c>
      <c r="U1992">
        <f>VLOOKUP($A1992,Location!$A:$E,5,FALSE)</f>
        <v>-1.4710529999999999</v>
      </c>
      <c r="V1992" t="s">
        <v>24</v>
      </c>
      <c r="W1992" t="s">
        <v>335</v>
      </c>
      <c r="X1992" t="s">
        <v>26</v>
      </c>
    </row>
    <row r="1993" spans="1:24" x14ac:dyDescent="0.25">
      <c r="A1993" t="s">
        <v>118</v>
      </c>
      <c r="N1993">
        <v>2</v>
      </c>
      <c r="O1993">
        <v>1</v>
      </c>
      <c r="P1993">
        <v>1</v>
      </c>
      <c r="Q1993" t="s">
        <v>23</v>
      </c>
      <c r="R1993">
        <f>VLOOKUP($A1993,Location!$A:$E,2,FALSE)</f>
        <v>53.542399000000003</v>
      </c>
      <c r="S1993">
        <f>VLOOKUP($A1993,Location!$A:$E,3,FALSE)</f>
        <v>-1.0859939999999999</v>
      </c>
      <c r="T1993">
        <f>VLOOKUP($A1993,Location!$A:$E,4,FALSE)</f>
        <v>53.542399000000003</v>
      </c>
      <c r="U1993">
        <f>VLOOKUP($A1993,Location!$A:$E,5,FALSE)</f>
        <v>-1.0859939999999999</v>
      </c>
      <c r="V1993" t="s">
        <v>24</v>
      </c>
      <c r="W1993" t="s">
        <v>335</v>
      </c>
      <c r="X1993" t="s">
        <v>26</v>
      </c>
    </row>
    <row r="1994" spans="1:24" x14ac:dyDescent="0.25">
      <c r="A1994" t="s">
        <v>119</v>
      </c>
      <c r="N1994">
        <v>2</v>
      </c>
      <c r="O1994">
        <v>1</v>
      </c>
      <c r="P1994">
        <v>1</v>
      </c>
      <c r="Q1994" t="s">
        <v>23</v>
      </c>
      <c r="R1994">
        <f>VLOOKUP($A1994,Location!$A:$E,2,FALSE)</f>
        <v>50.714248900000001</v>
      </c>
      <c r="S1994">
        <f>VLOOKUP($A1994,Location!$A:$E,3,FALSE)</f>
        <v>-2.4686621</v>
      </c>
      <c r="T1994">
        <f>VLOOKUP($A1994,Location!$A:$E,4,FALSE)</f>
        <v>50.714248900000001</v>
      </c>
      <c r="U1994">
        <f>VLOOKUP($A1994,Location!$A:$E,5,FALSE)</f>
        <v>-2.4686621</v>
      </c>
      <c r="V1994" t="s">
        <v>24</v>
      </c>
      <c r="W1994" t="s">
        <v>335</v>
      </c>
      <c r="X1994" t="s">
        <v>26</v>
      </c>
    </row>
    <row r="1995" spans="1:24" x14ac:dyDescent="0.25">
      <c r="A1995" t="s">
        <v>120</v>
      </c>
      <c r="N1995">
        <v>2</v>
      </c>
      <c r="O1995">
        <v>1</v>
      </c>
      <c r="P1995">
        <v>1</v>
      </c>
      <c r="Q1995" t="s">
        <v>23</v>
      </c>
      <c r="R1995">
        <f>VLOOKUP($A1995,Location!$A:$E,2,FALSE)</f>
        <v>52.50311</v>
      </c>
      <c r="S1995">
        <f>VLOOKUP($A1995,Location!$A:$E,3,FALSE)</f>
        <v>-2.1487500000000002</v>
      </c>
      <c r="T1995">
        <f>VLOOKUP($A1995,Location!$A:$E,4,FALSE)</f>
        <v>52.50311</v>
      </c>
      <c r="U1995">
        <f>VLOOKUP($A1995,Location!$A:$E,5,FALSE)</f>
        <v>-2.1487500000000002</v>
      </c>
      <c r="V1995" t="s">
        <v>24</v>
      </c>
      <c r="W1995" t="s">
        <v>335</v>
      </c>
      <c r="X1995" t="s">
        <v>26</v>
      </c>
    </row>
    <row r="1996" spans="1:24" x14ac:dyDescent="0.25">
      <c r="A1996" t="s">
        <v>121</v>
      </c>
      <c r="N1996">
        <v>2</v>
      </c>
      <c r="O1996">
        <v>1</v>
      </c>
      <c r="P1996">
        <v>1</v>
      </c>
      <c r="Q1996" t="s">
        <v>23</v>
      </c>
      <c r="R1996">
        <f>VLOOKUP($A1996,Location!$A:$E,2,FALSE)</f>
        <v>55.968623000000001</v>
      </c>
      <c r="S1996">
        <f>VLOOKUP($A1996,Location!$A:$E,3,FALSE)</f>
        <v>-4.5745940000000003</v>
      </c>
      <c r="T1996">
        <f>VLOOKUP($A1996,Location!$A:$E,4,FALSE)</f>
        <v>55.968623000000001</v>
      </c>
      <c r="U1996">
        <f>VLOOKUP($A1996,Location!$A:$E,5,FALSE)</f>
        <v>-4.5745940000000003</v>
      </c>
      <c r="V1996" t="s">
        <v>24</v>
      </c>
      <c r="W1996" t="s">
        <v>335</v>
      </c>
      <c r="X1996" t="s">
        <v>26</v>
      </c>
    </row>
    <row r="1997" spans="1:24" x14ac:dyDescent="0.25">
      <c r="A1997" t="s">
        <v>122</v>
      </c>
      <c r="N1997">
        <v>2</v>
      </c>
      <c r="O1997">
        <v>1</v>
      </c>
      <c r="P1997">
        <v>1</v>
      </c>
      <c r="Q1997" t="s">
        <v>23</v>
      </c>
      <c r="R1997">
        <f>VLOOKUP($A1997,Location!$A:$E,2,FALSE)</f>
        <v>55.069248299999998</v>
      </c>
      <c r="S1997">
        <f>VLOOKUP($A1997,Location!$A:$E,3,FALSE)</f>
        <v>-3.5967161000000001</v>
      </c>
      <c r="T1997">
        <f>VLOOKUP($A1997,Location!$A:$E,4,FALSE)</f>
        <v>55.069248299999998</v>
      </c>
      <c r="U1997">
        <f>VLOOKUP($A1997,Location!$A:$E,5,FALSE)</f>
        <v>-3.5967161000000001</v>
      </c>
      <c r="V1997" t="s">
        <v>24</v>
      </c>
      <c r="W1997" t="s">
        <v>335</v>
      </c>
      <c r="X1997" t="s">
        <v>26</v>
      </c>
    </row>
    <row r="1998" spans="1:24" x14ac:dyDescent="0.25">
      <c r="A1998" t="s">
        <v>123</v>
      </c>
      <c r="N1998">
        <v>2</v>
      </c>
      <c r="O1998">
        <v>1</v>
      </c>
      <c r="P1998">
        <v>1</v>
      </c>
      <c r="Q1998" t="s">
        <v>23</v>
      </c>
      <c r="R1998">
        <f>VLOOKUP($A1998,Location!$A:$E,2,FALSE)</f>
        <v>56.477769500000001</v>
      </c>
      <c r="S1998">
        <f>VLOOKUP($A1998,Location!$A:$E,3,FALSE)</f>
        <v>-3.0050628000000001</v>
      </c>
      <c r="T1998">
        <f>VLOOKUP($A1998,Location!$A:$E,4,FALSE)</f>
        <v>56.477769500000001</v>
      </c>
      <c r="U1998">
        <f>VLOOKUP($A1998,Location!$A:$E,5,FALSE)</f>
        <v>-3.0050628000000001</v>
      </c>
      <c r="V1998" t="s">
        <v>24</v>
      </c>
      <c r="W1998" t="s">
        <v>335</v>
      </c>
      <c r="X1998" t="s">
        <v>26</v>
      </c>
    </row>
    <row r="1999" spans="1:24" x14ac:dyDescent="0.25">
      <c r="A1999" t="s">
        <v>124</v>
      </c>
      <c r="N1999">
        <v>2</v>
      </c>
      <c r="O1999">
        <v>1</v>
      </c>
      <c r="P1999">
        <v>1</v>
      </c>
      <c r="Q1999" t="s">
        <v>23</v>
      </c>
      <c r="R1999">
        <f>VLOOKUP($A1999,Location!$A:$E,2,FALSE)</f>
        <v>56.074010000000001</v>
      </c>
      <c r="S1999">
        <f>VLOOKUP($A1999,Location!$A:$E,3,FALSE)</f>
        <v>-3.4352800000000001</v>
      </c>
      <c r="T1999">
        <f>VLOOKUP($A1999,Location!$A:$E,4,FALSE)</f>
        <v>56.074010000000001</v>
      </c>
      <c r="U1999">
        <f>VLOOKUP($A1999,Location!$A:$E,5,FALSE)</f>
        <v>-3.4352800000000001</v>
      </c>
      <c r="V1999" t="s">
        <v>24</v>
      </c>
      <c r="W1999" t="s">
        <v>335</v>
      </c>
      <c r="X1999" t="s">
        <v>26</v>
      </c>
    </row>
    <row r="2000" spans="1:24" x14ac:dyDescent="0.25">
      <c r="A2000" t="s">
        <v>125</v>
      </c>
      <c r="N2000">
        <v>2</v>
      </c>
      <c r="O2000">
        <v>1</v>
      </c>
      <c r="P2000">
        <v>1</v>
      </c>
      <c r="Q2000" t="s">
        <v>23</v>
      </c>
      <c r="R2000">
        <f>VLOOKUP($A2000,Location!$A:$E,2,FALSE)</f>
        <v>55.967545800000003</v>
      </c>
      <c r="S2000">
        <f>VLOOKUP($A2000,Location!$A:$E,3,FALSE)</f>
        <v>-4.9115197000000004</v>
      </c>
      <c r="T2000">
        <f>VLOOKUP($A2000,Location!$A:$E,4,FALSE)</f>
        <v>55.967545800000003</v>
      </c>
      <c r="U2000">
        <f>VLOOKUP($A2000,Location!$A:$E,5,FALSE)</f>
        <v>-4.9815197000000007</v>
      </c>
      <c r="V2000" t="s">
        <v>24</v>
      </c>
      <c r="W2000" t="s">
        <v>335</v>
      </c>
      <c r="X2000" t="s">
        <v>26</v>
      </c>
    </row>
    <row r="2001" spans="1:24" x14ac:dyDescent="0.25">
      <c r="A2001" t="s">
        <v>126</v>
      </c>
      <c r="N2001">
        <v>2</v>
      </c>
      <c r="O2001">
        <v>1</v>
      </c>
      <c r="P2001">
        <v>1</v>
      </c>
      <c r="Q2001" t="s">
        <v>23</v>
      </c>
      <c r="R2001">
        <f>VLOOKUP($A2001,Location!$A:$E,2,FALSE)</f>
        <v>55.777823300000001</v>
      </c>
      <c r="S2001">
        <f>VLOOKUP($A2001,Location!$A:$E,3,FALSE)</f>
        <v>-2.3481822999999999</v>
      </c>
      <c r="T2001">
        <f>VLOOKUP($A2001,Location!$A:$E,4,FALSE)</f>
        <v>55.777823300000001</v>
      </c>
      <c r="U2001">
        <f>VLOOKUP($A2001,Location!$A:$E,5,FALSE)</f>
        <v>-2.3481822999999999</v>
      </c>
      <c r="V2001" t="s">
        <v>24</v>
      </c>
      <c r="W2001" t="s">
        <v>335</v>
      </c>
      <c r="X2001" t="s">
        <v>26</v>
      </c>
    </row>
    <row r="2002" spans="1:24" x14ac:dyDescent="0.25">
      <c r="A2002" t="s">
        <v>127</v>
      </c>
      <c r="N2002">
        <v>2</v>
      </c>
      <c r="O2002">
        <v>1</v>
      </c>
      <c r="P2002">
        <v>1</v>
      </c>
      <c r="Q2002" t="s">
        <v>23</v>
      </c>
      <c r="R2002">
        <f>VLOOKUP($A2002,Location!$A:$E,2,FALSE)</f>
        <v>54.747139300000001</v>
      </c>
      <c r="S2002">
        <f>VLOOKUP($A2002,Location!$A:$E,3,FALSE)</f>
        <v>-1.6097671</v>
      </c>
      <c r="T2002">
        <f>VLOOKUP($A2002,Location!$A:$E,4,FALSE)</f>
        <v>54.747139300000001</v>
      </c>
      <c r="U2002">
        <f>VLOOKUP($A2002,Location!$A:$E,5,FALSE)</f>
        <v>-1.6097671</v>
      </c>
      <c r="V2002" t="s">
        <v>24</v>
      </c>
      <c r="W2002" t="s">
        <v>335</v>
      </c>
      <c r="X2002" t="s">
        <v>26</v>
      </c>
    </row>
    <row r="2003" spans="1:24" x14ac:dyDescent="0.25">
      <c r="A2003" t="s">
        <v>128</v>
      </c>
      <c r="N2003">
        <v>2</v>
      </c>
      <c r="O2003">
        <v>1</v>
      </c>
      <c r="P2003">
        <v>1</v>
      </c>
      <c r="Q2003" t="s">
        <v>23</v>
      </c>
      <c r="R2003">
        <f>VLOOKUP($A2003,Location!$A:$E,2,FALSE)</f>
        <v>55.770840999999997</v>
      </c>
      <c r="S2003">
        <f>VLOOKUP($A2003,Location!$A:$E,3,FALSE)</f>
        <v>-4.1754534000000003</v>
      </c>
      <c r="T2003">
        <f>VLOOKUP($A2003,Location!$A:$E,4,FALSE)</f>
        <v>55.770840999999997</v>
      </c>
      <c r="U2003">
        <f>VLOOKUP($A2003,Location!$A:$E,5,FALSE)</f>
        <v>-4.1754534000000003</v>
      </c>
      <c r="V2003" t="s">
        <v>24</v>
      </c>
      <c r="W2003" t="s">
        <v>335</v>
      </c>
      <c r="X2003" t="s">
        <v>26</v>
      </c>
    </row>
    <row r="2004" spans="1:24" x14ac:dyDescent="0.25">
      <c r="A2004" t="s">
        <v>129</v>
      </c>
      <c r="N2004">
        <v>2</v>
      </c>
      <c r="O2004">
        <v>1</v>
      </c>
      <c r="P2004">
        <v>1</v>
      </c>
      <c r="Q2004" t="s">
        <v>23</v>
      </c>
      <c r="R2004">
        <f>VLOOKUP($A2004,Location!$A:$E,2,FALSE)</f>
        <v>50.782507099999997</v>
      </c>
      <c r="S2004">
        <f>VLOOKUP($A2004,Location!$A:$E,3,FALSE)</f>
        <v>0.30959300000000001</v>
      </c>
      <c r="T2004">
        <f>VLOOKUP($A2004,Location!$A:$E,4,FALSE)</f>
        <v>50.782507099999997</v>
      </c>
      <c r="U2004">
        <f>VLOOKUP($A2004,Location!$A:$E,5,FALSE)</f>
        <v>0.30959300000000001</v>
      </c>
      <c r="V2004" t="s">
        <v>24</v>
      </c>
      <c r="W2004" t="s">
        <v>335</v>
      </c>
      <c r="X2004" t="s">
        <v>26</v>
      </c>
    </row>
    <row r="2005" spans="1:24" x14ac:dyDescent="0.25">
      <c r="A2005" t="s">
        <v>130</v>
      </c>
      <c r="N2005">
        <v>2</v>
      </c>
      <c r="O2005">
        <v>1</v>
      </c>
      <c r="P2005">
        <v>1</v>
      </c>
      <c r="Q2005" t="s">
        <v>23</v>
      </c>
      <c r="R2005">
        <f>VLOOKUP($A2005,Location!$A:$E,2,FALSE)</f>
        <v>55.8999308</v>
      </c>
      <c r="S2005">
        <f>VLOOKUP($A2005,Location!$A:$E,3,FALSE)</f>
        <v>-3.3082379</v>
      </c>
      <c r="T2005">
        <f>VLOOKUP($A2005,Location!$A:$E,4,FALSE)</f>
        <v>55.8999308</v>
      </c>
      <c r="U2005">
        <f>VLOOKUP($A2005,Location!$A:$E,5,FALSE)</f>
        <v>-3.3182378999999997</v>
      </c>
      <c r="V2005" t="s">
        <v>24</v>
      </c>
      <c r="W2005" t="s">
        <v>335</v>
      </c>
      <c r="X2005" t="s">
        <v>26</v>
      </c>
    </row>
    <row r="2006" spans="1:24" x14ac:dyDescent="0.25">
      <c r="A2006" t="s">
        <v>131</v>
      </c>
      <c r="N2006">
        <v>2</v>
      </c>
      <c r="O2006">
        <v>1</v>
      </c>
      <c r="P2006">
        <v>1</v>
      </c>
      <c r="Q2006" t="s">
        <v>23</v>
      </c>
      <c r="R2006">
        <f>VLOOKUP($A2006,Location!$A:$E,2,FALSE)</f>
        <v>55.943147000000003</v>
      </c>
      <c r="S2006">
        <f>VLOOKUP($A2006,Location!$A:$E,3,FALSE)</f>
        <v>-3.0669396</v>
      </c>
      <c r="T2006">
        <f>VLOOKUP($A2006,Location!$A:$E,4,FALSE)</f>
        <v>55.943147000000003</v>
      </c>
      <c r="U2006">
        <f>VLOOKUP($A2006,Location!$A:$E,5,FALSE)</f>
        <v>-3.0669396</v>
      </c>
      <c r="V2006" t="s">
        <v>24</v>
      </c>
      <c r="W2006" t="s">
        <v>335</v>
      </c>
      <c r="X2006" t="s">
        <v>26</v>
      </c>
    </row>
    <row r="2007" spans="1:24" x14ac:dyDescent="0.25">
      <c r="A2007" t="s">
        <v>132</v>
      </c>
      <c r="N2007">
        <v>2</v>
      </c>
      <c r="O2007">
        <v>1</v>
      </c>
      <c r="P2007">
        <v>1</v>
      </c>
      <c r="Q2007" t="s">
        <v>23</v>
      </c>
      <c r="R2007">
        <f>VLOOKUP($A2007,Location!$A:$E,2,FALSE)</f>
        <v>57.651477</v>
      </c>
      <c r="S2007">
        <f>VLOOKUP($A2007,Location!$A:$E,3,FALSE)</f>
        <v>-3.3183582</v>
      </c>
      <c r="T2007">
        <f>VLOOKUP($A2007,Location!$A:$E,4,FALSE)</f>
        <v>57.651477</v>
      </c>
      <c r="U2007">
        <f>VLOOKUP($A2007,Location!$A:$E,5,FALSE)</f>
        <v>-3.3183582</v>
      </c>
      <c r="V2007" t="s">
        <v>24</v>
      </c>
      <c r="W2007" t="s">
        <v>335</v>
      </c>
      <c r="X2007" t="s">
        <v>26</v>
      </c>
    </row>
    <row r="2008" spans="1:24" x14ac:dyDescent="0.25">
      <c r="A2008" t="s">
        <v>133</v>
      </c>
      <c r="N2008">
        <v>2</v>
      </c>
      <c r="O2008">
        <v>1</v>
      </c>
      <c r="P2008">
        <v>1</v>
      </c>
      <c r="Q2008" t="s">
        <v>23</v>
      </c>
      <c r="R2008">
        <f>VLOOKUP($A2008,Location!$A:$E,2,FALSE)</f>
        <v>54.961222300000003</v>
      </c>
      <c r="S2008">
        <f>VLOOKUP($A2008,Location!$A:$E,3,FALSE)</f>
        <v>-1.6446000999999999</v>
      </c>
      <c r="T2008">
        <f>VLOOKUP($A2008,Location!$A:$E,4,FALSE)</f>
        <v>54.961222300000003</v>
      </c>
      <c r="U2008">
        <f>VLOOKUP($A2008,Location!$A:$E,5,FALSE)</f>
        <v>-1.6046000999999999</v>
      </c>
      <c r="V2008" t="s">
        <v>24</v>
      </c>
      <c r="W2008" t="s">
        <v>335</v>
      </c>
      <c r="X2008" t="s">
        <v>26</v>
      </c>
    </row>
    <row r="2009" spans="1:24" x14ac:dyDescent="0.25">
      <c r="A2009" t="s">
        <v>134</v>
      </c>
      <c r="N2009">
        <v>2</v>
      </c>
      <c r="O2009">
        <v>1</v>
      </c>
      <c r="P2009">
        <v>1</v>
      </c>
      <c r="Q2009" t="s">
        <v>23</v>
      </c>
      <c r="R2009">
        <f>VLOOKUP($A2009,Location!$A:$E,2,FALSE)</f>
        <v>51.676892500000001</v>
      </c>
      <c r="S2009">
        <f>VLOOKUP($A2009,Location!$A:$E,3,FALSE)</f>
        <v>-2.1648400000000002E-2</v>
      </c>
      <c r="T2009">
        <f>VLOOKUP($A2009,Location!$A:$E,4,FALSE)</f>
        <v>51.676892500000001</v>
      </c>
      <c r="U2009">
        <f>VLOOKUP($A2009,Location!$A:$E,5,FALSE)</f>
        <v>-2.1648400000000002E-2</v>
      </c>
      <c r="V2009" t="s">
        <v>24</v>
      </c>
      <c r="W2009" t="s">
        <v>335</v>
      </c>
      <c r="X2009" t="s">
        <v>26</v>
      </c>
    </row>
    <row r="2010" spans="1:24" x14ac:dyDescent="0.25">
      <c r="A2010" t="s">
        <v>135</v>
      </c>
      <c r="N2010">
        <v>2</v>
      </c>
      <c r="O2010">
        <v>1</v>
      </c>
      <c r="P2010">
        <v>1</v>
      </c>
      <c r="Q2010" t="s">
        <v>23</v>
      </c>
      <c r="R2010">
        <f>VLOOKUP($A2010,Location!$A:$E,2,FALSE)</f>
        <v>51.502953499999997</v>
      </c>
      <c r="S2010">
        <f>VLOOKUP($A2010,Location!$A:$E,3,FALSE)</f>
        <v>0.16203319999999999</v>
      </c>
      <c r="T2010">
        <f>VLOOKUP($A2010,Location!$A:$E,4,FALSE)</f>
        <v>51.510453499999997</v>
      </c>
      <c r="U2010">
        <f>VLOOKUP($A2010,Location!$A:$E,5,FALSE)</f>
        <v>0.16203319999999999</v>
      </c>
      <c r="V2010" t="s">
        <v>24</v>
      </c>
      <c r="W2010" t="s">
        <v>335</v>
      </c>
      <c r="X2010" t="s">
        <v>26</v>
      </c>
    </row>
    <row r="2011" spans="1:24" x14ac:dyDescent="0.25">
      <c r="A2011" t="s">
        <v>136</v>
      </c>
      <c r="N2011">
        <v>2</v>
      </c>
      <c r="O2011">
        <v>1</v>
      </c>
      <c r="P2011">
        <v>1</v>
      </c>
      <c r="Q2011" t="s">
        <v>23</v>
      </c>
      <c r="R2011">
        <f>VLOOKUP($A2011,Location!$A:$E,2,FALSE)</f>
        <v>50.698687499999998</v>
      </c>
      <c r="S2011">
        <f>VLOOKUP($A2011,Location!$A:$E,3,FALSE)</f>
        <v>-3.5158303000000002</v>
      </c>
      <c r="T2011">
        <f>VLOOKUP($A2011,Location!$A:$E,4,FALSE)</f>
        <v>50.698687499999998</v>
      </c>
      <c r="U2011">
        <f>VLOOKUP($A2011,Location!$A:$E,5,FALSE)</f>
        <v>-3.5158303000000002</v>
      </c>
      <c r="V2011" t="s">
        <v>24</v>
      </c>
      <c r="W2011" t="s">
        <v>335</v>
      </c>
      <c r="X2011" t="s">
        <v>26</v>
      </c>
    </row>
    <row r="2012" spans="1:24" x14ac:dyDescent="0.25">
      <c r="A2012" t="s">
        <v>137</v>
      </c>
      <c r="N2012">
        <v>2</v>
      </c>
      <c r="O2012">
        <v>1</v>
      </c>
      <c r="P2012">
        <v>1</v>
      </c>
      <c r="Q2012" t="s">
        <v>23</v>
      </c>
      <c r="R2012">
        <f>VLOOKUP($A2012,Location!$A:$E,2,FALSE)</f>
        <v>51.274348400000001</v>
      </c>
      <c r="S2012">
        <f>VLOOKUP($A2012,Location!$A:$E,3,FALSE)</f>
        <v>-0.77196759999999998</v>
      </c>
      <c r="T2012">
        <f>VLOOKUP($A2012,Location!$A:$E,4,FALSE)</f>
        <v>51.274348400000001</v>
      </c>
      <c r="U2012">
        <f>VLOOKUP($A2012,Location!$A:$E,5,FALSE)</f>
        <v>-0.77196759999999998</v>
      </c>
      <c r="V2012" t="s">
        <v>24</v>
      </c>
      <c r="W2012" t="s">
        <v>335</v>
      </c>
      <c r="X2012" t="s">
        <v>26</v>
      </c>
    </row>
    <row r="2013" spans="1:24" x14ac:dyDescent="0.25">
      <c r="A2013" t="s">
        <v>138</v>
      </c>
      <c r="N2013">
        <v>2</v>
      </c>
      <c r="O2013">
        <v>1</v>
      </c>
      <c r="P2013">
        <v>1</v>
      </c>
      <c r="Q2013" t="s">
        <v>23</v>
      </c>
      <c r="R2013">
        <f>VLOOKUP($A2013,Location!$A:$E,2,FALSE)</f>
        <v>52.640528699999997</v>
      </c>
      <c r="S2013">
        <f>VLOOKUP($A2013,Location!$A:$E,3,FALSE)</f>
        <v>-2.1138357999999999</v>
      </c>
      <c r="T2013">
        <f>VLOOKUP($A2013,Location!$A:$E,4,FALSE)</f>
        <v>52.640528699999997</v>
      </c>
      <c r="U2013">
        <f>VLOOKUP($A2013,Location!$A:$E,5,FALSE)</f>
        <v>-2.1138357999999999</v>
      </c>
      <c r="V2013" t="s">
        <v>24</v>
      </c>
      <c r="W2013" t="s">
        <v>335</v>
      </c>
      <c r="X2013" t="s">
        <v>26</v>
      </c>
    </row>
    <row r="2014" spans="1:24" x14ac:dyDescent="0.25">
      <c r="A2014" t="s">
        <v>139</v>
      </c>
      <c r="N2014">
        <v>2</v>
      </c>
      <c r="O2014">
        <v>1</v>
      </c>
      <c r="P2014">
        <v>1</v>
      </c>
      <c r="Q2014" t="s">
        <v>23</v>
      </c>
      <c r="R2014">
        <f>VLOOKUP($A2014,Location!$A:$E,2,FALSE)</f>
        <v>51.0790723</v>
      </c>
      <c r="S2014">
        <f>VLOOKUP($A2014,Location!$A:$E,3,FALSE)</f>
        <v>1.1674795</v>
      </c>
      <c r="T2014">
        <f>VLOOKUP($A2014,Location!$A:$E,4,FALSE)</f>
        <v>51.0790723</v>
      </c>
      <c r="U2014">
        <f>VLOOKUP($A2014,Location!$A:$E,5,FALSE)</f>
        <v>1.1674795</v>
      </c>
      <c r="V2014" t="s">
        <v>24</v>
      </c>
      <c r="W2014" t="s">
        <v>335</v>
      </c>
      <c r="X2014" t="s">
        <v>26</v>
      </c>
    </row>
    <row r="2015" spans="1:24" x14ac:dyDescent="0.25">
      <c r="A2015" t="s">
        <v>140</v>
      </c>
      <c r="N2015">
        <v>2</v>
      </c>
      <c r="O2015">
        <v>1</v>
      </c>
      <c r="P2015">
        <v>1</v>
      </c>
      <c r="Q2015" t="s">
        <v>23</v>
      </c>
      <c r="R2015">
        <f>VLOOKUP($A2015,Location!$A:$E,2,FALSE)</f>
        <v>56.643168000000003</v>
      </c>
      <c r="S2015">
        <f>VLOOKUP($A2015,Location!$A:$E,3,FALSE)</f>
        <v>-2.8896829999999998</v>
      </c>
      <c r="T2015">
        <f>VLOOKUP($A2015,Location!$A:$E,4,FALSE)</f>
        <v>56.643168000000003</v>
      </c>
      <c r="U2015">
        <f>VLOOKUP($A2015,Location!$A:$E,5,FALSE)</f>
        <v>-2.8896829999999998</v>
      </c>
      <c r="V2015" t="s">
        <v>24</v>
      </c>
      <c r="W2015" t="s">
        <v>335</v>
      </c>
      <c r="X2015" t="s">
        <v>26</v>
      </c>
    </row>
    <row r="2016" spans="1:24" x14ac:dyDescent="0.25">
      <c r="A2016" t="s">
        <v>141</v>
      </c>
      <c r="N2016">
        <v>2</v>
      </c>
      <c r="O2016">
        <v>1</v>
      </c>
      <c r="P2016">
        <v>1</v>
      </c>
      <c r="Q2016" t="s">
        <v>23</v>
      </c>
      <c r="R2016">
        <f>VLOOKUP($A2016,Location!$A:$E,2,FALSE)</f>
        <v>56.821292</v>
      </c>
      <c r="S2016">
        <f>VLOOKUP($A2016,Location!$A:$E,3,FALSE)</f>
        <v>-5.1049185000000001</v>
      </c>
      <c r="T2016">
        <f>VLOOKUP($A2016,Location!$A:$E,4,FALSE)</f>
        <v>56.821292</v>
      </c>
      <c r="U2016">
        <f>VLOOKUP($A2016,Location!$A:$E,5,FALSE)</f>
        <v>-5.1049185000000001</v>
      </c>
      <c r="V2016" t="s">
        <v>24</v>
      </c>
      <c r="W2016" t="s">
        <v>335</v>
      </c>
      <c r="X2016" t="s">
        <v>26</v>
      </c>
    </row>
    <row r="2017" spans="1:24" x14ac:dyDescent="0.25">
      <c r="A2017" t="s">
        <v>142</v>
      </c>
      <c r="N2017">
        <v>2</v>
      </c>
      <c r="O2017">
        <v>1</v>
      </c>
      <c r="P2017">
        <v>1</v>
      </c>
      <c r="Q2017" t="s">
        <v>23</v>
      </c>
      <c r="R2017">
        <f>VLOOKUP($A2017,Location!$A:$E,2,FALSE)</f>
        <v>57.690595600000002</v>
      </c>
      <c r="S2017">
        <f>VLOOKUP($A2017,Location!$A:$E,3,FALSE)</f>
        <v>-2.0032236000000001</v>
      </c>
      <c r="T2017">
        <f>VLOOKUP($A2017,Location!$A:$E,4,FALSE)</f>
        <v>57.690595600000002</v>
      </c>
      <c r="U2017">
        <f>VLOOKUP($A2017,Location!$A:$E,5,FALSE)</f>
        <v>-2.0032236000000001</v>
      </c>
      <c r="V2017" t="s">
        <v>24</v>
      </c>
      <c r="W2017" t="s">
        <v>335</v>
      </c>
      <c r="X2017" t="s">
        <v>26</v>
      </c>
    </row>
    <row r="2018" spans="1:24" x14ac:dyDescent="0.25">
      <c r="A2018" t="s">
        <v>143</v>
      </c>
      <c r="N2018">
        <v>2</v>
      </c>
      <c r="O2018">
        <v>1</v>
      </c>
      <c r="P2018">
        <v>1</v>
      </c>
      <c r="Q2018" t="s">
        <v>23</v>
      </c>
      <c r="R2018">
        <f>VLOOKUP($A2018,Location!$A:$E,2,FALSE)</f>
        <v>55.612591199999997</v>
      </c>
      <c r="S2018">
        <f>VLOOKUP($A2018,Location!$A:$E,3,FALSE)</f>
        <v>-2.8026703999999998</v>
      </c>
      <c r="T2018">
        <f>VLOOKUP($A2018,Location!$A:$E,4,FALSE)</f>
        <v>55.612591199999997</v>
      </c>
      <c r="U2018">
        <f>VLOOKUP($A2018,Location!$A:$E,5,FALSE)</f>
        <v>-2.8026703999999998</v>
      </c>
      <c r="V2018" t="s">
        <v>24</v>
      </c>
      <c r="W2018" t="s">
        <v>335</v>
      </c>
      <c r="X2018" t="s">
        <v>26</v>
      </c>
    </row>
    <row r="2019" spans="1:24" x14ac:dyDescent="0.25">
      <c r="A2019" t="s">
        <v>144</v>
      </c>
      <c r="N2019">
        <v>2</v>
      </c>
      <c r="O2019">
        <v>1</v>
      </c>
      <c r="P2019">
        <v>1</v>
      </c>
      <c r="Q2019" t="s">
        <v>23</v>
      </c>
      <c r="R2019">
        <f>VLOOKUP($A2019,Location!$A:$E,2,FALSE)</f>
        <v>54.957157299999999</v>
      </c>
      <c r="S2019">
        <f>VLOOKUP($A2019,Location!$A:$E,3,FALSE)</f>
        <v>-1.6559885999999999</v>
      </c>
      <c r="T2019">
        <f>VLOOKUP($A2019,Location!$A:$E,4,FALSE)</f>
        <v>54.957157299999999</v>
      </c>
      <c r="U2019">
        <f>VLOOKUP($A2019,Location!$A:$E,5,FALSE)</f>
        <v>-1.6759885999999999</v>
      </c>
      <c r="V2019" t="s">
        <v>24</v>
      </c>
      <c r="W2019" t="s">
        <v>335</v>
      </c>
      <c r="X2019" t="s">
        <v>26</v>
      </c>
    </row>
    <row r="2020" spans="1:24" x14ac:dyDescent="0.25">
      <c r="A2020" t="s">
        <v>145</v>
      </c>
      <c r="N2020">
        <v>2</v>
      </c>
      <c r="O2020">
        <v>1</v>
      </c>
      <c r="P2020">
        <v>1</v>
      </c>
      <c r="Q2020" t="s">
        <v>23</v>
      </c>
      <c r="R2020">
        <f>VLOOKUP($A2020,Location!$A:$E,2,FALSE)</f>
        <v>51.36251</v>
      </c>
      <c r="S2020">
        <f>VLOOKUP($A2020,Location!$A:$E,3,FALSE)</f>
        <v>0.57946399999999998</v>
      </c>
      <c r="T2020">
        <f>VLOOKUP($A2020,Location!$A:$E,4,FALSE)</f>
        <v>51.372509999999998</v>
      </c>
      <c r="U2020">
        <f>VLOOKUP($A2020,Location!$A:$E,5,FALSE)</f>
        <v>0.60946400000000001</v>
      </c>
      <c r="V2020" t="s">
        <v>24</v>
      </c>
      <c r="W2020" t="s">
        <v>335</v>
      </c>
      <c r="X2020" t="s">
        <v>26</v>
      </c>
    </row>
    <row r="2021" spans="1:24" x14ac:dyDescent="0.25">
      <c r="A2021" t="s">
        <v>146</v>
      </c>
      <c r="N2021">
        <v>2</v>
      </c>
      <c r="O2021">
        <v>1</v>
      </c>
      <c r="P2021">
        <v>1</v>
      </c>
      <c r="Q2021" t="s">
        <v>23</v>
      </c>
      <c r="R2021">
        <f>VLOOKUP($A2021,Location!$A:$E,2,FALSE)</f>
        <v>55.241219000000001</v>
      </c>
      <c r="S2021">
        <f>VLOOKUP($A2021,Location!$A:$E,3,FALSE)</f>
        <v>-4.8586450000000001</v>
      </c>
      <c r="T2021">
        <f>VLOOKUP($A2021,Location!$A:$E,4,FALSE)</f>
        <v>55.241219000000001</v>
      </c>
      <c r="U2021">
        <f>VLOOKUP($A2021,Location!$A:$E,5,FALSE)</f>
        <v>-4.8586450000000001</v>
      </c>
      <c r="V2021" t="s">
        <v>24</v>
      </c>
      <c r="W2021" t="s">
        <v>335</v>
      </c>
      <c r="X2021" t="s">
        <v>26</v>
      </c>
    </row>
    <row r="2022" spans="1:24" x14ac:dyDescent="0.25">
      <c r="A2022" t="s">
        <v>147</v>
      </c>
      <c r="N2022">
        <v>2</v>
      </c>
      <c r="O2022">
        <v>1</v>
      </c>
      <c r="P2022">
        <v>1</v>
      </c>
      <c r="Q2022" t="s">
        <v>23</v>
      </c>
      <c r="R2022">
        <f>VLOOKUP($A2022,Location!$A:$E,2,FALSE)</f>
        <v>55.889218499999998</v>
      </c>
      <c r="S2022">
        <f>VLOOKUP($A2022,Location!$A:$E,3,FALSE)</f>
        <v>-4.3383573999999996</v>
      </c>
      <c r="T2022">
        <f>VLOOKUP($A2022,Location!$A:$E,4,FALSE)</f>
        <v>55.896718499999999</v>
      </c>
      <c r="U2022">
        <f>VLOOKUP($A2022,Location!$A:$E,5,FALSE)</f>
        <v>-4.3383573999999996</v>
      </c>
      <c r="V2022" t="s">
        <v>24</v>
      </c>
      <c r="W2022" t="s">
        <v>335</v>
      </c>
      <c r="X2022" t="s">
        <v>26</v>
      </c>
    </row>
    <row r="2023" spans="1:24" x14ac:dyDescent="0.25">
      <c r="A2023" t="s">
        <v>148</v>
      </c>
      <c r="N2023">
        <v>2</v>
      </c>
      <c r="O2023">
        <v>1</v>
      </c>
      <c r="P2023">
        <v>1</v>
      </c>
      <c r="Q2023" t="s">
        <v>23</v>
      </c>
      <c r="R2023">
        <f>VLOOKUP($A2023,Location!$A:$E,2,FALSE)</f>
        <v>55.860703800000003</v>
      </c>
      <c r="S2023">
        <f>VLOOKUP($A2023,Location!$A:$E,3,FALSE)</f>
        <v>-4.1136996000000003</v>
      </c>
      <c r="T2023">
        <f>VLOOKUP($A2023,Location!$A:$E,4,FALSE)</f>
        <v>55.860703800000003</v>
      </c>
      <c r="U2023">
        <f>VLOOKUP($A2023,Location!$A:$E,5,FALSE)</f>
        <v>-4.1136996000000003</v>
      </c>
      <c r="V2023" t="s">
        <v>24</v>
      </c>
      <c r="W2023" t="s">
        <v>335</v>
      </c>
      <c r="X2023" t="s">
        <v>26</v>
      </c>
    </row>
    <row r="2024" spans="1:24" x14ac:dyDescent="0.25">
      <c r="A2024" t="s">
        <v>149</v>
      </c>
      <c r="N2024">
        <v>2</v>
      </c>
      <c r="O2024">
        <v>1</v>
      </c>
      <c r="P2024">
        <v>1</v>
      </c>
      <c r="Q2024" t="s">
        <v>23</v>
      </c>
      <c r="R2024">
        <f>VLOOKUP($A2024,Location!$A:$E,2,FALSE)</f>
        <v>55.8646137</v>
      </c>
      <c r="S2024">
        <f>VLOOKUP($A2024,Location!$A:$E,3,FALSE)</f>
        <v>-4.3485614000000004</v>
      </c>
      <c r="T2024">
        <f>VLOOKUP($A2024,Location!$A:$E,4,FALSE)</f>
        <v>55.842613700000001</v>
      </c>
      <c r="U2024">
        <f>VLOOKUP($A2024,Location!$A:$E,5,FALSE)</f>
        <v>-4.3485614000000004</v>
      </c>
      <c r="V2024" t="s">
        <v>24</v>
      </c>
      <c r="W2024" t="s">
        <v>335</v>
      </c>
      <c r="X2024" t="s">
        <v>26</v>
      </c>
    </row>
    <row r="2025" spans="1:24" x14ac:dyDescent="0.25">
      <c r="A2025" t="s">
        <v>150</v>
      </c>
      <c r="N2025">
        <v>2</v>
      </c>
      <c r="O2025">
        <v>1</v>
      </c>
      <c r="P2025">
        <v>1</v>
      </c>
      <c r="Q2025" t="s">
        <v>23</v>
      </c>
      <c r="R2025">
        <f>VLOOKUP($A2025,Location!$A:$E,2,FALSE)</f>
        <v>51.833300000000001</v>
      </c>
      <c r="S2025">
        <f>VLOOKUP($A2025,Location!$A:$E,3,FALSE)</f>
        <v>-2.2766660000000001</v>
      </c>
      <c r="T2025">
        <f>VLOOKUP($A2025,Location!$A:$E,4,FALSE)</f>
        <v>51.833300000000001</v>
      </c>
      <c r="U2025">
        <f>VLOOKUP($A2025,Location!$A:$E,5,FALSE)</f>
        <v>-2.2766660000000001</v>
      </c>
      <c r="V2025" t="s">
        <v>24</v>
      </c>
      <c r="W2025" t="s">
        <v>335</v>
      </c>
      <c r="X2025" t="s">
        <v>26</v>
      </c>
    </row>
    <row r="2026" spans="1:24" x14ac:dyDescent="0.25">
      <c r="A2026" t="s">
        <v>151</v>
      </c>
      <c r="N2026">
        <v>2</v>
      </c>
      <c r="O2026">
        <v>1</v>
      </c>
      <c r="P2026">
        <v>1</v>
      </c>
      <c r="Q2026" t="s">
        <v>23</v>
      </c>
      <c r="R2026">
        <f>VLOOKUP($A2026,Location!$A:$E,2,FALSE)</f>
        <v>57.972992300000001</v>
      </c>
      <c r="S2026">
        <f>VLOOKUP($A2026,Location!$A:$E,3,FALSE)</f>
        <v>-3.9837147000000002</v>
      </c>
      <c r="T2026">
        <f>VLOOKUP($A2026,Location!$A:$E,4,FALSE)</f>
        <v>57.972992300000001</v>
      </c>
      <c r="U2026">
        <f>VLOOKUP($A2026,Location!$A:$E,5,FALSE)</f>
        <v>-3.9837147000000002</v>
      </c>
      <c r="V2026" t="s">
        <v>24</v>
      </c>
      <c r="W2026" t="s">
        <v>335</v>
      </c>
      <c r="X2026" t="s">
        <v>26</v>
      </c>
    </row>
    <row r="2027" spans="1:24" x14ac:dyDescent="0.25">
      <c r="A2027" t="s">
        <v>152</v>
      </c>
      <c r="N2027">
        <v>2</v>
      </c>
      <c r="O2027">
        <v>1</v>
      </c>
      <c r="P2027">
        <v>1</v>
      </c>
      <c r="Q2027" t="s">
        <v>23</v>
      </c>
      <c r="R2027">
        <f>VLOOKUP($A2027,Location!$A:$E,2,FALSE)</f>
        <v>51.563819899999999</v>
      </c>
      <c r="S2027">
        <f>VLOOKUP($A2027,Location!$A:$E,3,FALSE)</f>
        <v>0.1100187</v>
      </c>
      <c r="T2027">
        <f>VLOOKUP($A2027,Location!$A:$E,4,FALSE)</f>
        <v>51.563819899999999</v>
      </c>
      <c r="U2027">
        <f>VLOOKUP($A2027,Location!$A:$E,5,FALSE)</f>
        <v>0.12501869999999998</v>
      </c>
      <c r="V2027" t="s">
        <v>24</v>
      </c>
      <c r="W2027" t="s">
        <v>335</v>
      </c>
      <c r="X2027" t="s">
        <v>26</v>
      </c>
    </row>
    <row r="2028" spans="1:24" x14ac:dyDescent="0.25">
      <c r="A2028" t="s">
        <v>153</v>
      </c>
      <c r="N2028">
        <v>2</v>
      </c>
      <c r="O2028">
        <v>1</v>
      </c>
      <c r="P2028">
        <v>1</v>
      </c>
      <c r="Q2028" t="s">
        <v>23</v>
      </c>
      <c r="R2028">
        <f>VLOOKUP($A2028,Location!$A:$E,2,FALSE)</f>
        <v>55.041558100000003</v>
      </c>
      <c r="S2028">
        <f>VLOOKUP($A2028,Location!$A:$E,3,FALSE)</f>
        <v>-1.6090875</v>
      </c>
      <c r="T2028">
        <f>VLOOKUP($A2028,Location!$A:$E,4,FALSE)</f>
        <v>55.041558100000003</v>
      </c>
      <c r="U2028">
        <f>VLOOKUP($A2028,Location!$A:$E,5,FALSE)</f>
        <v>-1.6090875</v>
      </c>
      <c r="V2028" t="s">
        <v>24</v>
      </c>
      <c r="W2028" t="s">
        <v>335</v>
      </c>
      <c r="X2028" t="s">
        <v>26</v>
      </c>
    </row>
    <row r="2029" spans="1:24" x14ac:dyDescent="0.25">
      <c r="A2029" t="s">
        <v>154</v>
      </c>
      <c r="N2029">
        <v>2</v>
      </c>
      <c r="O2029">
        <v>1</v>
      </c>
      <c r="P2029">
        <v>1</v>
      </c>
      <c r="Q2029" t="s">
        <v>23</v>
      </c>
      <c r="R2029">
        <f>VLOOKUP($A2029,Location!$A:$E,2,FALSE)</f>
        <v>56.011209999999998</v>
      </c>
      <c r="S2029">
        <f>VLOOKUP($A2029,Location!$A:$E,3,FALSE)</f>
        <v>-3.74125</v>
      </c>
      <c r="T2029">
        <f>VLOOKUP($A2029,Location!$A:$E,4,FALSE)</f>
        <v>56.011209999999998</v>
      </c>
      <c r="U2029">
        <f>VLOOKUP($A2029,Location!$A:$E,5,FALSE)</f>
        <v>-3.74125</v>
      </c>
      <c r="V2029" t="s">
        <v>24</v>
      </c>
      <c r="W2029" t="s">
        <v>335</v>
      </c>
      <c r="X2029" t="s">
        <v>26</v>
      </c>
    </row>
    <row r="2030" spans="1:24" x14ac:dyDescent="0.25">
      <c r="A2030" t="s">
        <v>155</v>
      </c>
      <c r="N2030">
        <v>2</v>
      </c>
      <c r="O2030">
        <v>1</v>
      </c>
      <c r="P2030">
        <v>1</v>
      </c>
      <c r="Q2030" t="s">
        <v>23</v>
      </c>
      <c r="R2030">
        <f>VLOOKUP($A2030,Location!$A:$E,2,FALSE)</f>
        <v>52.901907999999999</v>
      </c>
      <c r="S2030">
        <f>VLOOKUP($A2030,Location!$A:$E,3,FALSE)</f>
        <v>-0.587314</v>
      </c>
      <c r="T2030">
        <f>VLOOKUP($A2030,Location!$A:$E,4,FALSE)</f>
        <v>52.901907999999999</v>
      </c>
      <c r="U2030">
        <f>VLOOKUP($A2030,Location!$A:$E,5,FALSE)</f>
        <v>-0.587314</v>
      </c>
      <c r="V2030" t="s">
        <v>24</v>
      </c>
      <c r="W2030" t="s">
        <v>335</v>
      </c>
      <c r="X2030" t="s">
        <v>26</v>
      </c>
    </row>
    <row r="2031" spans="1:24" x14ac:dyDescent="0.25">
      <c r="A2031" t="s">
        <v>156</v>
      </c>
      <c r="N2031">
        <v>2</v>
      </c>
      <c r="O2031">
        <v>1</v>
      </c>
      <c r="P2031">
        <v>1</v>
      </c>
      <c r="Q2031" t="s">
        <v>23</v>
      </c>
      <c r="R2031">
        <f>VLOOKUP($A2031,Location!$A:$E,2,FALSE)</f>
        <v>57.326864299999997</v>
      </c>
      <c r="S2031">
        <f>VLOOKUP($A2031,Location!$A:$E,3,FALSE)</f>
        <v>-3.6095592999999999</v>
      </c>
      <c r="T2031">
        <f>VLOOKUP($A2031,Location!$A:$E,4,FALSE)</f>
        <v>57.326864299999997</v>
      </c>
      <c r="U2031">
        <f>VLOOKUP($A2031,Location!$A:$E,5,FALSE)</f>
        <v>-3.6095592999999999</v>
      </c>
      <c r="V2031" t="s">
        <v>24</v>
      </c>
      <c r="W2031" t="s">
        <v>335</v>
      </c>
      <c r="X2031" t="s">
        <v>26</v>
      </c>
    </row>
    <row r="2032" spans="1:24" x14ac:dyDescent="0.25">
      <c r="A2032" t="s">
        <v>157</v>
      </c>
      <c r="N2032">
        <v>2</v>
      </c>
      <c r="O2032">
        <v>1</v>
      </c>
      <c r="P2032">
        <v>1</v>
      </c>
      <c r="Q2032" t="s">
        <v>23</v>
      </c>
      <c r="R2032">
        <f>VLOOKUP($A2032,Location!$A:$E,2,FALSE)</f>
        <v>51.550284599999998</v>
      </c>
      <c r="S2032">
        <f>VLOOKUP($A2032,Location!$A:$E,3,FALSE)</f>
        <v>-0.33100980000000002</v>
      </c>
      <c r="T2032">
        <f>VLOOKUP($A2032,Location!$A:$E,4,FALSE)</f>
        <v>51.565284599999998</v>
      </c>
      <c r="U2032">
        <f>VLOOKUP($A2032,Location!$A:$E,5,FALSE)</f>
        <v>-0.33100980000000002</v>
      </c>
      <c r="V2032" t="s">
        <v>24</v>
      </c>
      <c r="W2032" t="s">
        <v>335</v>
      </c>
      <c r="X2032" t="s">
        <v>26</v>
      </c>
    </row>
    <row r="2033" spans="1:24" x14ac:dyDescent="0.25">
      <c r="A2033" t="s">
        <v>158</v>
      </c>
      <c r="N2033">
        <v>2</v>
      </c>
      <c r="O2033">
        <v>1</v>
      </c>
      <c r="P2033">
        <v>1</v>
      </c>
      <c r="Q2033" t="s">
        <v>23</v>
      </c>
      <c r="R2033">
        <f>VLOOKUP($A2033,Location!$A:$E,2,FALSE)</f>
        <v>55.952866299999997</v>
      </c>
      <c r="S2033">
        <f>VLOOKUP($A2033,Location!$A:$E,3,FALSE)</f>
        <v>-4.7693013999999998</v>
      </c>
      <c r="T2033">
        <f>VLOOKUP($A2033,Location!$A:$E,4,FALSE)</f>
        <v>55.952866299999997</v>
      </c>
      <c r="U2033">
        <f>VLOOKUP($A2033,Location!$A:$E,5,FALSE)</f>
        <v>-4.7343013999999997</v>
      </c>
      <c r="V2033" t="s">
        <v>24</v>
      </c>
      <c r="W2033" t="s">
        <v>335</v>
      </c>
      <c r="X2033" t="s">
        <v>26</v>
      </c>
    </row>
    <row r="2034" spans="1:24" x14ac:dyDescent="0.25">
      <c r="A2034" t="s">
        <v>159</v>
      </c>
      <c r="N2034">
        <v>2</v>
      </c>
      <c r="O2034">
        <v>1</v>
      </c>
      <c r="P2034">
        <v>1</v>
      </c>
      <c r="Q2034" t="s">
        <v>23</v>
      </c>
      <c r="R2034">
        <f>VLOOKUP($A2034,Location!$A:$E,2,FALSE)</f>
        <v>53.580562399999998</v>
      </c>
      <c r="S2034">
        <f>VLOOKUP($A2034,Location!$A:$E,3,FALSE)</f>
        <v>-0.1136582</v>
      </c>
      <c r="T2034">
        <f>VLOOKUP($A2034,Location!$A:$E,4,FALSE)</f>
        <v>53.580562399999998</v>
      </c>
      <c r="U2034">
        <f>VLOOKUP($A2034,Location!$A:$E,5,FALSE)</f>
        <v>-0.1136582</v>
      </c>
      <c r="V2034" t="s">
        <v>24</v>
      </c>
      <c r="W2034" t="s">
        <v>335</v>
      </c>
      <c r="X2034" t="s">
        <v>26</v>
      </c>
    </row>
    <row r="2035" spans="1:24" x14ac:dyDescent="0.25">
      <c r="A2035" t="s">
        <v>160</v>
      </c>
      <c r="N2035">
        <v>2</v>
      </c>
      <c r="O2035">
        <v>1</v>
      </c>
      <c r="P2035">
        <v>1</v>
      </c>
      <c r="Q2035" t="s">
        <v>23</v>
      </c>
      <c r="R2035">
        <f>VLOOKUP($A2035,Location!$A:$E,2,FALSE)</f>
        <v>51.259422000000001</v>
      </c>
      <c r="S2035">
        <f>VLOOKUP($A2035,Location!$A:$E,3,FALSE)</f>
        <v>-0.56488579999999999</v>
      </c>
      <c r="T2035">
        <f>VLOOKUP($A2035,Location!$A:$E,4,FALSE)</f>
        <v>51.259422000000001</v>
      </c>
      <c r="U2035">
        <f>VLOOKUP($A2035,Location!$A:$E,5,FALSE)</f>
        <v>-0.51488579999999995</v>
      </c>
      <c r="V2035" t="s">
        <v>24</v>
      </c>
      <c r="W2035" t="s">
        <v>335</v>
      </c>
      <c r="X2035" t="s">
        <v>26</v>
      </c>
    </row>
    <row r="2036" spans="1:24" x14ac:dyDescent="0.25">
      <c r="A2036" t="s">
        <v>161</v>
      </c>
      <c r="N2036">
        <v>2</v>
      </c>
      <c r="O2036">
        <v>1</v>
      </c>
      <c r="P2036">
        <v>1</v>
      </c>
      <c r="Q2036" t="s">
        <v>23</v>
      </c>
      <c r="R2036">
        <f>VLOOKUP($A2036,Location!$A:$E,2,FALSE)</f>
        <v>55.951955599999998</v>
      </c>
      <c r="S2036">
        <f>VLOOKUP($A2036,Location!$A:$E,3,FALSE)</f>
        <v>-2.7620056000000002</v>
      </c>
      <c r="T2036">
        <f>VLOOKUP($A2036,Location!$A:$E,4,FALSE)</f>
        <v>55.951955599999998</v>
      </c>
      <c r="U2036">
        <f>VLOOKUP($A2036,Location!$A:$E,5,FALSE)</f>
        <v>-2.7620056000000002</v>
      </c>
      <c r="V2036" t="s">
        <v>24</v>
      </c>
      <c r="W2036" t="s">
        <v>335</v>
      </c>
      <c r="X2036" t="s">
        <v>26</v>
      </c>
    </row>
    <row r="2037" spans="1:24" x14ac:dyDescent="0.25">
      <c r="A2037" t="s">
        <v>162</v>
      </c>
      <c r="N2037">
        <v>2</v>
      </c>
      <c r="O2037">
        <v>1</v>
      </c>
      <c r="P2037">
        <v>1</v>
      </c>
      <c r="Q2037" t="s">
        <v>23</v>
      </c>
      <c r="R2037">
        <f>VLOOKUP($A2037,Location!$A:$E,2,FALSE)</f>
        <v>53.7298616</v>
      </c>
      <c r="S2037">
        <f>VLOOKUP($A2037,Location!$A:$E,3,FALSE)</f>
        <v>-1.8915127</v>
      </c>
      <c r="T2037">
        <f>VLOOKUP($A2037,Location!$A:$E,4,FALSE)</f>
        <v>53.7298616</v>
      </c>
      <c r="U2037">
        <f>VLOOKUP($A2037,Location!$A:$E,5,FALSE)</f>
        <v>-1.8915127</v>
      </c>
      <c r="V2037" t="s">
        <v>24</v>
      </c>
      <c r="W2037" t="s">
        <v>335</v>
      </c>
      <c r="X2037" t="s">
        <v>26</v>
      </c>
    </row>
    <row r="2038" spans="1:24" x14ac:dyDescent="0.25">
      <c r="A2038" t="s">
        <v>163</v>
      </c>
      <c r="N2038">
        <v>2</v>
      </c>
      <c r="O2038">
        <v>1</v>
      </c>
      <c r="P2038">
        <v>1</v>
      </c>
      <c r="Q2038" t="s">
        <v>23</v>
      </c>
      <c r="R2038">
        <f>VLOOKUP($A2038,Location!$A:$E,2,FALSE)</f>
        <v>55.769609899999999</v>
      </c>
      <c r="S2038">
        <f>VLOOKUP($A2038,Location!$A:$E,3,FALSE)</f>
        <v>-4.0419340000000004</v>
      </c>
      <c r="T2038">
        <f>VLOOKUP($A2038,Location!$A:$E,4,FALSE)</f>
        <v>55.769609899999999</v>
      </c>
      <c r="U2038">
        <f>VLOOKUP($A2038,Location!$A:$E,5,FALSE)</f>
        <v>-4.0419340000000004</v>
      </c>
      <c r="V2038" t="s">
        <v>24</v>
      </c>
      <c r="W2038" t="s">
        <v>335</v>
      </c>
      <c r="X2038" t="s">
        <v>26</v>
      </c>
    </row>
    <row r="2039" spans="1:24" x14ac:dyDescent="0.25">
      <c r="A2039" t="s">
        <v>164</v>
      </c>
      <c r="N2039">
        <v>2</v>
      </c>
      <c r="O2039">
        <v>1</v>
      </c>
      <c r="P2039">
        <v>1</v>
      </c>
      <c r="Q2039" t="s">
        <v>23</v>
      </c>
      <c r="R2039">
        <f>VLOOKUP($A2039,Location!$A:$E,2,FALSE)</f>
        <v>54.677089100000003</v>
      </c>
      <c r="S2039">
        <f>VLOOKUP($A2039,Location!$A:$E,3,FALSE)</f>
        <v>-1.2012389999999999</v>
      </c>
      <c r="T2039">
        <f>VLOOKUP($A2039,Location!$A:$E,4,FALSE)</f>
        <v>54.677089100000003</v>
      </c>
      <c r="U2039">
        <f>VLOOKUP($A2039,Location!$A:$E,5,FALSE)</f>
        <v>-1.2012389999999999</v>
      </c>
      <c r="V2039" t="s">
        <v>24</v>
      </c>
      <c r="W2039" t="s">
        <v>335</v>
      </c>
      <c r="X2039" t="s">
        <v>26</v>
      </c>
    </row>
    <row r="2040" spans="1:24" x14ac:dyDescent="0.25">
      <c r="A2040" t="s">
        <v>165</v>
      </c>
      <c r="N2040">
        <v>2</v>
      </c>
      <c r="O2040">
        <v>1</v>
      </c>
      <c r="P2040">
        <v>1</v>
      </c>
      <c r="Q2040" t="s">
        <v>23</v>
      </c>
      <c r="R2040">
        <f>VLOOKUP($A2040,Location!$A:$E,2,FALSE)</f>
        <v>50.8851789</v>
      </c>
      <c r="S2040">
        <f>VLOOKUP($A2040,Location!$A:$E,3,FALSE)</f>
        <v>0.59921999999999997</v>
      </c>
      <c r="T2040">
        <f>VLOOKUP($A2040,Location!$A:$E,4,FALSE)</f>
        <v>50.8851789</v>
      </c>
      <c r="U2040">
        <f>VLOOKUP($A2040,Location!$A:$E,5,FALSE)</f>
        <v>0.59921999999999997</v>
      </c>
      <c r="V2040" t="s">
        <v>24</v>
      </c>
      <c r="W2040" t="s">
        <v>335</v>
      </c>
      <c r="X2040" t="s">
        <v>26</v>
      </c>
    </row>
    <row r="2041" spans="1:24" x14ac:dyDescent="0.25">
      <c r="A2041" t="s">
        <v>166</v>
      </c>
      <c r="N2041">
        <v>2</v>
      </c>
      <c r="O2041">
        <v>1</v>
      </c>
      <c r="P2041">
        <v>1</v>
      </c>
      <c r="Q2041" t="s">
        <v>23</v>
      </c>
      <c r="R2041">
        <f>VLOOKUP($A2041,Location!$A:$E,2,FALSE)</f>
        <v>55.436131799999998</v>
      </c>
      <c r="S2041">
        <f>VLOOKUP($A2041,Location!$A:$E,3,FALSE)</f>
        <v>-2.7692910999999998</v>
      </c>
      <c r="T2041">
        <f>VLOOKUP($A2041,Location!$A:$E,4,FALSE)</f>
        <v>55.436131799999998</v>
      </c>
      <c r="U2041">
        <f>VLOOKUP($A2041,Location!$A:$E,5,FALSE)</f>
        <v>-2.7692910999999998</v>
      </c>
      <c r="V2041" t="s">
        <v>24</v>
      </c>
      <c r="W2041" t="s">
        <v>335</v>
      </c>
      <c r="X2041" t="s">
        <v>26</v>
      </c>
    </row>
    <row r="2042" spans="1:24" x14ac:dyDescent="0.25">
      <c r="A2042" t="s">
        <v>167</v>
      </c>
      <c r="N2042">
        <v>2</v>
      </c>
      <c r="O2042">
        <v>1</v>
      </c>
      <c r="P2042">
        <v>1</v>
      </c>
      <c r="Q2042" t="s">
        <v>23</v>
      </c>
      <c r="R2042">
        <f>VLOOKUP($A2042,Location!$A:$E,2,FALSE)</f>
        <v>53.707367900000001</v>
      </c>
      <c r="S2042">
        <f>VLOOKUP($A2042,Location!$A:$E,3,FALSE)</f>
        <v>-1.6714074999999999</v>
      </c>
      <c r="T2042">
        <f>VLOOKUP($A2042,Location!$A:$E,4,FALSE)</f>
        <v>53.707367900000001</v>
      </c>
      <c r="U2042">
        <f>VLOOKUP($A2042,Location!$A:$E,5,FALSE)</f>
        <v>-1.6714074999999999</v>
      </c>
      <c r="V2042" t="s">
        <v>24</v>
      </c>
      <c r="W2042" t="s">
        <v>335</v>
      </c>
      <c r="X2042" t="s">
        <v>26</v>
      </c>
    </row>
    <row r="2043" spans="1:24" x14ac:dyDescent="0.25">
      <c r="A2043" t="s">
        <v>168</v>
      </c>
      <c r="N2043">
        <v>2</v>
      </c>
      <c r="O2043">
        <v>1</v>
      </c>
      <c r="P2043">
        <v>1</v>
      </c>
      <c r="Q2043" t="s">
        <v>23</v>
      </c>
      <c r="R2043">
        <f>VLOOKUP($A2043,Location!$A:$E,2,FALSE)</f>
        <v>51.594414999999998</v>
      </c>
      <c r="S2043">
        <f>VLOOKUP($A2043,Location!$A:$E,3,FALSE)</f>
        <v>-0.24001500000000001</v>
      </c>
      <c r="T2043">
        <f>VLOOKUP($A2043,Location!$A:$E,4,FALSE)</f>
        <v>51.574414999999995</v>
      </c>
      <c r="U2043">
        <f>VLOOKUP($A2043,Location!$A:$E,5,FALSE)</f>
        <v>-0.24001500000000001</v>
      </c>
      <c r="V2043" t="s">
        <v>24</v>
      </c>
      <c r="W2043" t="s">
        <v>335</v>
      </c>
      <c r="X2043" t="s">
        <v>26</v>
      </c>
    </row>
    <row r="2044" spans="1:24" x14ac:dyDescent="0.25">
      <c r="A2044" t="s">
        <v>169</v>
      </c>
      <c r="N2044">
        <v>2</v>
      </c>
      <c r="O2044">
        <v>1</v>
      </c>
      <c r="P2044">
        <v>1</v>
      </c>
      <c r="Q2044" t="s">
        <v>23</v>
      </c>
      <c r="R2044">
        <f>VLOOKUP($A2044,Location!$A:$E,2,FALSE)</f>
        <v>52.0665513</v>
      </c>
      <c r="S2044">
        <f>VLOOKUP($A2044,Location!$A:$E,3,FALSE)</f>
        <v>-2.7294480000000001</v>
      </c>
      <c r="T2044">
        <f>VLOOKUP($A2044,Location!$A:$E,4,FALSE)</f>
        <v>52.0665513</v>
      </c>
      <c r="U2044">
        <f>VLOOKUP($A2044,Location!$A:$E,5,FALSE)</f>
        <v>-2.7294480000000001</v>
      </c>
      <c r="V2044" t="s">
        <v>24</v>
      </c>
      <c r="W2044" t="s">
        <v>335</v>
      </c>
      <c r="X2044" t="s">
        <v>26</v>
      </c>
    </row>
    <row r="2045" spans="1:24" x14ac:dyDescent="0.25">
      <c r="A2045" t="s">
        <v>170</v>
      </c>
      <c r="N2045">
        <v>2</v>
      </c>
      <c r="O2045">
        <v>1</v>
      </c>
      <c r="P2045">
        <v>1</v>
      </c>
      <c r="Q2045" t="s">
        <v>23</v>
      </c>
      <c r="R2045">
        <f>VLOOKUP($A2045,Location!$A:$E,2,FALSE)</f>
        <v>51.362254</v>
      </c>
      <c r="S2045">
        <f>VLOOKUP($A2045,Location!$A:$E,3,FALSE)</f>
        <v>1.1443372999999999</v>
      </c>
      <c r="T2045">
        <f>VLOOKUP($A2045,Location!$A:$E,4,FALSE)</f>
        <v>51.372253999999998</v>
      </c>
      <c r="U2045">
        <f>VLOOKUP($A2045,Location!$A:$E,5,FALSE)</f>
        <v>1.1443372999999999</v>
      </c>
      <c r="V2045" t="s">
        <v>24</v>
      </c>
      <c r="W2045" t="s">
        <v>335</v>
      </c>
      <c r="X2045" t="s">
        <v>26</v>
      </c>
    </row>
    <row r="2046" spans="1:24" x14ac:dyDescent="0.25">
      <c r="A2046" t="s">
        <v>171</v>
      </c>
      <c r="N2046">
        <v>2</v>
      </c>
      <c r="O2046">
        <v>1</v>
      </c>
      <c r="P2046">
        <v>1</v>
      </c>
      <c r="Q2046" t="s">
        <v>23</v>
      </c>
      <c r="R2046">
        <f>VLOOKUP($A2046,Location!$A:$E,2,FALSE)</f>
        <v>54.974532500000002</v>
      </c>
      <c r="S2046">
        <f>VLOOKUP($A2046,Location!$A:$E,3,FALSE)</f>
        <v>-2.1096227000000001</v>
      </c>
      <c r="T2046">
        <f>VLOOKUP($A2046,Location!$A:$E,4,FALSE)</f>
        <v>54.974532500000002</v>
      </c>
      <c r="U2046">
        <f>VLOOKUP($A2046,Location!$A:$E,5,FALSE)</f>
        <v>-2.1096227000000001</v>
      </c>
      <c r="V2046" t="s">
        <v>24</v>
      </c>
      <c r="W2046" t="s">
        <v>335</v>
      </c>
      <c r="X2046" t="s">
        <v>26</v>
      </c>
    </row>
    <row r="2047" spans="1:24" x14ac:dyDescent="0.25">
      <c r="A2047" t="s">
        <v>172</v>
      </c>
      <c r="N2047">
        <v>2</v>
      </c>
      <c r="O2047">
        <v>1</v>
      </c>
      <c r="P2047">
        <v>1</v>
      </c>
      <c r="Q2047" t="s">
        <v>23</v>
      </c>
      <c r="R2047">
        <f>VLOOKUP($A2047,Location!$A:$E,2,FALSE)</f>
        <v>54.037258000000001</v>
      </c>
      <c r="S2047">
        <f>VLOOKUP($A2047,Location!$A:$E,3,FALSE)</f>
        <v>-2.9024700000000001</v>
      </c>
      <c r="T2047">
        <f>VLOOKUP($A2047,Location!$A:$E,4,FALSE)</f>
        <v>54.037258000000001</v>
      </c>
      <c r="U2047">
        <f>VLOOKUP($A2047,Location!$A:$E,5,FALSE)</f>
        <v>-2.9024700000000001</v>
      </c>
      <c r="V2047" t="s">
        <v>24</v>
      </c>
      <c r="W2047" t="s">
        <v>335</v>
      </c>
      <c r="X2047" t="s">
        <v>26</v>
      </c>
    </row>
    <row r="2048" spans="1:24" x14ac:dyDescent="0.25">
      <c r="A2048" t="s">
        <v>173</v>
      </c>
      <c r="N2048">
        <v>2</v>
      </c>
      <c r="O2048">
        <v>1</v>
      </c>
      <c r="P2048">
        <v>1</v>
      </c>
      <c r="Q2048" t="s">
        <v>23</v>
      </c>
      <c r="R2048">
        <f>VLOOKUP($A2048,Location!$A:$E,2,FALSE)</f>
        <v>51.61927</v>
      </c>
      <c r="S2048">
        <f>VLOOKUP($A2048,Location!$A:$E,3,FALSE)</f>
        <v>-0.76890999999999998</v>
      </c>
      <c r="T2048">
        <f>VLOOKUP($A2048,Location!$A:$E,4,FALSE)</f>
        <v>51.61927</v>
      </c>
      <c r="U2048">
        <f>VLOOKUP($A2048,Location!$A:$E,5,FALSE)</f>
        <v>-0.76890999999999998</v>
      </c>
      <c r="V2048" t="s">
        <v>24</v>
      </c>
      <c r="W2048" t="s">
        <v>335</v>
      </c>
      <c r="X2048" t="s">
        <v>26</v>
      </c>
    </row>
    <row r="2049" spans="1:24" x14ac:dyDescent="0.25">
      <c r="A2049" t="s">
        <v>174</v>
      </c>
      <c r="N2049">
        <v>2</v>
      </c>
      <c r="O2049">
        <v>1</v>
      </c>
      <c r="P2049">
        <v>1</v>
      </c>
      <c r="Q2049" t="s">
        <v>23</v>
      </c>
      <c r="R2049">
        <f>VLOOKUP($A2049,Location!$A:$E,2,FALSE)</f>
        <v>52.533873300000003</v>
      </c>
      <c r="S2049">
        <f>VLOOKUP($A2049,Location!$A:$E,3,FALSE)</f>
        <v>-1.3702733</v>
      </c>
      <c r="T2049">
        <f>VLOOKUP($A2049,Location!$A:$E,4,FALSE)</f>
        <v>52.563873300000004</v>
      </c>
      <c r="U2049">
        <f>VLOOKUP($A2049,Location!$A:$E,5,FALSE)</f>
        <v>-1.3102733</v>
      </c>
      <c r="V2049" t="s">
        <v>24</v>
      </c>
      <c r="W2049" t="s">
        <v>335</v>
      </c>
      <c r="X2049" t="s">
        <v>26</v>
      </c>
    </row>
    <row r="2050" spans="1:24" x14ac:dyDescent="0.25">
      <c r="A2050" t="s">
        <v>175</v>
      </c>
      <c r="N2050">
        <v>2</v>
      </c>
      <c r="O2050">
        <v>1</v>
      </c>
      <c r="P2050">
        <v>1</v>
      </c>
      <c r="Q2050" t="s">
        <v>23</v>
      </c>
      <c r="R2050">
        <f>VLOOKUP($A2050,Location!$A:$E,2,FALSE)</f>
        <v>51.453344700000002</v>
      </c>
      <c r="S2050">
        <f>VLOOKUP($A2050,Location!$A:$E,3,FALSE)</f>
        <v>-5.1181000000000004E-3</v>
      </c>
      <c r="T2050">
        <f>VLOOKUP($A2050,Location!$A:$E,4,FALSE)</f>
        <v>51.4633447</v>
      </c>
      <c r="U2050">
        <f>VLOOKUP($A2050,Location!$A:$E,5,FALSE)</f>
        <v>-5.1181000000000004E-3</v>
      </c>
      <c r="V2050" t="s">
        <v>24</v>
      </c>
      <c r="W2050" t="s">
        <v>335</v>
      </c>
      <c r="X2050" t="s">
        <v>26</v>
      </c>
    </row>
    <row r="2051" spans="1:24" x14ac:dyDescent="0.25">
      <c r="A2051" t="s">
        <v>176</v>
      </c>
      <c r="N2051">
        <v>2</v>
      </c>
      <c r="O2051">
        <v>1</v>
      </c>
      <c r="P2051">
        <v>1</v>
      </c>
      <c r="Q2051" t="s">
        <v>23</v>
      </c>
      <c r="R2051">
        <f>VLOOKUP($A2051,Location!$A:$E,2,FALSE)</f>
        <v>51.559273500000003</v>
      </c>
      <c r="S2051">
        <f>VLOOKUP($A2051,Location!$A:$E,3,FALSE)</f>
        <v>0.2208833</v>
      </c>
      <c r="T2051">
        <f>VLOOKUP($A2051,Location!$A:$E,4,FALSE)</f>
        <v>51.559273500000003</v>
      </c>
      <c r="U2051">
        <f>VLOOKUP($A2051,Location!$A:$E,5,FALSE)</f>
        <v>0.2208833</v>
      </c>
      <c r="V2051" t="s">
        <v>24</v>
      </c>
      <c r="W2051" t="s">
        <v>335</v>
      </c>
      <c r="X2051" t="s">
        <v>26</v>
      </c>
    </row>
    <row r="2052" spans="1:24" x14ac:dyDescent="0.25">
      <c r="A2052" t="s">
        <v>177</v>
      </c>
      <c r="N2052">
        <v>2</v>
      </c>
      <c r="O2052">
        <v>1</v>
      </c>
      <c r="P2052">
        <v>1</v>
      </c>
      <c r="Q2052" t="s">
        <v>23</v>
      </c>
      <c r="R2052">
        <f>VLOOKUP($A2052,Location!$A:$E,2,FALSE)</f>
        <v>53.839795799999997</v>
      </c>
      <c r="S2052">
        <f>VLOOKUP($A2052,Location!$A:$E,3,FALSE)</f>
        <v>-1.6219243999999999</v>
      </c>
      <c r="T2052">
        <f>VLOOKUP($A2052,Location!$A:$E,4,FALSE)</f>
        <v>53.861795799999996</v>
      </c>
      <c r="U2052">
        <f>VLOOKUP($A2052,Location!$A:$E,5,FALSE)</f>
        <v>-1.6294244</v>
      </c>
      <c r="V2052" t="s">
        <v>24</v>
      </c>
      <c r="W2052" t="s">
        <v>335</v>
      </c>
      <c r="X2052" t="s">
        <v>26</v>
      </c>
    </row>
    <row r="2053" spans="1:24" x14ac:dyDescent="0.25">
      <c r="A2053" t="s">
        <v>178</v>
      </c>
      <c r="N2053">
        <v>2</v>
      </c>
      <c r="O2053">
        <v>1</v>
      </c>
      <c r="P2053">
        <v>1</v>
      </c>
      <c r="Q2053" t="s">
        <v>23</v>
      </c>
      <c r="R2053">
        <f>VLOOKUP($A2053,Location!$A:$E,2,FALSE)</f>
        <v>53.649535800000002</v>
      </c>
      <c r="S2053">
        <f>VLOOKUP($A2053,Location!$A:$E,3,FALSE)</f>
        <v>-1.7905698000000001</v>
      </c>
      <c r="T2053">
        <f>VLOOKUP($A2053,Location!$A:$E,4,FALSE)</f>
        <v>53.649535800000002</v>
      </c>
      <c r="U2053">
        <f>VLOOKUP($A2053,Location!$A:$E,5,FALSE)</f>
        <v>-1.7955698</v>
      </c>
      <c r="V2053" t="s">
        <v>24</v>
      </c>
      <c r="W2053" t="s">
        <v>335</v>
      </c>
      <c r="X2053" t="s">
        <v>26</v>
      </c>
    </row>
    <row r="2054" spans="1:24" x14ac:dyDescent="0.25">
      <c r="A2054" t="s">
        <v>179</v>
      </c>
      <c r="N2054">
        <v>2</v>
      </c>
      <c r="O2054">
        <v>1</v>
      </c>
      <c r="P2054">
        <v>1</v>
      </c>
      <c r="Q2054" t="s">
        <v>23</v>
      </c>
      <c r="R2054">
        <f>VLOOKUP($A2054,Location!$A:$E,2,FALSE)</f>
        <v>53.767757000000003</v>
      </c>
      <c r="S2054">
        <f>VLOOKUP($A2054,Location!$A:$E,3,FALSE)</f>
        <v>-0.33613379999999998</v>
      </c>
      <c r="T2054">
        <f>VLOOKUP($A2054,Location!$A:$E,4,FALSE)</f>
        <v>53.767757000000003</v>
      </c>
      <c r="U2054">
        <f>VLOOKUP($A2054,Location!$A:$E,5,FALSE)</f>
        <v>-0.33613379999999998</v>
      </c>
      <c r="V2054" t="s">
        <v>24</v>
      </c>
      <c r="W2054" t="s">
        <v>335</v>
      </c>
      <c r="X2054" t="s">
        <v>26</v>
      </c>
    </row>
    <row r="2055" spans="1:24" x14ac:dyDescent="0.25">
      <c r="A2055" t="s">
        <v>180</v>
      </c>
      <c r="N2055">
        <v>2</v>
      </c>
      <c r="O2055">
        <v>1</v>
      </c>
      <c r="P2055">
        <v>1</v>
      </c>
      <c r="Q2055" t="s">
        <v>23</v>
      </c>
      <c r="R2055">
        <f>VLOOKUP($A2055,Location!$A:$E,2,FALSE)</f>
        <v>57.4451714</v>
      </c>
      <c r="S2055">
        <f>VLOOKUP($A2055,Location!$A:$E,3,FALSE)</f>
        <v>-2.7957811000000001</v>
      </c>
      <c r="T2055">
        <f>VLOOKUP($A2055,Location!$A:$E,4,FALSE)</f>
        <v>57.4451714</v>
      </c>
      <c r="U2055">
        <f>VLOOKUP($A2055,Location!$A:$E,5,FALSE)</f>
        <v>-2.7957811000000001</v>
      </c>
      <c r="V2055" t="s">
        <v>24</v>
      </c>
      <c r="W2055" t="s">
        <v>335</v>
      </c>
      <c r="X2055" t="s">
        <v>26</v>
      </c>
    </row>
    <row r="2056" spans="1:24" x14ac:dyDescent="0.25">
      <c r="A2056" t="s">
        <v>181</v>
      </c>
      <c r="N2056">
        <v>2</v>
      </c>
      <c r="O2056">
        <v>1</v>
      </c>
      <c r="P2056">
        <v>1</v>
      </c>
      <c r="Q2056" t="s">
        <v>23</v>
      </c>
      <c r="R2056">
        <f>VLOOKUP($A2056,Location!$A:$E,2,FALSE)</f>
        <v>53.448362099999997</v>
      </c>
      <c r="S2056">
        <f>VLOOKUP($A2056,Location!$A:$E,3,FALSE)</f>
        <v>-2.0796568999999998</v>
      </c>
      <c r="T2056">
        <f>VLOOKUP($A2056,Location!$A:$E,4,FALSE)</f>
        <v>53.448362099999997</v>
      </c>
      <c r="U2056">
        <f>VLOOKUP($A2056,Location!$A:$E,5,FALSE)</f>
        <v>-2.0796568999999998</v>
      </c>
      <c r="V2056" t="s">
        <v>24</v>
      </c>
      <c r="W2056" t="s">
        <v>335</v>
      </c>
      <c r="X2056" t="s">
        <v>26</v>
      </c>
    </row>
    <row r="2057" spans="1:24" x14ac:dyDescent="0.25">
      <c r="A2057" t="s">
        <v>182</v>
      </c>
      <c r="N2057">
        <v>2</v>
      </c>
      <c r="O2057">
        <v>1</v>
      </c>
      <c r="P2057">
        <v>1</v>
      </c>
      <c r="Q2057" t="s">
        <v>183</v>
      </c>
      <c r="R2057">
        <f>VLOOKUP($A2057,Location!$A:$E,2,FALSE)</f>
        <v>56.231197999999999</v>
      </c>
      <c r="S2057">
        <f>VLOOKUP($A2057,Location!$A:$E,3,FALSE)</f>
        <v>-5.0716710000000003</v>
      </c>
      <c r="T2057">
        <f>VLOOKUP($A2057,Location!$A:$E,4,FALSE)</f>
        <v>56.231197999999999</v>
      </c>
      <c r="U2057">
        <f>VLOOKUP($A2057,Location!$A:$E,5,FALSE)</f>
        <v>-5.0716710000000003</v>
      </c>
      <c r="V2057" t="s">
        <v>24</v>
      </c>
      <c r="W2057" t="s">
        <v>335</v>
      </c>
      <c r="X2057" t="s">
        <v>26</v>
      </c>
    </row>
    <row r="2058" spans="1:24" x14ac:dyDescent="0.25">
      <c r="A2058" t="s">
        <v>184</v>
      </c>
      <c r="N2058">
        <v>2</v>
      </c>
      <c r="O2058">
        <v>1</v>
      </c>
      <c r="P2058">
        <v>1</v>
      </c>
      <c r="Q2058" t="s">
        <v>23</v>
      </c>
      <c r="R2058">
        <f>VLOOKUP($A2058,Location!$A:$E,2,FALSE)</f>
        <v>57.487679100000001</v>
      </c>
      <c r="S2058">
        <f>VLOOKUP($A2058,Location!$A:$E,3,FALSE)</f>
        <v>-4.2140917</v>
      </c>
      <c r="T2058">
        <f>VLOOKUP($A2058,Location!$A:$E,4,FALSE)</f>
        <v>57.487679100000001</v>
      </c>
      <c r="U2058">
        <f>VLOOKUP($A2058,Location!$A:$E,5,FALSE)</f>
        <v>-4.2140917</v>
      </c>
      <c r="V2058" t="s">
        <v>24</v>
      </c>
      <c r="W2058" t="s">
        <v>335</v>
      </c>
      <c r="X2058" t="s">
        <v>26</v>
      </c>
    </row>
    <row r="2059" spans="1:24" x14ac:dyDescent="0.25">
      <c r="A2059" t="s">
        <v>185</v>
      </c>
      <c r="N2059">
        <v>2</v>
      </c>
      <c r="O2059">
        <v>1</v>
      </c>
      <c r="P2059">
        <v>1</v>
      </c>
      <c r="Q2059" t="s">
        <v>23</v>
      </c>
      <c r="R2059">
        <f>VLOOKUP($A2059,Location!$A:$E,2,FALSE)</f>
        <v>57.293759600000001</v>
      </c>
      <c r="S2059">
        <f>VLOOKUP($A2059,Location!$A:$E,3,FALSE)</f>
        <v>-2.3880374</v>
      </c>
      <c r="T2059">
        <f>VLOOKUP($A2059,Location!$A:$E,4,FALSE)</f>
        <v>57.293759600000001</v>
      </c>
      <c r="U2059">
        <f>VLOOKUP($A2059,Location!$A:$E,5,FALSE)</f>
        <v>-2.3880374</v>
      </c>
      <c r="V2059" t="s">
        <v>24</v>
      </c>
      <c r="W2059" t="s">
        <v>335</v>
      </c>
      <c r="X2059" t="s">
        <v>26</v>
      </c>
    </row>
    <row r="2060" spans="1:24" x14ac:dyDescent="0.25">
      <c r="A2060" t="s">
        <v>186</v>
      </c>
      <c r="N2060">
        <v>2</v>
      </c>
      <c r="O2060">
        <v>1</v>
      </c>
      <c r="P2060">
        <v>1</v>
      </c>
      <c r="Q2060" t="s">
        <v>23</v>
      </c>
      <c r="R2060">
        <f>VLOOKUP($A2060,Location!$A:$E,2,FALSE)</f>
        <v>52.029283499999998</v>
      </c>
      <c r="S2060">
        <f>VLOOKUP($A2060,Location!$A:$E,3,FALSE)</f>
        <v>1.2110814000000001</v>
      </c>
      <c r="T2060">
        <f>VLOOKUP($A2060,Location!$A:$E,4,FALSE)</f>
        <v>52.029283499999998</v>
      </c>
      <c r="U2060">
        <f>VLOOKUP($A2060,Location!$A:$E,5,FALSE)</f>
        <v>1.2110814000000001</v>
      </c>
      <c r="V2060" t="s">
        <v>24</v>
      </c>
      <c r="W2060" t="s">
        <v>335</v>
      </c>
      <c r="X2060" t="s">
        <v>26</v>
      </c>
    </row>
    <row r="2061" spans="1:24" x14ac:dyDescent="0.25">
      <c r="A2061" t="s">
        <v>187</v>
      </c>
      <c r="N2061">
        <v>2</v>
      </c>
      <c r="O2061">
        <v>1</v>
      </c>
      <c r="P2061">
        <v>1</v>
      </c>
      <c r="Q2061" t="s">
        <v>23</v>
      </c>
      <c r="R2061">
        <f>VLOOKUP($A2061,Location!$A:$E,2,FALSE)</f>
        <v>55.60219</v>
      </c>
      <c r="S2061">
        <f>VLOOKUP($A2061,Location!$A:$E,3,FALSE)</f>
        <v>-4.6378399999999997</v>
      </c>
      <c r="T2061">
        <f>VLOOKUP($A2061,Location!$A:$E,4,FALSE)</f>
        <v>55.60219</v>
      </c>
      <c r="U2061">
        <f>VLOOKUP($A2061,Location!$A:$E,5,FALSE)</f>
        <v>-4.6378399999999997</v>
      </c>
      <c r="V2061" t="s">
        <v>24</v>
      </c>
      <c r="W2061" t="s">
        <v>335</v>
      </c>
      <c r="X2061" t="s">
        <v>26</v>
      </c>
    </row>
    <row r="2062" spans="1:24" x14ac:dyDescent="0.25">
      <c r="A2062" t="s">
        <v>188</v>
      </c>
      <c r="N2062">
        <v>2</v>
      </c>
      <c r="O2062">
        <v>1</v>
      </c>
      <c r="P2062">
        <v>1</v>
      </c>
      <c r="Q2062" t="s">
        <v>23</v>
      </c>
      <c r="R2062">
        <f>VLOOKUP($A2062,Location!$A:$E,2,FALSE)</f>
        <v>51.466348000000004</v>
      </c>
      <c r="S2062">
        <f>VLOOKUP($A2062,Location!$A:$E,3,FALSE)</f>
        <v>-0.337169</v>
      </c>
      <c r="T2062">
        <f>VLOOKUP($A2062,Location!$A:$E,4,FALSE)</f>
        <v>51.466348000000004</v>
      </c>
      <c r="U2062">
        <f>VLOOKUP($A2062,Location!$A:$E,5,FALSE)</f>
        <v>-0.337169</v>
      </c>
      <c r="V2062" t="s">
        <v>24</v>
      </c>
      <c r="W2062" t="s">
        <v>335</v>
      </c>
      <c r="X2062" t="s">
        <v>26</v>
      </c>
    </row>
    <row r="2063" spans="1:24" x14ac:dyDescent="0.25">
      <c r="A2063" t="s">
        <v>189</v>
      </c>
      <c r="N2063">
        <v>2</v>
      </c>
      <c r="O2063">
        <v>1</v>
      </c>
      <c r="P2063">
        <v>1</v>
      </c>
      <c r="Q2063" t="s">
        <v>23</v>
      </c>
      <c r="R2063">
        <f>VLOOKUP($A2063,Location!$A:$E,2,FALSE)</f>
        <v>55.916789999999999</v>
      </c>
      <c r="S2063">
        <f>VLOOKUP($A2063,Location!$A:$E,3,FALSE)</f>
        <v>-2.4245839999999999</v>
      </c>
      <c r="T2063">
        <f>VLOOKUP($A2063,Location!$A:$E,4,FALSE)</f>
        <v>55.916789999999999</v>
      </c>
      <c r="U2063">
        <f>VLOOKUP($A2063,Location!$A:$E,5,FALSE)</f>
        <v>-2.4245839999999999</v>
      </c>
      <c r="V2063" t="s">
        <v>24</v>
      </c>
      <c r="W2063" t="s">
        <v>335</v>
      </c>
      <c r="X2063" t="s">
        <v>26</v>
      </c>
    </row>
    <row r="2064" spans="1:24" x14ac:dyDescent="0.25">
      <c r="A2064" t="s">
        <v>190</v>
      </c>
      <c r="N2064">
        <v>2</v>
      </c>
      <c r="O2064">
        <v>1</v>
      </c>
      <c r="P2064">
        <v>1</v>
      </c>
      <c r="Q2064" t="s">
        <v>23</v>
      </c>
      <c r="R2064">
        <f>VLOOKUP($A2064,Location!$A:$E,2,FALSE)</f>
        <v>54.311520999999999</v>
      </c>
      <c r="S2064">
        <f>VLOOKUP($A2064,Location!$A:$E,3,FALSE)</f>
        <v>-2.7340049999999998</v>
      </c>
      <c r="T2064">
        <f>VLOOKUP($A2064,Location!$A:$E,4,FALSE)</f>
        <v>54.311520999999999</v>
      </c>
      <c r="U2064">
        <f>VLOOKUP($A2064,Location!$A:$E,5,FALSE)</f>
        <v>-2.7340049999999998</v>
      </c>
      <c r="V2064" t="s">
        <v>24</v>
      </c>
      <c r="W2064" t="s">
        <v>335</v>
      </c>
      <c r="X2064" t="s">
        <v>26</v>
      </c>
    </row>
    <row r="2065" spans="1:24" x14ac:dyDescent="0.25">
      <c r="A2065" t="s">
        <v>191</v>
      </c>
      <c r="N2065">
        <v>2</v>
      </c>
      <c r="O2065">
        <v>1</v>
      </c>
      <c r="P2065">
        <v>1</v>
      </c>
      <c r="Q2065" t="s">
        <v>23</v>
      </c>
      <c r="R2065">
        <f>VLOOKUP($A2065,Location!$A:$E,2,FALSE)</f>
        <v>52.378777800000002</v>
      </c>
      <c r="S2065">
        <f>VLOOKUP($A2065,Location!$A:$E,3,FALSE)</f>
        <v>-0.72284760000000003</v>
      </c>
      <c r="T2065">
        <f>VLOOKUP($A2065,Location!$A:$E,4,FALSE)</f>
        <v>52.428777799999999</v>
      </c>
      <c r="U2065">
        <f>VLOOKUP($A2065,Location!$A:$E,5,FALSE)</f>
        <v>-0.72284760000000003</v>
      </c>
      <c r="V2065" t="s">
        <v>24</v>
      </c>
      <c r="W2065" t="s">
        <v>335</v>
      </c>
      <c r="X2065" t="s">
        <v>26</v>
      </c>
    </row>
    <row r="2066" spans="1:24" x14ac:dyDescent="0.25">
      <c r="A2066" t="s">
        <v>192</v>
      </c>
      <c r="N2066">
        <v>2</v>
      </c>
      <c r="O2066">
        <v>1</v>
      </c>
      <c r="P2066">
        <v>1</v>
      </c>
      <c r="Q2066" t="s">
        <v>23</v>
      </c>
      <c r="R2066">
        <f>VLOOKUP($A2066,Location!$A:$E,2,FALSE)</f>
        <v>52.746045100000003</v>
      </c>
      <c r="S2066">
        <f>VLOOKUP($A2066,Location!$A:$E,3,FALSE)</f>
        <v>0.4211492</v>
      </c>
      <c r="T2066">
        <f>VLOOKUP($A2066,Location!$A:$E,4,FALSE)</f>
        <v>52.746045100000003</v>
      </c>
      <c r="U2066">
        <f>VLOOKUP($A2066,Location!$A:$E,5,FALSE)</f>
        <v>0.4211492</v>
      </c>
      <c r="V2066" t="s">
        <v>24</v>
      </c>
      <c r="W2066" t="s">
        <v>335</v>
      </c>
      <c r="X2066" t="s">
        <v>26</v>
      </c>
    </row>
    <row r="2067" spans="1:24" x14ac:dyDescent="0.25">
      <c r="A2067" t="s">
        <v>193</v>
      </c>
      <c r="N2067">
        <v>2</v>
      </c>
      <c r="O2067">
        <v>1</v>
      </c>
      <c r="P2067">
        <v>1</v>
      </c>
      <c r="Q2067" t="s">
        <v>23</v>
      </c>
      <c r="R2067">
        <f>VLOOKUP($A2067,Location!$A:$E,2,FALSE)</f>
        <v>57.078617700000002</v>
      </c>
      <c r="S2067">
        <f>VLOOKUP($A2067,Location!$A:$E,3,FALSE)</f>
        <v>-4.0537893</v>
      </c>
      <c r="T2067">
        <f>VLOOKUP($A2067,Location!$A:$E,4,FALSE)</f>
        <v>57.078617700000002</v>
      </c>
      <c r="U2067">
        <f>VLOOKUP($A2067,Location!$A:$E,5,FALSE)</f>
        <v>-4.0537893</v>
      </c>
      <c r="V2067" t="s">
        <v>24</v>
      </c>
      <c r="W2067" t="s">
        <v>335</v>
      </c>
      <c r="X2067" t="s">
        <v>26</v>
      </c>
    </row>
    <row r="2068" spans="1:24" x14ac:dyDescent="0.25">
      <c r="A2068" t="s">
        <v>194</v>
      </c>
      <c r="N2068">
        <v>2</v>
      </c>
      <c r="O2068">
        <v>1</v>
      </c>
      <c r="P2068">
        <v>1</v>
      </c>
      <c r="Q2068" t="s">
        <v>23</v>
      </c>
      <c r="R2068">
        <f>VLOOKUP($A2068,Location!$A:$E,2,FALSE)</f>
        <v>56.133736399999997</v>
      </c>
      <c r="S2068">
        <f>VLOOKUP($A2068,Location!$A:$E,3,FALSE)</f>
        <v>-3.1266066000000001</v>
      </c>
      <c r="T2068">
        <f>VLOOKUP($A2068,Location!$A:$E,4,FALSE)</f>
        <v>56.133736399999997</v>
      </c>
      <c r="U2068">
        <f>VLOOKUP($A2068,Location!$A:$E,5,FALSE)</f>
        <v>-3.1266066000000001</v>
      </c>
      <c r="V2068" t="s">
        <v>24</v>
      </c>
      <c r="W2068" t="s">
        <v>335</v>
      </c>
      <c r="X2068" t="s">
        <v>26</v>
      </c>
    </row>
    <row r="2069" spans="1:24" x14ac:dyDescent="0.25">
      <c r="A2069" t="s">
        <v>195</v>
      </c>
      <c r="N2069">
        <v>2</v>
      </c>
      <c r="O2069">
        <v>1</v>
      </c>
      <c r="P2069">
        <v>1</v>
      </c>
      <c r="Q2069" t="s">
        <v>23</v>
      </c>
      <c r="R2069">
        <f>VLOOKUP($A2069,Location!$A:$E,2,FALSE)</f>
        <v>54.001281599999999</v>
      </c>
      <c r="S2069">
        <f>VLOOKUP($A2069,Location!$A:$E,3,FALSE)</f>
        <v>-1.4440454</v>
      </c>
      <c r="T2069">
        <f>VLOOKUP($A2069,Location!$A:$E,4,FALSE)</f>
        <v>54.001281599999999</v>
      </c>
      <c r="U2069">
        <f>VLOOKUP($A2069,Location!$A:$E,5,FALSE)</f>
        <v>-1.4440454</v>
      </c>
      <c r="V2069" t="s">
        <v>24</v>
      </c>
      <c r="W2069" t="s">
        <v>335</v>
      </c>
      <c r="X2069" t="s">
        <v>26</v>
      </c>
    </row>
    <row r="2070" spans="1:24" x14ac:dyDescent="0.25">
      <c r="A2070" t="s">
        <v>196</v>
      </c>
      <c r="N2070">
        <v>2</v>
      </c>
      <c r="O2070">
        <v>1</v>
      </c>
      <c r="P2070">
        <v>1</v>
      </c>
      <c r="Q2070" t="s">
        <v>23</v>
      </c>
      <c r="R2070">
        <f>VLOOKUP($A2070,Location!$A:$E,2,FALSE)</f>
        <v>55.6630988</v>
      </c>
      <c r="S2070">
        <f>VLOOKUP($A2070,Location!$A:$E,3,FALSE)</f>
        <v>-3.7471234</v>
      </c>
      <c r="T2070">
        <f>VLOOKUP($A2070,Location!$A:$E,4,FALSE)</f>
        <v>55.6630988</v>
      </c>
      <c r="U2070">
        <f>VLOOKUP($A2070,Location!$A:$E,5,FALSE)</f>
        <v>-3.7471234</v>
      </c>
      <c r="V2070" t="s">
        <v>24</v>
      </c>
      <c r="W2070" t="s">
        <v>335</v>
      </c>
      <c r="X2070" t="s">
        <v>26</v>
      </c>
    </row>
    <row r="2071" spans="1:24" x14ac:dyDescent="0.25">
      <c r="A2071" t="s">
        <v>197</v>
      </c>
      <c r="N2071">
        <v>2</v>
      </c>
      <c r="O2071">
        <v>1</v>
      </c>
      <c r="P2071">
        <v>1</v>
      </c>
      <c r="Q2071" t="s">
        <v>23</v>
      </c>
      <c r="R2071">
        <f>VLOOKUP($A2071,Location!$A:$E,2,FALSE)</f>
        <v>50.823547099999999</v>
      </c>
      <c r="S2071">
        <f>VLOOKUP($A2071,Location!$A:$E,3,FALSE)</f>
        <v>-0.33377089999999998</v>
      </c>
      <c r="T2071">
        <f>VLOOKUP($A2071,Location!$A:$E,4,FALSE)</f>
        <v>50.823547099999999</v>
      </c>
      <c r="U2071">
        <f>VLOOKUP($A2071,Location!$A:$E,5,FALSE)</f>
        <v>-0.33377089999999998</v>
      </c>
      <c r="V2071" t="s">
        <v>24</v>
      </c>
      <c r="W2071" t="s">
        <v>335</v>
      </c>
      <c r="X2071" t="s">
        <v>26</v>
      </c>
    </row>
    <row r="2072" spans="1:24" x14ac:dyDescent="0.25">
      <c r="A2072" t="s">
        <v>198</v>
      </c>
      <c r="N2072">
        <v>2</v>
      </c>
      <c r="O2072">
        <v>1</v>
      </c>
      <c r="P2072">
        <v>1</v>
      </c>
      <c r="Q2072" t="s">
        <v>23</v>
      </c>
      <c r="R2072">
        <f>VLOOKUP($A2072,Location!$A:$E,2,FALSE)</f>
        <v>50.612014000000002</v>
      </c>
      <c r="S2072">
        <f>VLOOKUP($A2072,Location!$A:$E,3,FALSE)</f>
        <v>-4.3307260000000003</v>
      </c>
      <c r="T2072">
        <f>VLOOKUP($A2072,Location!$A:$E,4,FALSE)</f>
        <v>50.612014000000002</v>
      </c>
      <c r="U2072">
        <f>VLOOKUP($A2072,Location!$A:$E,5,FALSE)</f>
        <v>-4.3307260000000003</v>
      </c>
      <c r="V2072" t="s">
        <v>24</v>
      </c>
      <c r="W2072" t="s">
        <v>335</v>
      </c>
      <c r="X2072" t="s">
        <v>26</v>
      </c>
    </row>
    <row r="2073" spans="1:24" x14ac:dyDescent="0.25">
      <c r="A2073" t="s">
        <v>199</v>
      </c>
      <c r="N2073">
        <v>2</v>
      </c>
      <c r="O2073">
        <v>1</v>
      </c>
      <c r="P2073">
        <v>1</v>
      </c>
      <c r="Q2073" t="s">
        <v>23</v>
      </c>
      <c r="R2073">
        <f>VLOOKUP($A2073,Location!$A:$E,2,FALSE)</f>
        <v>50.809500999999997</v>
      </c>
      <c r="S2073">
        <f>VLOOKUP($A2073,Location!$A:$E,3,FALSE)</f>
        <v>-1.2042134</v>
      </c>
      <c r="T2073">
        <f>VLOOKUP($A2073,Location!$A:$E,4,FALSE)</f>
        <v>50.799500999999999</v>
      </c>
      <c r="U2073">
        <f>VLOOKUP($A2073,Location!$A:$E,5,FALSE)</f>
        <v>-1.2842134000000001</v>
      </c>
      <c r="V2073" t="s">
        <v>24</v>
      </c>
      <c r="W2073" t="s">
        <v>335</v>
      </c>
      <c r="X2073" t="s">
        <v>26</v>
      </c>
    </row>
    <row r="2074" spans="1:24" x14ac:dyDescent="0.25">
      <c r="A2074" t="s">
        <v>200</v>
      </c>
      <c r="N2074">
        <v>2</v>
      </c>
      <c r="O2074">
        <v>1</v>
      </c>
      <c r="P2074">
        <v>1</v>
      </c>
      <c r="Q2074" t="s">
        <v>23</v>
      </c>
      <c r="R2074">
        <f>VLOOKUP($A2074,Location!$A:$E,2,FALSE)</f>
        <v>53.806135599999998</v>
      </c>
      <c r="S2074">
        <f>VLOOKUP($A2074,Location!$A:$E,3,FALSE)</f>
        <v>-1.5056377999999999</v>
      </c>
      <c r="T2074">
        <f>VLOOKUP($A2074,Location!$A:$E,4,FALSE)</f>
        <v>53.806135599999998</v>
      </c>
      <c r="U2074">
        <f>VLOOKUP($A2074,Location!$A:$E,5,FALSE)</f>
        <v>-1.5056377999999999</v>
      </c>
      <c r="V2074" t="s">
        <v>24</v>
      </c>
      <c r="W2074" t="s">
        <v>335</v>
      </c>
      <c r="X2074" t="s">
        <v>26</v>
      </c>
    </row>
    <row r="2075" spans="1:24" x14ac:dyDescent="0.25">
      <c r="A2075" t="s">
        <v>201</v>
      </c>
      <c r="N2075">
        <v>2</v>
      </c>
      <c r="O2075">
        <v>1</v>
      </c>
      <c r="P2075">
        <v>1</v>
      </c>
      <c r="Q2075" t="s">
        <v>23</v>
      </c>
      <c r="R2075">
        <f>VLOOKUP($A2075,Location!$A:$E,2,FALSE)</f>
        <v>52.663528399999997</v>
      </c>
      <c r="S2075">
        <f>VLOOKUP($A2075,Location!$A:$E,3,FALSE)</f>
        <v>-1.0803649</v>
      </c>
      <c r="T2075">
        <f>VLOOKUP($A2075,Location!$A:$E,4,FALSE)</f>
        <v>52.663528399999997</v>
      </c>
      <c r="U2075">
        <f>VLOOKUP($A2075,Location!$A:$E,5,FALSE)</f>
        <v>-1.0503648999999999</v>
      </c>
      <c r="V2075" t="s">
        <v>24</v>
      </c>
      <c r="W2075" t="s">
        <v>335</v>
      </c>
      <c r="X2075" t="s">
        <v>26</v>
      </c>
    </row>
    <row r="2076" spans="1:24" x14ac:dyDescent="0.25">
      <c r="A2076" t="s">
        <v>202</v>
      </c>
      <c r="N2076">
        <v>2</v>
      </c>
      <c r="O2076">
        <v>1</v>
      </c>
      <c r="P2076">
        <v>1</v>
      </c>
      <c r="Q2076" t="s">
        <v>23</v>
      </c>
      <c r="R2076">
        <f>VLOOKUP($A2076,Location!$A:$E,2,FALSE)</f>
        <v>52.5839736</v>
      </c>
      <c r="S2076">
        <f>VLOOKUP($A2076,Location!$A:$E,3,FALSE)</f>
        <v>-1.1411861000000001</v>
      </c>
      <c r="T2076">
        <f>VLOOKUP($A2076,Location!$A:$E,4,FALSE)</f>
        <v>52.533973600000003</v>
      </c>
      <c r="U2076">
        <f>VLOOKUP($A2076,Location!$A:$E,5,FALSE)</f>
        <v>-1.0411861</v>
      </c>
      <c r="V2076" t="s">
        <v>24</v>
      </c>
      <c r="W2076" t="s">
        <v>335</v>
      </c>
      <c r="X2076" t="s">
        <v>26</v>
      </c>
    </row>
    <row r="2077" spans="1:24" x14ac:dyDescent="0.25">
      <c r="A2077" t="s">
        <v>203</v>
      </c>
      <c r="N2077">
        <v>2</v>
      </c>
      <c r="O2077">
        <v>1</v>
      </c>
      <c r="P2077">
        <v>1</v>
      </c>
      <c r="Q2077" t="s">
        <v>23</v>
      </c>
      <c r="R2077">
        <f>VLOOKUP($A2077,Location!$A:$E,2,FALSE)</f>
        <v>51.911783399999997</v>
      </c>
      <c r="S2077">
        <f>VLOOKUP($A2077,Location!$A:$E,3,FALSE)</f>
        <v>-0.6307914</v>
      </c>
      <c r="T2077">
        <f>VLOOKUP($A2077,Location!$A:$E,4,FALSE)</f>
        <v>51.911783399999997</v>
      </c>
      <c r="U2077">
        <f>VLOOKUP($A2077,Location!$A:$E,5,FALSE)</f>
        <v>-0.72079139999999997</v>
      </c>
      <c r="V2077" t="s">
        <v>24</v>
      </c>
      <c r="W2077" t="s">
        <v>335</v>
      </c>
      <c r="X2077" t="s">
        <v>26</v>
      </c>
    </row>
    <row r="2078" spans="1:24" x14ac:dyDescent="0.25">
      <c r="A2078" t="s">
        <v>204</v>
      </c>
      <c r="N2078">
        <v>2</v>
      </c>
      <c r="O2078">
        <v>1</v>
      </c>
      <c r="P2078">
        <v>1</v>
      </c>
      <c r="Q2078" t="s">
        <v>23</v>
      </c>
      <c r="R2078">
        <f>VLOOKUP($A2078,Location!$A:$E,2,FALSE)</f>
        <v>60.1511937</v>
      </c>
      <c r="S2078">
        <f>VLOOKUP($A2078,Location!$A:$E,3,FALSE)</f>
        <v>-1.1473036000000001</v>
      </c>
      <c r="T2078">
        <f>VLOOKUP($A2078,Location!$A:$E,4,FALSE)</f>
        <v>60.1511937</v>
      </c>
      <c r="U2078">
        <f>VLOOKUP($A2078,Location!$A:$E,5,FALSE)</f>
        <v>-1.1473036000000001</v>
      </c>
      <c r="V2078" t="s">
        <v>24</v>
      </c>
      <c r="W2078" t="s">
        <v>335</v>
      </c>
      <c r="X2078" t="s">
        <v>26</v>
      </c>
    </row>
    <row r="2079" spans="1:24" x14ac:dyDescent="0.25">
      <c r="A2079" t="s">
        <v>205</v>
      </c>
      <c r="N2079">
        <v>2</v>
      </c>
      <c r="O2079">
        <v>1</v>
      </c>
      <c r="P2079">
        <v>1</v>
      </c>
      <c r="Q2079" t="s">
        <v>23</v>
      </c>
      <c r="R2079">
        <f>VLOOKUP($A2079,Location!$A:$E,2,FALSE)</f>
        <v>51.9782042</v>
      </c>
      <c r="S2079">
        <f>VLOOKUP($A2079,Location!$A:$E,3,FALSE)</f>
        <v>-0.21465619999999999</v>
      </c>
      <c r="T2079">
        <f>VLOOKUP($A2079,Location!$A:$E,4,FALSE)</f>
        <v>52.008204200000002</v>
      </c>
      <c r="U2079">
        <f>VLOOKUP($A2079,Location!$A:$E,5,FALSE)</f>
        <v>-0.21465619999999999</v>
      </c>
      <c r="V2079" t="s">
        <v>24</v>
      </c>
      <c r="W2079" t="s">
        <v>335</v>
      </c>
      <c r="X2079" t="s">
        <v>26</v>
      </c>
    </row>
    <row r="2080" spans="1:24" x14ac:dyDescent="0.25">
      <c r="A2080" t="s">
        <v>206</v>
      </c>
      <c r="N2080">
        <v>2</v>
      </c>
      <c r="O2080">
        <v>1</v>
      </c>
      <c r="P2080">
        <v>1</v>
      </c>
      <c r="Q2080" t="s">
        <v>23</v>
      </c>
      <c r="R2080">
        <f>VLOOKUP($A2080,Location!$A:$E,2,FALSE)</f>
        <v>52.681990200000001</v>
      </c>
      <c r="S2080">
        <f>VLOOKUP($A2080,Location!$A:$E,3,FALSE)</f>
        <v>-1.8333556</v>
      </c>
      <c r="T2080">
        <f>VLOOKUP($A2080,Location!$A:$E,4,FALSE)</f>
        <v>52.681990200000001</v>
      </c>
      <c r="U2080">
        <f>VLOOKUP($A2080,Location!$A:$E,5,FALSE)</f>
        <v>-1.8333556</v>
      </c>
      <c r="V2080" t="s">
        <v>24</v>
      </c>
      <c r="W2080" t="s">
        <v>335</v>
      </c>
      <c r="X2080" t="s">
        <v>26</v>
      </c>
    </row>
    <row r="2081" spans="1:24" x14ac:dyDescent="0.25">
      <c r="A2081" t="s">
        <v>207</v>
      </c>
      <c r="N2081">
        <v>2</v>
      </c>
      <c r="O2081">
        <v>1</v>
      </c>
      <c r="P2081">
        <v>1</v>
      </c>
      <c r="Q2081" t="s">
        <v>23</v>
      </c>
      <c r="R2081">
        <f>VLOOKUP($A2081,Location!$A:$E,2,FALSE)</f>
        <v>53.203568400000002</v>
      </c>
      <c r="S2081">
        <f>VLOOKUP($A2081,Location!$A:$E,3,FALSE)</f>
        <v>-0.61231429999999998</v>
      </c>
      <c r="T2081">
        <f>VLOOKUP($A2081,Location!$A:$E,4,FALSE)</f>
        <v>53.203568400000002</v>
      </c>
      <c r="U2081">
        <f>VLOOKUP($A2081,Location!$A:$E,5,FALSE)</f>
        <v>-0.61231429999999998</v>
      </c>
      <c r="V2081" t="s">
        <v>24</v>
      </c>
      <c r="W2081" t="s">
        <v>335</v>
      </c>
      <c r="X2081" t="s">
        <v>26</v>
      </c>
    </row>
    <row r="2082" spans="1:24" x14ac:dyDescent="0.25">
      <c r="A2082" t="s">
        <v>208</v>
      </c>
      <c r="N2082">
        <v>2</v>
      </c>
      <c r="O2082">
        <v>1</v>
      </c>
      <c r="P2082">
        <v>1</v>
      </c>
      <c r="Q2082" t="s">
        <v>23</v>
      </c>
      <c r="R2082">
        <f>VLOOKUP($A2082,Location!$A:$E,2,FALSE)</f>
        <v>55.887124200000002</v>
      </c>
      <c r="S2082">
        <f>VLOOKUP($A2082,Location!$A:$E,3,FALSE)</f>
        <v>-3.5342047999999999</v>
      </c>
      <c r="T2082">
        <f>VLOOKUP($A2082,Location!$A:$E,4,FALSE)</f>
        <v>55.877124200000004</v>
      </c>
      <c r="U2082">
        <f>VLOOKUP($A2082,Location!$A:$E,5,FALSE)</f>
        <v>-3.5742048</v>
      </c>
      <c r="V2082" t="s">
        <v>24</v>
      </c>
      <c r="W2082" t="s">
        <v>335</v>
      </c>
      <c r="X2082" t="s">
        <v>26</v>
      </c>
    </row>
    <row r="2083" spans="1:24" x14ac:dyDescent="0.25">
      <c r="A2083" t="s">
        <v>209</v>
      </c>
      <c r="N2083">
        <v>2</v>
      </c>
      <c r="O2083">
        <v>1</v>
      </c>
      <c r="P2083">
        <v>1</v>
      </c>
      <c r="Q2083" t="s">
        <v>23</v>
      </c>
      <c r="R2083">
        <f>VLOOKUP($A2083,Location!$A:$E,2,FALSE)</f>
        <v>51.686103699999997</v>
      </c>
      <c r="S2083">
        <f>VLOOKUP($A2083,Location!$A:$E,3,FALSE)</f>
        <v>-4.1554484</v>
      </c>
      <c r="T2083">
        <f>VLOOKUP($A2083,Location!$A:$E,4,FALSE)</f>
        <v>51.686103699999997</v>
      </c>
      <c r="U2083">
        <f>VLOOKUP($A2083,Location!$A:$E,5,FALSE)</f>
        <v>-4.1754483999999996</v>
      </c>
      <c r="V2083" t="s">
        <v>24</v>
      </c>
      <c r="W2083" t="s">
        <v>335</v>
      </c>
      <c r="X2083" t="s">
        <v>26</v>
      </c>
    </row>
    <row r="2084" spans="1:24" x14ac:dyDescent="0.25">
      <c r="A2084" t="s">
        <v>210</v>
      </c>
      <c r="N2084">
        <v>2</v>
      </c>
      <c r="O2084">
        <v>1</v>
      </c>
      <c r="P2084">
        <v>1</v>
      </c>
      <c r="Q2084" t="s">
        <v>23</v>
      </c>
      <c r="R2084">
        <f>VLOOKUP($A2084,Location!$A:$E,2,FALSE)</f>
        <v>51.524264600000002</v>
      </c>
      <c r="S2084">
        <f>VLOOKUP($A2084,Location!$A:$E,3,FALSE)</f>
        <v>-3.3650403999999998</v>
      </c>
      <c r="T2084">
        <f>VLOOKUP($A2084,Location!$A:$E,4,FALSE)</f>
        <v>51.574264599999999</v>
      </c>
      <c r="U2084">
        <f>VLOOKUP($A2084,Location!$A:$E,5,FALSE)</f>
        <v>-3.4750403999999997</v>
      </c>
      <c r="V2084" t="s">
        <v>24</v>
      </c>
      <c r="W2084" t="s">
        <v>335</v>
      </c>
      <c r="X2084" t="s">
        <v>26</v>
      </c>
    </row>
    <row r="2085" spans="1:24" x14ac:dyDescent="0.25">
      <c r="A2085" t="s">
        <v>211</v>
      </c>
      <c r="N2085">
        <v>2</v>
      </c>
      <c r="O2085">
        <v>1</v>
      </c>
      <c r="P2085">
        <v>1</v>
      </c>
      <c r="Q2085" t="s">
        <v>23</v>
      </c>
      <c r="R2085">
        <f>VLOOKUP($A2085,Location!$A:$E,2,FALSE)</f>
        <v>56.035893199999997</v>
      </c>
      <c r="S2085">
        <f>VLOOKUP($A2085,Location!$A:$E,3,FALSE)</f>
        <v>-5.4283587999999998</v>
      </c>
      <c r="T2085">
        <f>VLOOKUP($A2085,Location!$A:$E,4,FALSE)</f>
        <v>56.065893199999998</v>
      </c>
      <c r="U2085">
        <f>VLOOKUP($A2085,Location!$A:$E,5,FALSE)</f>
        <v>-5.4283587999999998</v>
      </c>
      <c r="V2085" t="s">
        <v>24</v>
      </c>
      <c r="W2085" t="s">
        <v>335</v>
      </c>
      <c r="X2085" t="s">
        <v>26</v>
      </c>
    </row>
    <row r="2086" spans="1:24" x14ac:dyDescent="0.25">
      <c r="A2086" t="s">
        <v>212</v>
      </c>
      <c r="N2086">
        <v>2</v>
      </c>
      <c r="O2086">
        <v>1</v>
      </c>
      <c r="P2086">
        <v>1</v>
      </c>
      <c r="Q2086" t="s">
        <v>23</v>
      </c>
      <c r="R2086">
        <f>VLOOKUP($A2086,Location!$A:$E,2,FALSE)</f>
        <v>52.780650000000001</v>
      </c>
      <c r="S2086">
        <f>VLOOKUP($A2086,Location!$A:$E,3,FALSE)</f>
        <v>-1.200923</v>
      </c>
      <c r="T2086">
        <f>VLOOKUP($A2086,Location!$A:$E,4,FALSE)</f>
        <v>52.795650000000002</v>
      </c>
      <c r="U2086">
        <f>VLOOKUP($A2086,Location!$A:$E,5,FALSE)</f>
        <v>-1.200923</v>
      </c>
      <c r="V2086" t="s">
        <v>24</v>
      </c>
      <c r="W2086" t="s">
        <v>335</v>
      </c>
      <c r="X2086" t="s">
        <v>26</v>
      </c>
    </row>
    <row r="2087" spans="1:24" x14ac:dyDescent="0.25">
      <c r="A2087" t="s">
        <v>213</v>
      </c>
      <c r="N2087">
        <v>2</v>
      </c>
      <c r="O2087">
        <v>1</v>
      </c>
      <c r="P2087">
        <v>1</v>
      </c>
      <c r="Q2087" t="s">
        <v>23</v>
      </c>
      <c r="R2087">
        <f>VLOOKUP($A2087,Location!$A:$E,2,FALSE)</f>
        <v>51.649624600000003</v>
      </c>
      <c r="S2087">
        <f>VLOOKUP($A2087,Location!$A:$E,3,FALSE)</f>
        <v>5.6496299999999999E-2</v>
      </c>
      <c r="T2087">
        <f>VLOOKUP($A2087,Location!$A:$E,4,FALSE)</f>
        <v>51.649624600000003</v>
      </c>
      <c r="U2087">
        <f>VLOOKUP($A2087,Location!$A:$E,5,FALSE)</f>
        <v>9.9496299999999996E-2</v>
      </c>
      <c r="V2087" t="s">
        <v>24</v>
      </c>
      <c r="W2087" t="s">
        <v>335</v>
      </c>
      <c r="X2087" t="s">
        <v>26</v>
      </c>
    </row>
    <row r="2088" spans="1:24" x14ac:dyDescent="0.25">
      <c r="A2088" t="s">
        <v>214</v>
      </c>
      <c r="N2088">
        <v>2</v>
      </c>
      <c r="O2088">
        <v>1</v>
      </c>
      <c r="P2088">
        <v>1</v>
      </c>
      <c r="Q2088" t="s">
        <v>23</v>
      </c>
      <c r="R2088">
        <f>VLOOKUP($A2088,Location!$A:$E,2,FALSE)</f>
        <v>53.363610999999999</v>
      </c>
      <c r="S2088">
        <f>VLOOKUP($A2088,Location!$A:$E,3,FALSE)</f>
        <v>1.5540999999999999E-2</v>
      </c>
      <c r="T2088">
        <f>VLOOKUP($A2088,Location!$A:$E,4,FALSE)</f>
        <v>53.363610999999999</v>
      </c>
      <c r="U2088">
        <f>VLOOKUP($A2088,Location!$A:$E,5,FALSE)</f>
        <v>1.5540999999999999E-2</v>
      </c>
      <c r="V2088" t="s">
        <v>24</v>
      </c>
      <c r="W2088" t="s">
        <v>335</v>
      </c>
      <c r="X2088" t="s">
        <v>26</v>
      </c>
    </row>
    <row r="2089" spans="1:24" x14ac:dyDescent="0.25">
      <c r="A2089" t="s">
        <v>215</v>
      </c>
      <c r="N2089">
        <v>2</v>
      </c>
      <c r="O2089">
        <v>1</v>
      </c>
      <c r="P2089">
        <v>1</v>
      </c>
      <c r="Q2089" t="s">
        <v>23</v>
      </c>
      <c r="R2089">
        <f>VLOOKUP($A2089,Location!$A:$E,2,FALSE)</f>
        <v>52.486835999999997</v>
      </c>
      <c r="S2089">
        <f>VLOOKUP($A2089,Location!$A:$E,3,FALSE)</f>
        <v>1.715681</v>
      </c>
      <c r="T2089">
        <f>VLOOKUP($A2089,Location!$A:$E,4,FALSE)</f>
        <v>52.486835999999997</v>
      </c>
      <c r="U2089">
        <f>VLOOKUP($A2089,Location!$A:$E,5,FALSE)</f>
        <v>1.715681</v>
      </c>
      <c r="V2089" t="s">
        <v>24</v>
      </c>
      <c r="W2089" t="s">
        <v>335</v>
      </c>
      <c r="X2089" t="s">
        <v>26</v>
      </c>
    </row>
    <row r="2090" spans="1:24" x14ac:dyDescent="0.25">
      <c r="A2090" t="s">
        <v>216</v>
      </c>
      <c r="N2090">
        <v>2</v>
      </c>
      <c r="O2090">
        <v>1</v>
      </c>
      <c r="P2090">
        <v>1</v>
      </c>
      <c r="Q2090" t="s">
        <v>23</v>
      </c>
      <c r="R2090">
        <f>VLOOKUP($A2090,Location!$A:$E,2,FALSE)</f>
        <v>52.365387400000003</v>
      </c>
      <c r="S2090">
        <f>VLOOKUP($A2090,Location!$A:$E,3,FALSE)</f>
        <v>-2.6930567000000001</v>
      </c>
      <c r="T2090">
        <f>VLOOKUP($A2090,Location!$A:$E,4,FALSE)</f>
        <v>52.365387400000003</v>
      </c>
      <c r="U2090">
        <f>VLOOKUP($A2090,Location!$A:$E,5,FALSE)</f>
        <v>-2.6930567000000001</v>
      </c>
      <c r="V2090" t="s">
        <v>24</v>
      </c>
      <c r="W2090" t="s">
        <v>335</v>
      </c>
      <c r="X2090" t="s">
        <v>26</v>
      </c>
    </row>
    <row r="2091" spans="1:24" x14ac:dyDescent="0.25">
      <c r="A2091" t="s">
        <v>217</v>
      </c>
      <c r="N2091">
        <v>2</v>
      </c>
      <c r="O2091">
        <v>1</v>
      </c>
      <c r="P2091">
        <v>1</v>
      </c>
      <c r="Q2091" t="s">
        <v>23</v>
      </c>
      <c r="R2091">
        <f>VLOOKUP($A2091,Location!$A:$E,2,FALSE)</f>
        <v>51.877736900000002</v>
      </c>
      <c r="S2091">
        <f>VLOOKUP($A2091,Location!$A:$E,3,FALSE)</f>
        <v>-0.42017179999999998</v>
      </c>
      <c r="T2091">
        <f>VLOOKUP($A2091,Location!$A:$E,4,FALSE)</f>
        <v>51.877736900000002</v>
      </c>
      <c r="U2091">
        <f>VLOOKUP($A2091,Location!$A:$E,5,FALSE)</f>
        <v>-0.47017179999999997</v>
      </c>
      <c r="V2091" t="s">
        <v>24</v>
      </c>
      <c r="W2091" t="s">
        <v>335</v>
      </c>
      <c r="X2091" t="s">
        <v>26</v>
      </c>
    </row>
    <row r="2092" spans="1:24" x14ac:dyDescent="0.25">
      <c r="A2092" t="s">
        <v>218</v>
      </c>
      <c r="N2092">
        <v>2</v>
      </c>
      <c r="O2092">
        <v>1</v>
      </c>
      <c r="P2092">
        <v>1</v>
      </c>
      <c r="Q2092" t="s">
        <v>23</v>
      </c>
      <c r="R2092">
        <f>VLOOKUP($A2092,Location!$A:$E,2,FALSE)</f>
        <v>53.258460999999997</v>
      </c>
      <c r="S2092">
        <f>VLOOKUP($A2092,Location!$A:$E,3,FALSE)</f>
        <v>-2.1198999999999999</v>
      </c>
      <c r="T2092">
        <f>VLOOKUP($A2092,Location!$A:$E,4,FALSE)</f>
        <v>53.258460999999997</v>
      </c>
      <c r="U2092">
        <f>VLOOKUP($A2092,Location!$A:$E,5,FALSE)</f>
        <v>-2.1598999999999999</v>
      </c>
      <c r="V2092" t="s">
        <v>24</v>
      </c>
      <c r="W2092" t="s">
        <v>335</v>
      </c>
      <c r="X2092" t="s">
        <v>26</v>
      </c>
    </row>
    <row r="2093" spans="1:24" x14ac:dyDescent="0.25">
      <c r="A2093" t="s">
        <v>219</v>
      </c>
      <c r="N2093">
        <v>2</v>
      </c>
      <c r="O2093">
        <v>1</v>
      </c>
      <c r="P2093">
        <v>1</v>
      </c>
      <c r="Q2093" t="s">
        <v>23</v>
      </c>
      <c r="R2093">
        <f>VLOOKUP($A2093,Location!$A:$E,2,FALSE)</f>
        <v>51.260750299999998</v>
      </c>
      <c r="S2093">
        <f>VLOOKUP($A2093,Location!$A:$E,3,FALSE)</f>
        <v>0.52583590000000002</v>
      </c>
      <c r="T2093">
        <f>VLOOKUP($A2093,Location!$A:$E,4,FALSE)</f>
        <v>51.240750299999995</v>
      </c>
      <c r="U2093">
        <f>VLOOKUP($A2093,Location!$A:$E,5,FALSE)</f>
        <v>0.52583590000000002</v>
      </c>
      <c r="V2093" t="s">
        <v>24</v>
      </c>
      <c r="W2093" t="s">
        <v>335</v>
      </c>
      <c r="X2093" t="s">
        <v>26</v>
      </c>
    </row>
    <row r="2094" spans="1:24" x14ac:dyDescent="0.25">
      <c r="A2094" t="s">
        <v>220</v>
      </c>
      <c r="N2094">
        <v>2</v>
      </c>
      <c r="O2094">
        <v>1</v>
      </c>
      <c r="P2094">
        <v>1</v>
      </c>
      <c r="Q2094" t="s">
        <v>23</v>
      </c>
      <c r="R2094">
        <f>VLOOKUP($A2094,Location!$A:$E,2,FALSE)</f>
        <v>54.140426099999999</v>
      </c>
      <c r="S2094">
        <f>VLOOKUP($A2094,Location!$A:$E,3,FALSE)</f>
        <v>-0.79111719999999996</v>
      </c>
      <c r="T2094">
        <f>VLOOKUP($A2094,Location!$A:$E,4,FALSE)</f>
        <v>54.140426099999999</v>
      </c>
      <c r="U2094">
        <f>VLOOKUP($A2094,Location!$A:$E,5,FALSE)</f>
        <v>-0.79111719999999996</v>
      </c>
      <c r="V2094" t="s">
        <v>24</v>
      </c>
      <c r="W2094" t="s">
        <v>335</v>
      </c>
      <c r="X2094" t="s">
        <v>26</v>
      </c>
    </row>
    <row r="2095" spans="1:24" x14ac:dyDescent="0.25">
      <c r="A2095" t="s">
        <v>221</v>
      </c>
      <c r="N2095">
        <v>2</v>
      </c>
      <c r="O2095">
        <v>1</v>
      </c>
      <c r="P2095">
        <v>1</v>
      </c>
      <c r="Q2095" t="s">
        <v>23</v>
      </c>
      <c r="R2095">
        <f>VLOOKUP($A2095,Location!$A:$E,2,FALSE)</f>
        <v>52.769495190000001</v>
      </c>
      <c r="S2095">
        <f>VLOOKUP($A2095,Location!$A:$E,3,FALSE)</f>
        <v>-0.89327179000000001</v>
      </c>
      <c r="T2095">
        <f>VLOOKUP($A2095,Location!$A:$E,4,FALSE)</f>
        <v>52.789495190000004</v>
      </c>
      <c r="U2095">
        <f>VLOOKUP($A2095,Location!$A:$E,5,FALSE)</f>
        <v>-0.89327179000000001</v>
      </c>
      <c r="V2095" t="s">
        <v>24</v>
      </c>
      <c r="W2095" t="s">
        <v>335</v>
      </c>
      <c r="X2095" t="s">
        <v>26</v>
      </c>
    </row>
    <row r="2096" spans="1:24" x14ac:dyDescent="0.25">
      <c r="A2096" t="s">
        <v>222</v>
      </c>
      <c r="N2096">
        <v>2</v>
      </c>
      <c r="O2096">
        <v>1</v>
      </c>
      <c r="P2096">
        <v>1</v>
      </c>
      <c r="Q2096" t="s">
        <v>23</v>
      </c>
      <c r="R2096">
        <f>VLOOKUP($A2096,Location!$A:$E,2,FALSE)</f>
        <v>51.720072899999998</v>
      </c>
      <c r="S2096">
        <f>VLOOKUP($A2096,Location!$A:$E,3,FALSE)</f>
        <v>-3.355585</v>
      </c>
      <c r="T2096">
        <f>VLOOKUP($A2096,Location!$A:$E,4,FALSE)</f>
        <v>51.720072899999998</v>
      </c>
      <c r="U2096">
        <f>VLOOKUP($A2096,Location!$A:$E,5,FALSE)</f>
        <v>-3.355585</v>
      </c>
      <c r="V2096" t="s">
        <v>24</v>
      </c>
      <c r="W2096" t="s">
        <v>335</v>
      </c>
      <c r="X2096" t="s">
        <v>26</v>
      </c>
    </row>
    <row r="2097" spans="1:24" x14ac:dyDescent="0.25">
      <c r="A2097" t="s">
        <v>223</v>
      </c>
      <c r="N2097">
        <v>2</v>
      </c>
      <c r="O2097">
        <v>1</v>
      </c>
      <c r="P2097">
        <v>1</v>
      </c>
      <c r="Q2097" t="s">
        <v>23</v>
      </c>
      <c r="R2097">
        <f>VLOOKUP($A2097,Location!$A:$E,2,FALSE)</f>
        <v>54.571915300000001</v>
      </c>
      <c r="S2097">
        <f>VLOOKUP($A2097,Location!$A:$E,3,FALSE)</f>
        <v>-1.1905810999999999</v>
      </c>
      <c r="T2097">
        <f>VLOOKUP($A2097,Location!$A:$E,4,FALSE)</f>
        <v>54.546915300000002</v>
      </c>
      <c r="U2097">
        <f>VLOOKUP($A2097,Location!$A:$E,5,FALSE)</f>
        <v>-1.1905810999999999</v>
      </c>
      <c r="V2097" t="s">
        <v>24</v>
      </c>
      <c r="W2097" t="s">
        <v>335</v>
      </c>
      <c r="X2097" t="s">
        <v>26</v>
      </c>
    </row>
    <row r="2098" spans="1:24" x14ac:dyDescent="0.25">
      <c r="A2098" t="s">
        <v>224</v>
      </c>
      <c r="N2098">
        <v>2</v>
      </c>
      <c r="O2098">
        <v>1</v>
      </c>
      <c r="P2098">
        <v>1</v>
      </c>
      <c r="Q2098" t="s">
        <v>23</v>
      </c>
      <c r="R2098">
        <f>VLOOKUP($A2098,Location!$A:$E,2,FALSE)</f>
        <v>51.610296499999997</v>
      </c>
      <c r="S2098">
        <f>VLOOKUP($A2098,Location!$A:$E,3,FALSE)</f>
        <v>-0.24696419999999999</v>
      </c>
      <c r="T2098">
        <f>VLOOKUP($A2098,Location!$A:$E,4,FALSE)</f>
        <v>51.6182965</v>
      </c>
      <c r="U2098">
        <f>VLOOKUP($A2098,Location!$A:$E,5,FALSE)</f>
        <v>-0.24696419999999999</v>
      </c>
      <c r="V2098" t="s">
        <v>24</v>
      </c>
      <c r="W2098" t="s">
        <v>335</v>
      </c>
      <c r="X2098" t="s">
        <v>26</v>
      </c>
    </row>
    <row r="2099" spans="1:24" x14ac:dyDescent="0.25">
      <c r="A2099" t="s">
        <v>225</v>
      </c>
      <c r="N2099">
        <v>2</v>
      </c>
      <c r="O2099">
        <v>1</v>
      </c>
      <c r="P2099">
        <v>1</v>
      </c>
      <c r="Q2099" t="s">
        <v>23</v>
      </c>
      <c r="R2099">
        <f>VLOOKUP($A2099,Location!$A:$E,2,FALSE)</f>
        <v>51.390500000000003</v>
      </c>
      <c r="S2099">
        <f>VLOOKUP($A2099,Location!$A:$E,3,FALSE)</f>
        <v>-0.13585</v>
      </c>
      <c r="T2099">
        <f>VLOOKUP($A2099,Location!$A:$E,4,FALSE)</f>
        <v>51.405500000000004</v>
      </c>
      <c r="U2099">
        <f>VLOOKUP($A2099,Location!$A:$E,5,FALSE)</f>
        <v>-0.12584999999999999</v>
      </c>
      <c r="V2099" t="s">
        <v>24</v>
      </c>
      <c r="W2099" t="s">
        <v>335</v>
      </c>
      <c r="X2099" t="s">
        <v>26</v>
      </c>
    </row>
    <row r="2100" spans="1:24" x14ac:dyDescent="0.25">
      <c r="A2100" t="s">
        <v>226</v>
      </c>
      <c r="N2100">
        <v>2</v>
      </c>
      <c r="O2100">
        <v>1</v>
      </c>
      <c r="P2100">
        <v>1</v>
      </c>
      <c r="Q2100" t="s">
        <v>23</v>
      </c>
      <c r="R2100">
        <f>VLOOKUP($A2100,Location!$A:$E,2,FALSE)</f>
        <v>51.813638900000001</v>
      </c>
      <c r="S2100">
        <f>VLOOKUP($A2100,Location!$A:$E,3,FALSE)</f>
        <v>-2.7098053000000002</v>
      </c>
      <c r="T2100">
        <f>VLOOKUP($A2100,Location!$A:$E,4,FALSE)</f>
        <v>51.813638900000001</v>
      </c>
      <c r="U2100">
        <f>VLOOKUP($A2100,Location!$A:$E,5,FALSE)</f>
        <v>-2.7098053000000002</v>
      </c>
      <c r="V2100" t="s">
        <v>24</v>
      </c>
      <c r="W2100" t="s">
        <v>335</v>
      </c>
      <c r="X2100" t="s">
        <v>26</v>
      </c>
    </row>
    <row r="2101" spans="1:24" x14ac:dyDescent="0.25">
      <c r="A2101" t="s">
        <v>227</v>
      </c>
      <c r="N2101">
        <v>2</v>
      </c>
      <c r="O2101">
        <v>1</v>
      </c>
      <c r="P2101">
        <v>1</v>
      </c>
      <c r="Q2101" t="s">
        <v>23</v>
      </c>
      <c r="R2101">
        <f>VLOOKUP($A2101,Location!$A:$E,2,FALSE)</f>
        <v>51.3866388</v>
      </c>
      <c r="S2101">
        <f>VLOOKUP($A2101,Location!$A:$E,3,FALSE)</f>
        <v>-0.2125378</v>
      </c>
      <c r="T2101">
        <f>VLOOKUP($A2101,Location!$A:$E,4,FALSE)</f>
        <v>51.3866388</v>
      </c>
      <c r="U2101">
        <f>VLOOKUP($A2101,Location!$A:$E,5,FALSE)</f>
        <v>-0.2125378</v>
      </c>
      <c r="V2101" t="s">
        <v>24</v>
      </c>
      <c r="W2101" t="s">
        <v>335</v>
      </c>
      <c r="X2101" t="s">
        <v>26</v>
      </c>
    </row>
    <row r="2102" spans="1:24" x14ac:dyDescent="0.25">
      <c r="A2102" t="s">
        <v>228</v>
      </c>
      <c r="N2102">
        <v>2</v>
      </c>
      <c r="O2102">
        <v>1</v>
      </c>
      <c r="P2102">
        <v>1</v>
      </c>
      <c r="Q2102" t="s">
        <v>23</v>
      </c>
      <c r="R2102" t="e">
        <f>VLOOKUP($A2102,Location!$A:$E,2,FALSE)</f>
        <v>#N/A</v>
      </c>
      <c r="S2102" t="e">
        <f>VLOOKUP($A2102,Location!$A:$E,3,FALSE)</f>
        <v>#N/A</v>
      </c>
      <c r="T2102" t="e">
        <f>VLOOKUP($A2102,Location!$A:$E,4,FALSE)</f>
        <v>#N/A</v>
      </c>
      <c r="U2102" t="e">
        <f>VLOOKUP($A2102,Location!$A:$E,5,FALSE)</f>
        <v>#N/A</v>
      </c>
      <c r="V2102" t="s">
        <v>24</v>
      </c>
      <c r="W2102" t="s">
        <v>335</v>
      </c>
      <c r="X2102" t="s">
        <v>26</v>
      </c>
    </row>
    <row r="2103" spans="1:24" x14ac:dyDescent="0.25">
      <c r="A2103" t="s">
        <v>229</v>
      </c>
      <c r="N2103">
        <v>2</v>
      </c>
      <c r="O2103">
        <v>1</v>
      </c>
      <c r="P2103">
        <v>1</v>
      </c>
      <c r="Q2103" t="s">
        <v>23</v>
      </c>
      <c r="R2103">
        <f>VLOOKUP($A2103,Location!$A:$E,2,FALSE)</f>
        <v>53.833126999999998</v>
      </c>
      <c r="S2103">
        <f>VLOOKUP($A2103,Location!$A:$E,3,FALSE)</f>
        <v>-2.2183231999999999</v>
      </c>
      <c r="T2103">
        <f>VLOOKUP($A2103,Location!$A:$E,4,FALSE)</f>
        <v>53.833126999999998</v>
      </c>
      <c r="U2103">
        <f>VLOOKUP($A2103,Location!$A:$E,5,FALSE)</f>
        <v>-2.2183231999999999</v>
      </c>
      <c r="V2103" t="s">
        <v>24</v>
      </c>
      <c r="W2103" t="s">
        <v>335</v>
      </c>
      <c r="X2103" t="s">
        <v>26</v>
      </c>
    </row>
    <row r="2104" spans="1:24" x14ac:dyDescent="0.25">
      <c r="A2104" t="s">
        <v>230</v>
      </c>
      <c r="N2104">
        <v>2</v>
      </c>
      <c r="O2104">
        <v>1</v>
      </c>
      <c r="P2104">
        <v>1</v>
      </c>
      <c r="Q2104" t="s">
        <v>23</v>
      </c>
      <c r="R2104">
        <f>VLOOKUP($A2104,Location!$A:$E,2,FALSE)</f>
        <v>51.397368999999998</v>
      </c>
      <c r="S2104">
        <f>VLOOKUP($A2104,Location!$A:$E,3,FALSE)</f>
        <v>-1.288008</v>
      </c>
      <c r="T2104">
        <f>VLOOKUP($A2104,Location!$A:$E,4,FALSE)</f>
        <v>51.397368999999998</v>
      </c>
      <c r="U2104">
        <f>VLOOKUP($A2104,Location!$A:$E,5,FALSE)</f>
        <v>-1.288008</v>
      </c>
      <c r="V2104" t="s">
        <v>24</v>
      </c>
      <c r="W2104" t="s">
        <v>335</v>
      </c>
      <c r="X2104" t="s">
        <v>26</v>
      </c>
    </row>
    <row r="2105" spans="1:24" x14ac:dyDescent="0.25">
      <c r="A2105" t="s">
        <v>231</v>
      </c>
      <c r="N2105">
        <v>2</v>
      </c>
      <c r="O2105">
        <v>1</v>
      </c>
      <c r="P2105">
        <v>1</v>
      </c>
      <c r="Q2105" t="s">
        <v>23</v>
      </c>
      <c r="R2105">
        <f>VLOOKUP($A2105,Location!$A:$E,2,FALSE)</f>
        <v>51.5708123</v>
      </c>
      <c r="S2105">
        <f>VLOOKUP($A2105,Location!$A:$E,3,FALSE)</f>
        <v>-2.9706557</v>
      </c>
      <c r="T2105">
        <f>VLOOKUP($A2105,Location!$A:$E,4,FALSE)</f>
        <v>51.5708123</v>
      </c>
      <c r="U2105">
        <f>VLOOKUP($A2105,Location!$A:$E,5,FALSE)</f>
        <v>-2.9706557</v>
      </c>
      <c r="V2105" t="s">
        <v>24</v>
      </c>
      <c r="W2105" t="s">
        <v>335</v>
      </c>
      <c r="X2105" t="s">
        <v>26</v>
      </c>
    </row>
    <row r="2106" spans="1:24" x14ac:dyDescent="0.25">
      <c r="A2106" t="s">
        <v>232</v>
      </c>
      <c r="N2106">
        <v>2</v>
      </c>
      <c r="O2106">
        <v>1</v>
      </c>
      <c r="P2106">
        <v>1</v>
      </c>
      <c r="Q2106" t="s">
        <v>23</v>
      </c>
      <c r="R2106">
        <f>VLOOKUP($A2106,Location!$A:$E,2,FALSE)</f>
        <v>50.713123799999998</v>
      </c>
      <c r="S2106">
        <f>VLOOKUP($A2106,Location!$A:$E,3,FALSE)</f>
        <v>-1.2970957999999999</v>
      </c>
      <c r="T2106">
        <f>VLOOKUP($A2106,Location!$A:$E,4,FALSE)</f>
        <v>50.663123800000001</v>
      </c>
      <c r="U2106">
        <f>VLOOKUP($A2106,Location!$A:$E,5,FALSE)</f>
        <v>-1.2970957999999999</v>
      </c>
      <c r="V2106" t="s">
        <v>24</v>
      </c>
      <c r="W2106" t="s">
        <v>335</v>
      </c>
      <c r="X2106" t="s">
        <v>26</v>
      </c>
    </row>
    <row r="2107" spans="1:24" x14ac:dyDescent="0.25">
      <c r="A2107" t="s">
        <v>233</v>
      </c>
      <c r="N2107">
        <v>2</v>
      </c>
      <c r="O2107">
        <v>1</v>
      </c>
      <c r="P2107">
        <v>1</v>
      </c>
      <c r="Q2107" t="s">
        <v>23</v>
      </c>
      <c r="R2107">
        <f>VLOOKUP($A2107,Location!$A:$E,2,FALSE)</f>
        <v>50.527522300000001</v>
      </c>
      <c r="S2107">
        <f>VLOOKUP($A2107,Location!$A:$E,3,FALSE)</f>
        <v>-3.5973475000000001</v>
      </c>
      <c r="T2107">
        <f>VLOOKUP($A2107,Location!$A:$E,4,FALSE)</f>
        <v>50.527522300000001</v>
      </c>
      <c r="U2107">
        <f>VLOOKUP($A2107,Location!$A:$E,5,FALSE)</f>
        <v>-3.5973475000000001</v>
      </c>
      <c r="V2107" t="s">
        <v>24</v>
      </c>
      <c r="W2107" t="s">
        <v>335</v>
      </c>
      <c r="X2107" t="s">
        <v>26</v>
      </c>
    </row>
    <row r="2108" spans="1:24" x14ac:dyDescent="0.25">
      <c r="A2108" t="s">
        <v>234</v>
      </c>
      <c r="N2108">
        <v>2</v>
      </c>
      <c r="O2108">
        <v>1</v>
      </c>
      <c r="P2108">
        <v>1</v>
      </c>
      <c r="Q2108" t="s">
        <v>23</v>
      </c>
      <c r="R2108">
        <f>VLOOKUP($A2108,Location!$A:$E,2,FALSE)</f>
        <v>54.960717199999998</v>
      </c>
      <c r="S2108">
        <f>VLOOKUP($A2108,Location!$A:$E,3,FALSE)</f>
        <v>-4.4852691</v>
      </c>
      <c r="T2108">
        <f>VLOOKUP($A2108,Location!$A:$E,4,FALSE)</f>
        <v>54.960717199999998</v>
      </c>
      <c r="U2108">
        <f>VLOOKUP($A2108,Location!$A:$E,5,FALSE)</f>
        <v>-4.4852691</v>
      </c>
      <c r="V2108" t="s">
        <v>24</v>
      </c>
      <c r="W2108" t="s">
        <v>335</v>
      </c>
      <c r="X2108" t="s">
        <v>26</v>
      </c>
    </row>
    <row r="2109" spans="1:24" x14ac:dyDescent="0.25">
      <c r="A2109" t="s">
        <v>235</v>
      </c>
      <c r="N2109">
        <v>2</v>
      </c>
      <c r="O2109">
        <v>1</v>
      </c>
      <c r="P2109">
        <v>1</v>
      </c>
      <c r="Q2109" t="s">
        <v>23</v>
      </c>
      <c r="R2109">
        <f>VLOOKUP($A2109,Location!$A:$E,2,FALSE)</f>
        <v>53.4440624</v>
      </c>
      <c r="S2109">
        <f>VLOOKUP($A2109,Location!$A:$E,3,FALSE)</f>
        <v>-2.9304511999999998</v>
      </c>
      <c r="T2109">
        <f>VLOOKUP($A2109,Location!$A:$E,4,FALSE)</f>
        <v>53.4440624</v>
      </c>
      <c r="U2109">
        <f>VLOOKUP($A2109,Location!$A:$E,5,FALSE)</f>
        <v>-2.9284512</v>
      </c>
      <c r="V2109" t="s">
        <v>24</v>
      </c>
      <c r="W2109" t="s">
        <v>335</v>
      </c>
      <c r="X2109" t="s">
        <v>26</v>
      </c>
    </row>
    <row r="2110" spans="1:24" x14ac:dyDescent="0.25">
      <c r="A2110" t="s">
        <v>236</v>
      </c>
      <c r="N2110">
        <v>2</v>
      </c>
      <c r="O2110">
        <v>1</v>
      </c>
      <c r="P2110">
        <v>1</v>
      </c>
      <c r="Q2110" t="s">
        <v>23</v>
      </c>
      <c r="R2110">
        <f>VLOOKUP($A2110,Location!$A:$E,2,FALSE)</f>
        <v>54.3403086</v>
      </c>
      <c r="S2110">
        <f>VLOOKUP($A2110,Location!$A:$E,3,FALSE)</f>
        <v>-1.4323615000000001</v>
      </c>
      <c r="T2110">
        <f>VLOOKUP($A2110,Location!$A:$E,4,FALSE)</f>
        <v>54.3403086</v>
      </c>
      <c r="U2110">
        <f>VLOOKUP($A2110,Location!$A:$E,5,FALSE)</f>
        <v>-1.4323615000000001</v>
      </c>
      <c r="V2110" t="s">
        <v>24</v>
      </c>
      <c r="W2110" t="s">
        <v>335</v>
      </c>
      <c r="X2110" t="s">
        <v>26</v>
      </c>
    </row>
    <row r="2111" spans="1:24" x14ac:dyDescent="0.25">
      <c r="A2111" t="s">
        <v>237</v>
      </c>
      <c r="N2111">
        <v>2</v>
      </c>
      <c r="O2111">
        <v>1</v>
      </c>
      <c r="P2111">
        <v>1</v>
      </c>
      <c r="Q2111" t="s">
        <v>23</v>
      </c>
      <c r="R2111">
        <f>VLOOKUP($A2111,Location!$A:$E,2,FALSE)</f>
        <v>52.25291</v>
      </c>
      <c r="S2111">
        <f>VLOOKUP($A2111,Location!$A:$E,3,FALSE)</f>
        <v>-0.91354000000000002</v>
      </c>
      <c r="T2111">
        <f>VLOOKUP($A2111,Location!$A:$E,4,FALSE)</f>
        <v>52.25291</v>
      </c>
      <c r="U2111">
        <f>VLOOKUP($A2111,Location!$A:$E,5,FALSE)</f>
        <v>-0.91354000000000002</v>
      </c>
      <c r="V2111" t="s">
        <v>24</v>
      </c>
      <c r="W2111" t="s">
        <v>335</v>
      </c>
      <c r="X2111" t="s">
        <v>26</v>
      </c>
    </row>
    <row r="2112" spans="1:24" x14ac:dyDescent="0.25">
      <c r="A2112" t="s">
        <v>238</v>
      </c>
      <c r="N2112">
        <v>2</v>
      </c>
      <c r="O2112">
        <v>1</v>
      </c>
      <c r="P2112">
        <v>1</v>
      </c>
      <c r="Q2112" t="s">
        <v>23</v>
      </c>
      <c r="R2112">
        <f>VLOOKUP($A2112,Location!$A:$E,2,FALSE)</f>
        <v>53.259651699999999</v>
      </c>
      <c r="S2112">
        <f>VLOOKUP($A2112,Location!$A:$E,3,FALSE)</f>
        <v>-2.5262476999999999</v>
      </c>
      <c r="T2112">
        <f>VLOOKUP($A2112,Location!$A:$E,4,FALSE)</f>
        <v>53.259651699999999</v>
      </c>
      <c r="U2112">
        <f>VLOOKUP($A2112,Location!$A:$E,5,FALSE)</f>
        <v>-2.4962477000000001</v>
      </c>
      <c r="V2112" t="s">
        <v>24</v>
      </c>
      <c r="W2112" t="s">
        <v>335</v>
      </c>
      <c r="X2112" t="s">
        <v>26</v>
      </c>
    </row>
    <row r="2113" spans="1:24" x14ac:dyDescent="0.25">
      <c r="A2113" t="s">
        <v>239</v>
      </c>
      <c r="N2113">
        <v>2</v>
      </c>
      <c r="O2113">
        <v>1</v>
      </c>
      <c r="P2113">
        <v>1</v>
      </c>
      <c r="Q2113" t="s">
        <v>23</v>
      </c>
      <c r="R2113">
        <f>VLOOKUP($A2113,Location!$A:$E,2,FALSE)</f>
        <v>52.659845199999999</v>
      </c>
      <c r="S2113">
        <f>VLOOKUP($A2113,Location!$A:$E,3,FALSE)</f>
        <v>1.2805801000000001</v>
      </c>
      <c r="T2113">
        <f>VLOOKUP($A2113,Location!$A:$E,4,FALSE)</f>
        <v>52.659845199999999</v>
      </c>
      <c r="U2113">
        <f>VLOOKUP($A2113,Location!$A:$E,5,FALSE)</f>
        <v>1.1805801</v>
      </c>
      <c r="V2113" t="s">
        <v>24</v>
      </c>
      <c r="W2113" t="s">
        <v>335</v>
      </c>
      <c r="X2113" t="s">
        <v>26</v>
      </c>
    </row>
    <row r="2114" spans="1:24" x14ac:dyDescent="0.25">
      <c r="A2114" t="s">
        <v>240</v>
      </c>
      <c r="N2114">
        <v>2</v>
      </c>
      <c r="O2114">
        <v>1</v>
      </c>
      <c r="P2114">
        <v>1</v>
      </c>
      <c r="Q2114" t="s">
        <v>23</v>
      </c>
      <c r="R2114">
        <f>VLOOKUP($A2114,Location!$A:$E,2,FALSE)</f>
        <v>52.634372900000002</v>
      </c>
      <c r="S2114">
        <f>VLOOKUP($A2114,Location!$A:$E,3,FALSE)</f>
        <v>1.3750393000000001</v>
      </c>
      <c r="T2114">
        <f>VLOOKUP($A2114,Location!$A:$E,4,FALSE)</f>
        <v>52.634372900000002</v>
      </c>
      <c r="U2114">
        <f>VLOOKUP($A2114,Location!$A:$E,5,FALSE)</f>
        <v>1.4450393000000001</v>
      </c>
      <c r="V2114" t="s">
        <v>24</v>
      </c>
      <c r="W2114" t="s">
        <v>335</v>
      </c>
      <c r="X2114" t="s">
        <v>26</v>
      </c>
    </row>
    <row r="2115" spans="1:24" x14ac:dyDescent="0.25">
      <c r="A2115" t="s">
        <v>241</v>
      </c>
      <c r="N2115">
        <v>2</v>
      </c>
      <c r="O2115">
        <v>1</v>
      </c>
      <c r="P2115">
        <v>1</v>
      </c>
      <c r="Q2115" t="s">
        <v>23</v>
      </c>
      <c r="R2115">
        <f>VLOOKUP($A2115,Location!$A:$E,2,FALSE)</f>
        <v>52.904258200000001</v>
      </c>
      <c r="S2115">
        <f>VLOOKUP($A2115,Location!$A:$E,3,FALSE)</f>
        <v>-1.2389425999999999</v>
      </c>
      <c r="T2115">
        <f>VLOOKUP($A2115,Location!$A:$E,4,FALSE)</f>
        <v>52.9292582</v>
      </c>
      <c r="U2115">
        <f>VLOOKUP($A2115,Location!$A:$E,5,FALSE)</f>
        <v>-1.2189425999999999</v>
      </c>
      <c r="V2115" t="s">
        <v>24</v>
      </c>
      <c r="W2115" t="s">
        <v>335</v>
      </c>
      <c r="X2115" t="s">
        <v>26</v>
      </c>
    </row>
    <row r="2116" spans="1:24" x14ac:dyDescent="0.25">
      <c r="A2116" t="s">
        <v>242</v>
      </c>
      <c r="N2116">
        <v>2</v>
      </c>
      <c r="O2116">
        <v>1</v>
      </c>
      <c r="P2116">
        <v>1</v>
      </c>
      <c r="Q2116" t="s">
        <v>23</v>
      </c>
      <c r="R2116">
        <f>VLOOKUP($A2116,Location!$A:$E,2,FALSE)</f>
        <v>52.957487399999998</v>
      </c>
      <c r="S2116">
        <f>VLOOKUP($A2116,Location!$A:$E,3,FALSE)</f>
        <v>-1.0703014</v>
      </c>
      <c r="T2116">
        <f>VLOOKUP($A2116,Location!$A:$E,4,FALSE)</f>
        <v>52.957487399999998</v>
      </c>
      <c r="U2116">
        <f>VLOOKUP($A2116,Location!$A:$E,5,FALSE)</f>
        <v>-0.97030139999999998</v>
      </c>
      <c r="V2116" t="s">
        <v>24</v>
      </c>
      <c r="W2116" t="s">
        <v>335</v>
      </c>
      <c r="X2116" t="s">
        <v>26</v>
      </c>
    </row>
    <row r="2117" spans="1:24" x14ac:dyDescent="0.25">
      <c r="A2117" t="s">
        <v>243</v>
      </c>
      <c r="N2117">
        <v>2</v>
      </c>
      <c r="O2117">
        <v>1</v>
      </c>
      <c r="P2117">
        <v>1</v>
      </c>
      <c r="Q2117" t="s">
        <v>23</v>
      </c>
      <c r="R2117">
        <f>VLOOKUP($A2117,Location!$A:$E,2,FALSE)</f>
        <v>52.524562500000002</v>
      </c>
      <c r="S2117">
        <f>VLOOKUP($A2117,Location!$A:$E,3,FALSE)</f>
        <v>-1.4883936</v>
      </c>
      <c r="T2117">
        <f>VLOOKUP($A2117,Location!$A:$E,4,FALSE)</f>
        <v>52.574562499999999</v>
      </c>
      <c r="U2117">
        <f>VLOOKUP($A2117,Location!$A:$E,5,FALSE)</f>
        <v>-1.5783936000000001</v>
      </c>
      <c r="V2117" t="s">
        <v>24</v>
      </c>
      <c r="W2117" t="s">
        <v>335</v>
      </c>
      <c r="X2117" t="s">
        <v>26</v>
      </c>
    </row>
    <row r="2118" spans="1:24" x14ac:dyDescent="0.25">
      <c r="A2118" t="s">
        <v>244</v>
      </c>
      <c r="N2118">
        <v>2</v>
      </c>
      <c r="O2118">
        <v>1</v>
      </c>
      <c r="P2118">
        <v>1</v>
      </c>
      <c r="Q2118" t="s">
        <v>23</v>
      </c>
      <c r="R2118">
        <f>VLOOKUP($A2118,Location!$A:$E,2,FALSE)</f>
        <v>58.981673800000003</v>
      </c>
      <c r="S2118">
        <f>VLOOKUP($A2118,Location!$A:$E,3,FALSE)</f>
        <v>-2.9720005</v>
      </c>
      <c r="T2118">
        <f>VLOOKUP($A2118,Location!$A:$E,4,FALSE)</f>
        <v>58.981673800000003</v>
      </c>
      <c r="U2118">
        <f>VLOOKUP($A2118,Location!$A:$E,5,FALSE)</f>
        <v>-2.9720005</v>
      </c>
      <c r="V2118" t="s">
        <v>24</v>
      </c>
      <c r="W2118" t="s">
        <v>335</v>
      </c>
      <c r="X2118" t="s">
        <v>26</v>
      </c>
    </row>
    <row r="2119" spans="1:24" x14ac:dyDescent="0.25">
      <c r="A2119" t="s">
        <v>245</v>
      </c>
      <c r="N2119">
        <v>2</v>
      </c>
      <c r="O2119">
        <v>1</v>
      </c>
      <c r="P2119">
        <v>1</v>
      </c>
      <c r="Q2119" t="s">
        <v>23</v>
      </c>
      <c r="R2119">
        <f>VLOOKUP($A2119,Location!$A:$E,2,FALSE)</f>
        <v>52.843625000000003</v>
      </c>
      <c r="S2119">
        <f>VLOOKUP($A2119,Location!$A:$E,3,FALSE)</f>
        <v>-3.0417288999999998</v>
      </c>
      <c r="T2119">
        <f>VLOOKUP($A2119,Location!$A:$E,4,FALSE)</f>
        <v>52.843625000000003</v>
      </c>
      <c r="U2119">
        <f>VLOOKUP($A2119,Location!$A:$E,5,FALSE)</f>
        <v>-3.0417288999999998</v>
      </c>
      <c r="V2119" t="s">
        <v>24</v>
      </c>
      <c r="W2119" t="s">
        <v>335</v>
      </c>
      <c r="X2119" t="s">
        <v>26</v>
      </c>
    </row>
    <row r="2120" spans="1:24" x14ac:dyDescent="0.25">
      <c r="A2120" t="s">
        <v>246</v>
      </c>
      <c r="N2120">
        <v>2</v>
      </c>
      <c r="O2120">
        <v>1</v>
      </c>
      <c r="P2120">
        <v>1</v>
      </c>
      <c r="Q2120" t="s">
        <v>23</v>
      </c>
      <c r="R2120">
        <f>VLOOKUP($A2120,Location!$A:$E,2,FALSE)</f>
        <v>51.727189799999998</v>
      </c>
      <c r="S2120">
        <f>VLOOKUP($A2120,Location!$A:$E,3,FALSE)</f>
        <v>-1.2249182000000001</v>
      </c>
      <c r="T2120">
        <f>VLOOKUP($A2120,Location!$A:$E,4,FALSE)</f>
        <v>51.727189799999998</v>
      </c>
      <c r="U2120">
        <f>VLOOKUP($A2120,Location!$A:$E,5,FALSE)</f>
        <v>-1.2249182000000001</v>
      </c>
      <c r="V2120" t="s">
        <v>24</v>
      </c>
      <c r="W2120" t="s">
        <v>335</v>
      </c>
      <c r="X2120" t="s">
        <v>26</v>
      </c>
    </row>
    <row r="2121" spans="1:24" x14ac:dyDescent="0.25">
      <c r="A2121" t="s">
        <v>247</v>
      </c>
      <c r="N2121">
        <v>2</v>
      </c>
      <c r="O2121">
        <v>1</v>
      </c>
      <c r="P2121">
        <v>1</v>
      </c>
      <c r="Q2121" t="s">
        <v>23</v>
      </c>
      <c r="R2121">
        <f>VLOOKUP($A2121,Location!$A:$E,2,FALSE)</f>
        <v>55.843554699999999</v>
      </c>
      <c r="S2121">
        <f>VLOOKUP($A2121,Location!$A:$E,3,FALSE)</f>
        <v>-4.4755317999999997</v>
      </c>
      <c r="T2121">
        <f>VLOOKUP($A2121,Location!$A:$E,4,FALSE)</f>
        <v>55.843554699999999</v>
      </c>
      <c r="U2121">
        <f>VLOOKUP($A2121,Location!$A:$E,5,FALSE)</f>
        <v>-4.4755317999999997</v>
      </c>
      <c r="V2121" t="s">
        <v>24</v>
      </c>
      <c r="W2121" t="s">
        <v>335</v>
      </c>
      <c r="X2121" t="s">
        <v>26</v>
      </c>
    </row>
    <row r="2122" spans="1:24" x14ac:dyDescent="0.25">
      <c r="A2122" t="s">
        <v>248</v>
      </c>
      <c r="N2122">
        <v>2</v>
      </c>
      <c r="O2122">
        <v>1</v>
      </c>
      <c r="P2122">
        <v>1</v>
      </c>
      <c r="Q2122" t="s">
        <v>23</v>
      </c>
      <c r="R2122">
        <f>VLOOKUP($A2122,Location!$A:$E,2,FALSE)</f>
        <v>51.6945111</v>
      </c>
      <c r="S2122">
        <f>VLOOKUP($A2122,Location!$A:$E,3,FALSE)</f>
        <v>-4.9525005999999996</v>
      </c>
      <c r="T2122">
        <f>VLOOKUP($A2122,Location!$A:$E,4,FALSE)</f>
        <v>51.6945111</v>
      </c>
      <c r="U2122">
        <f>VLOOKUP($A2122,Location!$A:$E,5,FALSE)</f>
        <v>-4.9525005999999996</v>
      </c>
      <c r="V2122" t="s">
        <v>24</v>
      </c>
      <c r="W2122" t="s">
        <v>335</v>
      </c>
      <c r="X2122" t="s">
        <v>26</v>
      </c>
    </row>
    <row r="2123" spans="1:24" x14ac:dyDescent="0.25">
      <c r="A2123" t="s">
        <v>249</v>
      </c>
      <c r="N2123">
        <v>2</v>
      </c>
      <c r="O2123">
        <v>1</v>
      </c>
      <c r="P2123">
        <v>1</v>
      </c>
      <c r="Q2123" t="s">
        <v>23</v>
      </c>
      <c r="R2123">
        <f>VLOOKUP($A2123,Location!$A:$E,2,FALSE)</f>
        <v>56.417079700000002</v>
      </c>
      <c r="S2123">
        <f>VLOOKUP($A2123,Location!$A:$E,3,FALSE)</f>
        <v>-3.4575168000000001</v>
      </c>
      <c r="T2123">
        <f>VLOOKUP($A2123,Location!$A:$E,4,FALSE)</f>
        <v>56.417079700000002</v>
      </c>
      <c r="U2123">
        <f>VLOOKUP($A2123,Location!$A:$E,5,FALSE)</f>
        <v>-3.4575168000000001</v>
      </c>
      <c r="V2123" t="s">
        <v>24</v>
      </c>
      <c r="W2123" t="s">
        <v>335</v>
      </c>
      <c r="X2123" t="s">
        <v>26</v>
      </c>
    </row>
    <row r="2124" spans="1:24" x14ac:dyDescent="0.25">
      <c r="A2124" t="s">
        <v>250</v>
      </c>
      <c r="N2124">
        <v>2</v>
      </c>
      <c r="O2124">
        <v>1</v>
      </c>
      <c r="P2124">
        <v>1</v>
      </c>
      <c r="Q2124" t="s">
        <v>23</v>
      </c>
      <c r="R2124">
        <f>VLOOKUP($A2124,Location!$A:$E,2,FALSE)</f>
        <v>52.569091399999998</v>
      </c>
      <c r="S2124">
        <f>VLOOKUP($A2124,Location!$A:$E,3,FALSE)</f>
        <v>-0.2195415</v>
      </c>
      <c r="T2124">
        <f>VLOOKUP($A2124,Location!$A:$E,4,FALSE)</f>
        <v>52.569091399999998</v>
      </c>
      <c r="U2124">
        <f>VLOOKUP($A2124,Location!$A:$E,5,FALSE)</f>
        <v>-0.2195415</v>
      </c>
      <c r="V2124" t="s">
        <v>24</v>
      </c>
      <c r="W2124" t="s">
        <v>335</v>
      </c>
      <c r="X2124" t="s">
        <v>26</v>
      </c>
    </row>
    <row r="2125" spans="1:24" x14ac:dyDescent="0.25">
      <c r="A2125" t="s">
        <v>251</v>
      </c>
      <c r="N2125">
        <v>2</v>
      </c>
      <c r="O2125">
        <v>1</v>
      </c>
      <c r="P2125">
        <v>1</v>
      </c>
      <c r="Q2125" t="s">
        <v>23</v>
      </c>
      <c r="R2125">
        <f>VLOOKUP($A2125,Location!$A:$E,2,FALSE)</f>
        <v>57.487079000000001</v>
      </c>
      <c r="S2125">
        <f>VLOOKUP($A2125,Location!$A:$E,3,FALSE)</f>
        <v>-1.8015654999999999</v>
      </c>
      <c r="T2125">
        <f>VLOOKUP($A2125,Location!$A:$E,4,FALSE)</f>
        <v>57.487079000000001</v>
      </c>
      <c r="U2125">
        <f>VLOOKUP($A2125,Location!$A:$E,5,FALSE)</f>
        <v>-1.8015654999999999</v>
      </c>
      <c r="V2125" t="s">
        <v>24</v>
      </c>
      <c r="W2125" t="s">
        <v>335</v>
      </c>
      <c r="X2125" t="s">
        <v>26</v>
      </c>
    </row>
    <row r="2126" spans="1:24" x14ac:dyDescent="0.25">
      <c r="A2126" t="s">
        <v>252</v>
      </c>
      <c r="N2126">
        <v>2</v>
      </c>
      <c r="O2126">
        <v>1</v>
      </c>
      <c r="P2126">
        <v>1</v>
      </c>
      <c r="Q2126" t="s">
        <v>23</v>
      </c>
      <c r="R2126">
        <f>VLOOKUP($A2126,Location!$A:$E,2,FALSE)</f>
        <v>51.596831999999999</v>
      </c>
      <c r="S2126">
        <f>VLOOKUP($A2126,Location!$A:$E,3,FALSE)</f>
        <v>-0.39971879999999999</v>
      </c>
      <c r="T2126">
        <f>VLOOKUP($A2126,Location!$A:$E,4,FALSE)</f>
        <v>51.596831999999999</v>
      </c>
      <c r="U2126">
        <f>VLOOKUP($A2126,Location!$A:$E,5,FALSE)</f>
        <v>-0.4197188</v>
      </c>
      <c r="V2126" t="s">
        <v>24</v>
      </c>
      <c r="W2126" t="s">
        <v>335</v>
      </c>
      <c r="X2126" t="s">
        <v>26</v>
      </c>
    </row>
    <row r="2127" spans="1:24" x14ac:dyDescent="0.25">
      <c r="A2127" t="s">
        <v>253</v>
      </c>
      <c r="N2127">
        <v>2</v>
      </c>
      <c r="O2127">
        <v>1</v>
      </c>
      <c r="P2127">
        <v>1</v>
      </c>
      <c r="Q2127" t="s">
        <v>23</v>
      </c>
      <c r="R2127">
        <f>VLOOKUP($A2127,Location!$A:$E,2,FALSE)</f>
        <v>50.413947899999997</v>
      </c>
      <c r="S2127">
        <f>VLOOKUP($A2127,Location!$A:$E,3,FALSE)</f>
        <v>-4.1829137999999997</v>
      </c>
      <c r="T2127">
        <f>VLOOKUP($A2127,Location!$A:$E,4,FALSE)</f>
        <v>50.413947899999997</v>
      </c>
      <c r="U2127">
        <f>VLOOKUP($A2127,Location!$A:$E,5,FALSE)</f>
        <v>-4.1829137999999997</v>
      </c>
      <c r="V2127" t="s">
        <v>24</v>
      </c>
      <c r="W2127" t="s">
        <v>335</v>
      </c>
      <c r="X2127" t="s">
        <v>26</v>
      </c>
    </row>
    <row r="2128" spans="1:24" x14ac:dyDescent="0.25">
      <c r="A2128" t="s">
        <v>254</v>
      </c>
      <c r="N2128">
        <v>2</v>
      </c>
      <c r="O2128">
        <v>1</v>
      </c>
      <c r="P2128">
        <v>1</v>
      </c>
      <c r="Q2128" t="s">
        <v>23</v>
      </c>
      <c r="R2128">
        <f>VLOOKUP($A2128,Location!$A:$E,2,FALSE)</f>
        <v>53.691871900000002</v>
      </c>
      <c r="S2128">
        <f>VLOOKUP($A2128,Location!$A:$E,3,FALSE)</f>
        <v>-1.3035042999999999</v>
      </c>
      <c r="T2128">
        <f>VLOOKUP($A2128,Location!$A:$E,4,FALSE)</f>
        <v>53.691871900000002</v>
      </c>
      <c r="U2128">
        <f>VLOOKUP($A2128,Location!$A:$E,5,FALSE)</f>
        <v>-1.3035042999999999</v>
      </c>
      <c r="V2128" t="s">
        <v>24</v>
      </c>
      <c r="W2128" t="s">
        <v>335</v>
      </c>
      <c r="X2128" t="s">
        <v>26</v>
      </c>
    </row>
    <row r="2129" spans="1:24" x14ac:dyDescent="0.25">
      <c r="A2129" t="s">
        <v>255</v>
      </c>
      <c r="N2129">
        <v>2</v>
      </c>
      <c r="O2129">
        <v>1</v>
      </c>
      <c r="P2129">
        <v>1</v>
      </c>
      <c r="Q2129" t="s">
        <v>23</v>
      </c>
      <c r="R2129">
        <f>VLOOKUP($A2129,Location!$A:$E,2,FALSE)</f>
        <v>50.741016299999998</v>
      </c>
      <c r="S2129">
        <f>VLOOKUP($A2129,Location!$A:$E,3,FALSE)</f>
        <v>-1.9756712000000001</v>
      </c>
      <c r="T2129">
        <f>VLOOKUP($A2129,Location!$A:$E,4,FALSE)</f>
        <v>50.741016299999998</v>
      </c>
      <c r="U2129">
        <f>VLOOKUP($A2129,Location!$A:$E,5,FALSE)</f>
        <v>-1.9756712000000001</v>
      </c>
      <c r="V2129" t="s">
        <v>24</v>
      </c>
      <c r="W2129" t="s">
        <v>335</v>
      </c>
      <c r="X2129" t="s">
        <v>26</v>
      </c>
    </row>
    <row r="2130" spans="1:24" x14ac:dyDescent="0.25">
      <c r="A2130" t="s">
        <v>256</v>
      </c>
      <c r="N2130">
        <v>2</v>
      </c>
      <c r="O2130">
        <v>1</v>
      </c>
      <c r="P2130">
        <v>1</v>
      </c>
      <c r="Q2130" t="s">
        <v>23</v>
      </c>
      <c r="R2130">
        <f>VLOOKUP($A2130,Location!$A:$E,2,FALSE)</f>
        <v>50.857755699999998</v>
      </c>
      <c r="S2130">
        <f>VLOOKUP($A2130,Location!$A:$E,3,FALSE)</f>
        <v>-1.1095793</v>
      </c>
      <c r="T2130">
        <f>VLOOKUP($A2130,Location!$A:$E,4,FALSE)</f>
        <v>50.857755699999998</v>
      </c>
      <c r="U2130">
        <f>VLOOKUP($A2130,Location!$A:$E,5,FALSE)</f>
        <v>-1.0295793</v>
      </c>
      <c r="V2130" t="s">
        <v>24</v>
      </c>
      <c r="W2130" t="s">
        <v>335</v>
      </c>
      <c r="X2130" t="s">
        <v>26</v>
      </c>
    </row>
    <row r="2131" spans="1:24" x14ac:dyDescent="0.25">
      <c r="A2131" t="s">
        <v>257</v>
      </c>
      <c r="N2131">
        <v>2</v>
      </c>
      <c r="O2131">
        <v>1</v>
      </c>
      <c r="P2131">
        <v>1</v>
      </c>
      <c r="Q2131" t="s">
        <v>23</v>
      </c>
      <c r="R2131">
        <f>VLOOKUP($A2131,Location!$A:$E,2,FALSE)</f>
        <v>53.760907199999998</v>
      </c>
      <c r="S2131">
        <f>VLOOKUP($A2131,Location!$A:$E,3,FALSE)</f>
        <v>-2.7501831000000001</v>
      </c>
      <c r="T2131">
        <f>VLOOKUP($A2131,Location!$A:$E,4,FALSE)</f>
        <v>53.760907199999998</v>
      </c>
      <c r="U2131">
        <f>VLOOKUP($A2131,Location!$A:$E,5,FALSE)</f>
        <v>-2.7501831000000001</v>
      </c>
      <c r="V2131" t="s">
        <v>24</v>
      </c>
      <c r="W2131" t="s">
        <v>335</v>
      </c>
      <c r="X2131" t="s">
        <v>26</v>
      </c>
    </row>
    <row r="2132" spans="1:24" x14ac:dyDescent="0.25">
      <c r="A2132" t="s">
        <v>258</v>
      </c>
      <c r="N2132">
        <v>2</v>
      </c>
      <c r="O2132">
        <v>1</v>
      </c>
      <c r="P2132">
        <v>1</v>
      </c>
      <c r="Q2132" t="s">
        <v>23</v>
      </c>
      <c r="R2132">
        <f>VLOOKUP($A2132,Location!$A:$E,2,FALSE)</f>
        <v>52.880693000000001</v>
      </c>
      <c r="S2132">
        <f>VLOOKUP($A2132,Location!$A:$E,3,FALSE)</f>
        <v>-4.4233450000000003</v>
      </c>
      <c r="T2132">
        <f>VLOOKUP($A2132,Location!$A:$E,4,FALSE)</f>
        <v>52.880693000000001</v>
      </c>
      <c r="U2132">
        <f>VLOOKUP($A2132,Location!$A:$E,5,FALSE)</f>
        <v>-4.4233450000000003</v>
      </c>
      <c r="V2132" t="s">
        <v>24</v>
      </c>
      <c r="W2132" t="s">
        <v>335</v>
      </c>
      <c r="X2132" t="s">
        <v>26</v>
      </c>
    </row>
    <row r="2133" spans="1:24" x14ac:dyDescent="0.25">
      <c r="A2133" t="s">
        <v>259</v>
      </c>
      <c r="N2133">
        <v>2</v>
      </c>
      <c r="O2133">
        <v>1</v>
      </c>
      <c r="P2133">
        <v>1</v>
      </c>
      <c r="Q2133" t="s">
        <v>23</v>
      </c>
      <c r="R2133">
        <f>VLOOKUP($A2133,Location!$A:$E,2,FALSE)</f>
        <v>51.442765000000001</v>
      </c>
      <c r="S2133">
        <f>VLOOKUP($A2133,Location!$A:$E,3,FALSE)</f>
        <v>-0.97229500000000002</v>
      </c>
      <c r="T2133">
        <f>VLOOKUP($A2133,Location!$A:$E,4,FALSE)</f>
        <v>51.442765000000001</v>
      </c>
      <c r="U2133">
        <f>VLOOKUP($A2133,Location!$A:$E,5,FALSE)</f>
        <v>-0.97229500000000002</v>
      </c>
      <c r="V2133" t="s">
        <v>24</v>
      </c>
      <c r="W2133" t="s">
        <v>335</v>
      </c>
      <c r="X2133" t="s">
        <v>26</v>
      </c>
    </row>
    <row r="2134" spans="1:24" x14ac:dyDescent="0.25">
      <c r="A2134" t="s">
        <v>260</v>
      </c>
      <c r="N2134">
        <v>2</v>
      </c>
      <c r="O2134">
        <v>1</v>
      </c>
      <c r="P2134">
        <v>1</v>
      </c>
      <c r="Q2134" t="s">
        <v>23</v>
      </c>
      <c r="R2134">
        <f>VLOOKUP($A2134,Location!$A:$E,2,FALSE)</f>
        <v>52.308536500000002</v>
      </c>
      <c r="S2134">
        <f>VLOOKUP($A2134,Location!$A:$E,3,FALSE)</f>
        <v>-1.9470362000000001</v>
      </c>
      <c r="T2134">
        <f>VLOOKUP($A2134,Location!$A:$E,4,FALSE)</f>
        <v>52.308536500000002</v>
      </c>
      <c r="U2134">
        <f>VLOOKUP($A2134,Location!$A:$E,5,FALSE)</f>
        <v>-1.9320362000000002</v>
      </c>
      <c r="V2134" t="s">
        <v>24</v>
      </c>
      <c r="W2134" t="s">
        <v>335</v>
      </c>
      <c r="X2134" t="s">
        <v>26</v>
      </c>
    </row>
    <row r="2135" spans="1:24" x14ac:dyDescent="0.25">
      <c r="A2135" t="s">
        <v>261</v>
      </c>
      <c r="N2135">
        <v>2</v>
      </c>
      <c r="O2135">
        <v>1</v>
      </c>
      <c r="P2135">
        <v>1</v>
      </c>
      <c r="Q2135" t="s">
        <v>23</v>
      </c>
      <c r="R2135">
        <f>VLOOKUP($A2135,Location!$A:$E,2,FALSE)</f>
        <v>51.2166085</v>
      </c>
      <c r="S2135">
        <f>VLOOKUP($A2135,Location!$A:$E,3,FALSE)</f>
        <v>-0.14475180000000001</v>
      </c>
      <c r="T2135">
        <f>VLOOKUP($A2135,Location!$A:$E,4,FALSE)</f>
        <v>51.2166085</v>
      </c>
      <c r="U2135">
        <f>VLOOKUP($A2135,Location!$A:$E,5,FALSE)</f>
        <v>-0.14475180000000001</v>
      </c>
      <c r="V2135" t="s">
        <v>24</v>
      </c>
      <c r="W2135" t="s">
        <v>335</v>
      </c>
      <c r="X2135" t="s">
        <v>26</v>
      </c>
    </row>
    <row r="2136" spans="1:24" x14ac:dyDescent="0.25">
      <c r="A2136" t="s">
        <v>262</v>
      </c>
      <c r="N2136">
        <v>2</v>
      </c>
      <c r="O2136">
        <v>1</v>
      </c>
      <c r="P2136">
        <v>1</v>
      </c>
      <c r="Q2136" t="s">
        <v>23</v>
      </c>
      <c r="R2136">
        <f>VLOOKUP($A2136,Location!$A:$E,2,FALSE)</f>
        <v>53.314858999999998</v>
      </c>
      <c r="S2136">
        <f>VLOOKUP($A2136,Location!$A:$E,3,FALSE)</f>
        <v>-3.4856790000000002</v>
      </c>
      <c r="T2136">
        <f>VLOOKUP($A2136,Location!$A:$E,4,FALSE)</f>
        <v>53.314858999999998</v>
      </c>
      <c r="U2136">
        <f>VLOOKUP($A2136,Location!$A:$E,5,FALSE)</f>
        <v>-3.4856790000000002</v>
      </c>
      <c r="V2136" t="s">
        <v>24</v>
      </c>
      <c r="W2136" t="s">
        <v>335</v>
      </c>
      <c r="X2136" t="s">
        <v>26</v>
      </c>
    </row>
    <row r="2137" spans="1:24" x14ac:dyDescent="0.25">
      <c r="A2137" t="s">
        <v>263</v>
      </c>
      <c r="N2137">
        <v>2</v>
      </c>
      <c r="O2137">
        <v>1</v>
      </c>
      <c r="P2137">
        <v>1</v>
      </c>
      <c r="Q2137" t="s">
        <v>23</v>
      </c>
      <c r="R2137">
        <f>VLOOKUP($A2137,Location!$A:$E,2,FALSE)</f>
        <v>53.614775199999997</v>
      </c>
      <c r="S2137">
        <f>VLOOKUP($A2137,Location!$A:$E,3,FALSE)</f>
        <v>-2.1282663999999998</v>
      </c>
      <c r="T2137">
        <f>VLOOKUP($A2137,Location!$A:$E,4,FALSE)</f>
        <v>53.614775199999997</v>
      </c>
      <c r="U2137">
        <f>VLOOKUP($A2137,Location!$A:$E,5,FALSE)</f>
        <v>-2.1282663999999998</v>
      </c>
      <c r="V2137" t="s">
        <v>24</v>
      </c>
      <c r="W2137" t="s">
        <v>335</v>
      </c>
      <c r="X2137" t="s">
        <v>26</v>
      </c>
    </row>
    <row r="2138" spans="1:24" x14ac:dyDescent="0.25">
      <c r="A2138" t="s">
        <v>264</v>
      </c>
      <c r="N2138">
        <v>2</v>
      </c>
      <c r="O2138">
        <v>1</v>
      </c>
      <c r="P2138">
        <v>1</v>
      </c>
      <c r="Q2138" t="s">
        <v>23</v>
      </c>
      <c r="R2138">
        <f>VLOOKUP($A2138,Location!$A:$E,2,FALSE)</f>
        <v>53.4422432</v>
      </c>
      <c r="S2138">
        <f>VLOOKUP($A2138,Location!$A:$E,3,FALSE)</f>
        <v>-1.3580563999999999</v>
      </c>
      <c r="T2138">
        <f>VLOOKUP($A2138,Location!$A:$E,4,FALSE)</f>
        <v>53.477243199999997</v>
      </c>
      <c r="U2138">
        <f>VLOOKUP($A2138,Location!$A:$E,5,FALSE)</f>
        <v>-1.3580563999999999</v>
      </c>
      <c r="V2138" t="s">
        <v>24</v>
      </c>
      <c r="W2138" t="s">
        <v>335</v>
      </c>
      <c r="X2138" t="s">
        <v>26</v>
      </c>
    </row>
    <row r="2139" spans="1:24" x14ac:dyDescent="0.25">
      <c r="A2139" t="s">
        <v>265</v>
      </c>
      <c r="N2139">
        <v>2</v>
      </c>
      <c r="O2139">
        <v>1</v>
      </c>
      <c r="P2139">
        <v>1</v>
      </c>
      <c r="Q2139" t="s">
        <v>23</v>
      </c>
      <c r="R2139">
        <f>VLOOKUP($A2139,Location!$A:$E,2,FALSE)</f>
        <v>52.371415200000001</v>
      </c>
      <c r="S2139">
        <f>VLOOKUP($A2139,Location!$A:$E,3,FALSE)</f>
        <v>-1.2883336999999999</v>
      </c>
      <c r="T2139">
        <f>VLOOKUP($A2139,Location!$A:$E,4,FALSE)</f>
        <v>52.331415200000002</v>
      </c>
      <c r="U2139">
        <f>VLOOKUP($A2139,Location!$A:$E,5,FALSE)</f>
        <v>-1.2883336999999999</v>
      </c>
      <c r="V2139" t="s">
        <v>24</v>
      </c>
      <c r="W2139" t="s">
        <v>335</v>
      </c>
      <c r="X2139" t="s">
        <v>26</v>
      </c>
    </row>
    <row r="2140" spans="1:24" x14ac:dyDescent="0.25">
      <c r="A2140" t="s">
        <v>266</v>
      </c>
      <c r="N2140">
        <v>2</v>
      </c>
      <c r="O2140">
        <v>1</v>
      </c>
      <c r="P2140">
        <v>1</v>
      </c>
      <c r="Q2140" t="s">
        <v>23</v>
      </c>
      <c r="R2140">
        <f>VLOOKUP($A2140,Location!$A:$E,2,FALSE)</f>
        <v>53.4194204</v>
      </c>
      <c r="S2140">
        <f>VLOOKUP($A2140,Location!$A:$E,3,FALSE)</f>
        <v>-2.3201982999999999</v>
      </c>
      <c r="T2140">
        <f>VLOOKUP($A2140,Location!$A:$E,4,FALSE)</f>
        <v>53.4194204</v>
      </c>
      <c r="U2140">
        <f>VLOOKUP($A2140,Location!$A:$E,5,FALSE)</f>
        <v>-2.3351983000000001</v>
      </c>
      <c r="V2140" t="s">
        <v>24</v>
      </c>
      <c r="W2140" t="s">
        <v>335</v>
      </c>
      <c r="X2140" t="s">
        <v>26</v>
      </c>
    </row>
    <row r="2141" spans="1:24" x14ac:dyDescent="0.25">
      <c r="A2141" t="s">
        <v>267</v>
      </c>
      <c r="N2141">
        <v>2</v>
      </c>
      <c r="O2141">
        <v>1</v>
      </c>
      <c r="P2141">
        <v>1</v>
      </c>
      <c r="Q2141" t="s">
        <v>23</v>
      </c>
      <c r="R2141">
        <f>VLOOKUP($A2141,Location!$A:$E,2,FALSE)</f>
        <v>51.071917999999997</v>
      </c>
      <c r="S2141">
        <f>VLOOKUP($A2141,Location!$A:$E,3,FALSE)</f>
        <v>-1.7881974</v>
      </c>
      <c r="T2141">
        <f>VLOOKUP($A2141,Location!$A:$E,4,FALSE)</f>
        <v>51.071917999999997</v>
      </c>
      <c r="U2141">
        <f>VLOOKUP($A2141,Location!$A:$E,5,FALSE)</f>
        <v>-1.7881974</v>
      </c>
      <c r="V2141" t="s">
        <v>24</v>
      </c>
      <c r="W2141" t="s">
        <v>335</v>
      </c>
      <c r="X2141" t="s">
        <v>26</v>
      </c>
    </row>
    <row r="2142" spans="1:24" x14ac:dyDescent="0.25">
      <c r="A2142" t="s">
        <v>268</v>
      </c>
      <c r="N2142">
        <v>2</v>
      </c>
      <c r="O2142">
        <v>1</v>
      </c>
      <c r="P2142">
        <v>1</v>
      </c>
      <c r="Q2142" t="s">
        <v>23</v>
      </c>
      <c r="R2142">
        <f>VLOOKUP($A2142,Location!$A:$E,2,FALSE)</f>
        <v>54.238085400000003</v>
      </c>
      <c r="S2142">
        <f>VLOOKUP($A2142,Location!$A:$E,3,FALSE)</f>
        <v>-0.40375119999999998</v>
      </c>
      <c r="T2142">
        <f>VLOOKUP($A2142,Location!$A:$E,4,FALSE)</f>
        <v>54.238085400000003</v>
      </c>
      <c r="U2142">
        <f>VLOOKUP($A2142,Location!$A:$E,5,FALSE)</f>
        <v>-0.40375119999999998</v>
      </c>
      <c r="V2142" t="s">
        <v>24</v>
      </c>
      <c r="W2142" t="s">
        <v>335</v>
      </c>
      <c r="X2142" t="s">
        <v>26</v>
      </c>
    </row>
    <row r="2143" spans="1:24" x14ac:dyDescent="0.25">
      <c r="A2143" t="s">
        <v>269</v>
      </c>
      <c r="N2143">
        <v>2</v>
      </c>
      <c r="O2143">
        <v>1</v>
      </c>
      <c r="P2143">
        <v>1</v>
      </c>
      <c r="Q2143" t="s">
        <v>23</v>
      </c>
      <c r="R2143">
        <f>VLOOKUP($A2143,Location!$A:$E,2,FALSE)</f>
        <v>53.597996899999998</v>
      </c>
      <c r="S2143">
        <f>VLOOKUP($A2143,Location!$A:$E,3,FALSE)</f>
        <v>-0.64484640000000004</v>
      </c>
      <c r="T2143">
        <f>VLOOKUP($A2143,Location!$A:$E,4,FALSE)</f>
        <v>53.597996899999998</v>
      </c>
      <c r="U2143">
        <f>VLOOKUP($A2143,Location!$A:$E,5,FALSE)</f>
        <v>-0.64484640000000004</v>
      </c>
      <c r="V2143" t="s">
        <v>24</v>
      </c>
      <c r="W2143" t="s">
        <v>335</v>
      </c>
      <c r="X2143" t="s">
        <v>26</v>
      </c>
    </row>
    <row r="2144" spans="1:24" x14ac:dyDescent="0.25">
      <c r="A2144" t="s">
        <v>270</v>
      </c>
      <c r="N2144">
        <v>2</v>
      </c>
      <c r="O2144">
        <v>1</v>
      </c>
      <c r="P2144">
        <v>1</v>
      </c>
      <c r="Q2144" t="s">
        <v>23</v>
      </c>
      <c r="R2144">
        <f>VLOOKUP($A2144,Location!$A:$E,2,FALSE)</f>
        <v>51.272208499999998</v>
      </c>
      <c r="S2144">
        <f>VLOOKUP($A2144,Location!$A:$E,3,FALSE)</f>
        <v>0.1887173</v>
      </c>
      <c r="T2144">
        <f>VLOOKUP($A2144,Location!$A:$E,4,FALSE)</f>
        <v>51.272208499999998</v>
      </c>
      <c r="U2144">
        <f>VLOOKUP($A2144,Location!$A:$E,5,FALSE)</f>
        <v>0.1887173</v>
      </c>
      <c r="V2144" t="s">
        <v>24</v>
      </c>
      <c r="W2144" t="s">
        <v>335</v>
      </c>
      <c r="X2144" t="s">
        <v>26</v>
      </c>
    </row>
    <row r="2145" spans="1:24" x14ac:dyDescent="0.25">
      <c r="A2145" t="s">
        <v>271</v>
      </c>
      <c r="N2145">
        <v>2</v>
      </c>
      <c r="O2145">
        <v>1</v>
      </c>
      <c r="P2145">
        <v>1</v>
      </c>
      <c r="Q2145" t="s">
        <v>23</v>
      </c>
      <c r="R2145">
        <f>VLOOKUP($A2145,Location!$A:$E,2,FALSE)</f>
        <v>53.369005100000003</v>
      </c>
      <c r="S2145">
        <f>VLOOKUP($A2145,Location!$A:$E,3,FALSE)</f>
        <v>-1.3651390999999999</v>
      </c>
      <c r="T2145">
        <f>VLOOKUP($A2145,Location!$A:$E,4,FALSE)</f>
        <v>53.339005100000001</v>
      </c>
      <c r="U2145">
        <f>VLOOKUP($A2145,Location!$A:$E,5,FALSE)</f>
        <v>-1.3651390999999999</v>
      </c>
      <c r="V2145" t="s">
        <v>24</v>
      </c>
      <c r="W2145" t="s">
        <v>335</v>
      </c>
      <c r="X2145" t="s">
        <v>26</v>
      </c>
    </row>
    <row r="2146" spans="1:24" x14ac:dyDescent="0.25">
      <c r="A2146" t="s">
        <v>272</v>
      </c>
      <c r="N2146">
        <v>2</v>
      </c>
      <c r="O2146">
        <v>1</v>
      </c>
      <c r="P2146">
        <v>1</v>
      </c>
      <c r="Q2146" t="s">
        <v>23</v>
      </c>
      <c r="R2146">
        <f>VLOOKUP($A2146,Location!$A:$E,2,FALSE)</f>
        <v>53.416656199999998</v>
      </c>
      <c r="S2146">
        <f>VLOOKUP($A2146,Location!$A:$E,3,FALSE)</f>
        <v>-1.5107657000000001</v>
      </c>
      <c r="T2146">
        <f>VLOOKUP($A2146,Location!$A:$E,4,FALSE)</f>
        <v>53.416656199999998</v>
      </c>
      <c r="U2146">
        <f>VLOOKUP($A2146,Location!$A:$E,5,FALSE)</f>
        <v>-1.6107657000000002</v>
      </c>
      <c r="V2146" t="s">
        <v>24</v>
      </c>
      <c r="W2146" t="s">
        <v>335</v>
      </c>
      <c r="X2146" t="s">
        <v>26</v>
      </c>
    </row>
    <row r="2147" spans="1:24" x14ac:dyDescent="0.25">
      <c r="A2147" t="s">
        <v>273</v>
      </c>
      <c r="N2147">
        <v>2</v>
      </c>
      <c r="O2147">
        <v>1</v>
      </c>
      <c r="P2147">
        <v>1</v>
      </c>
      <c r="Q2147" t="s">
        <v>23</v>
      </c>
      <c r="R2147">
        <f>VLOOKUP($A2147,Location!$A:$E,2,FALSE)</f>
        <v>52.745946600000003</v>
      </c>
      <c r="S2147">
        <f>VLOOKUP($A2147,Location!$A:$E,3,FALSE)</f>
        <v>-2.7364644999999999</v>
      </c>
      <c r="T2147">
        <f>VLOOKUP($A2147,Location!$A:$E,4,FALSE)</f>
        <v>52.745946600000003</v>
      </c>
      <c r="U2147">
        <f>VLOOKUP($A2147,Location!$A:$E,5,FALSE)</f>
        <v>-2.7364644999999999</v>
      </c>
      <c r="V2147" t="s">
        <v>24</v>
      </c>
      <c r="W2147" t="s">
        <v>335</v>
      </c>
      <c r="X2147" t="s">
        <v>26</v>
      </c>
    </row>
    <row r="2148" spans="1:24" x14ac:dyDescent="0.25">
      <c r="A2148" t="s">
        <v>274</v>
      </c>
      <c r="N2148">
        <v>2</v>
      </c>
      <c r="O2148">
        <v>1</v>
      </c>
      <c r="P2148">
        <v>1</v>
      </c>
      <c r="Q2148" t="s">
        <v>23</v>
      </c>
      <c r="R2148">
        <f>VLOOKUP($A2148,Location!$A:$E,2,FALSE)</f>
        <v>51.419504600000003</v>
      </c>
      <c r="S2148">
        <f>VLOOKUP($A2148,Location!$A:$E,3,FALSE)</f>
        <v>0.122365</v>
      </c>
      <c r="T2148">
        <f>VLOOKUP($A2148,Location!$A:$E,4,FALSE)</f>
        <v>51.419504600000003</v>
      </c>
      <c r="U2148">
        <f>VLOOKUP($A2148,Location!$A:$E,5,FALSE)</f>
        <v>0.122365</v>
      </c>
      <c r="V2148" t="s">
        <v>24</v>
      </c>
      <c r="W2148" t="s">
        <v>335</v>
      </c>
      <c r="X2148" t="s">
        <v>26</v>
      </c>
    </row>
    <row r="2149" spans="1:24" x14ac:dyDescent="0.25">
      <c r="A2149" t="s">
        <v>275</v>
      </c>
      <c r="N2149">
        <v>2</v>
      </c>
      <c r="O2149">
        <v>1</v>
      </c>
      <c r="P2149">
        <v>1</v>
      </c>
      <c r="Q2149" t="s">
        <v>23</v>
      </c>
      <c r="R2149">
        <f>VLOOKUP($A2149,Location!$A:$E,2,FALSE)</f>
        <v>53.142475300000001</v>
      </c>
      <c r="S2149">
        <f>VLOOKUP($A2149,Location!$A:$E,3,FALSE)</f>
        <v>0.3252176</v>
      </c>
      <c r="T2149">
        <f>VLOOKUP($A2149,Location!$A:$E,4,FALSE)</f>
        <v>53.142475300000001</v>
      </c>
      <c r="U2149">
        <f>VLOOKUP($A2149,Location!$A:$E,5,FALSE)</f>
        <v>0.3252176</v>
      </c>
      <c r="V2149" t="s">
        <v>24</v>
      </c>
      <c r="W2149" t="s">
        <v>335</v>
      </c>
      <c r="X2149" t="s">
        <v>26</v>
      </c>
    </row>
    <row r="2150" spans="1:24" x14ac:dyDescent="0.25">
      <c r="A2150" t="s">
        <v>276</v>
      </c>
      <c r="N2150">
        <v>2</v>
      </c>
      <c r="O2150">
        <v>1</v>
      </c>
      <c r="P2150">
        <v>1</v>
      </c>
      <c r="Q2150" t="s">
        <v>23</v>
      </c>
      <c r="R2150">
        <f>VLOOKUP($A2150,Location!$A:$E,2,FALSE)</f>
        <v>53.953643700000001</v>
      </c>
      <c r="S2150">
        <f>VLOOKUP($A2150,Location!$A:$E,3,FALSE)</f>
        <v>-2.0229887999999998</v>
      </c>
      <c r="T2150">
        <f>VLOOKUP($A2150,Location!$A:$E,4,FALSE)</f>
        <v>53.963643699999999</v>
      </c>
      <c r="U2150">
        <f>VLOOKUP($A2150,Location!$A:$E,5,FALSE)</f>
        <v>-2.0229887999999998</v>
      </c>
      <c r="V2150" t="s">
        <v>24</v>
      </c>
      <c r="W2150" t="s">
        <v>335</v>
      </c>
      <c r="X2150" t="s">
        <v>26</v>
      </c>
    </row>
    <row r="2151" spans="1:24" x14ac:dyDescent="0.25">
      <c r="A2151" t="s">
        <v>277</v>
      </c>
      <c r="N2151">
        <v>2</v>
      </c>
      <c r="O2151">
        <v>1</v>
      </c>
      <c r="P2151">
        <v>1</v>
      </c>
      <c r="Q2151" t="s">
        <v>23</v>
      </c>
      <c r="R2151">
        <f>VLOOKUP($A2151,Location!$A:$E,2,FALSE)</f>
        <v>51.503593000000002</v>
      </c>
      <c r="S2151">
        <f>VLOOKUP($A2151,Location!$A:$E,3,FALSE)</f>
        <v>-0.54617800000000005</v>
      </c>
      <c r="T2151">
        <f>VLOOKUP($A2151,Location!$A:$E,4,FALSE)</f>
        <v>51.498593</v>
      </c>
      <c r="U2151">
        <f>VLOOKUP($A2151,Location!$A:$E,5,FALSE)</f>
        <v>-0.54617800000000005</v>
      </c>
      <c r="V2151" t="s">
        <v>24</v>
      </c>
      <c r="W2151" t="s">
        <v>335</v>
      </c>
      <c r="X2151" t="s">
        <v>26</v>
      </c>
    </row>
    <row r="2152" spans="1:24" x14ac:dyDescent="0.25">
      <c r="A2152" t="s">
        <v>278</v>
      </c>
      <c r="N2152">
        <v>2</v>
      </c>
      <c r="O2152">
        <v>1</v>
      </c>
      <c r="P2152">
        <v>1</v>
      </c>
      <c r="Q2152" t="s">
        <v>23</v>
      </c>
      <c r="R2152">
        <f>VLOOKUP($A2152,Location!$A:$E,2,FALSE)</f>
        <v>54.975408000000002</v>
      </c>
      <c r="S2152">
        <f>VLOOKUP($A2152,Location!$A:$E,3,FALSE)</f>
        <v>-1.4644062</v>
      </c>
      <c r="T2152">
        <f>VLOOKUP($A2152,Location!$A:$E,4,FALSE)</f>
        <v>54.975408000000002</v>
      </c>
      <c r="U2152">
        <f>VLOOKUP($A2152,Location!$A:$E,5,FALSE)</f>
        <v>-1.4644062</v>
      </c>
      <c r="V2152" t="s">
        <v>24</v>
      </c>
      <c r="W2152" t="s">
        <v>335</v>
      </c>
      <c r="X2152" t="s">
        <v>26</v>
      </c>
    </row>
    <row r="2153" spans="1:24" x14ac:dyDescent="0.25">
      <c r="A2153" t="s">
        <v>279</v>
      </c>
      <c r="N2153">
        <v>2</v>
      </c>
      <c r="O2153">
        <v>1</v>
      </c>
      <c r="P2153">
        <v>1</v>
      </c>
      <c r="Q2153" t="s">
        <v>23</v>
      </c>
      <c r="R2153">
        <f>VLOOKUP($A2153,Location!$A:$E,2,FALSE)</f>
        <v>51.525385499999999</v>
      </c>
      <c r="S2153">
        <f>VLOOKUP($A2153,Location!$A:$E,3,FALSE)</f>
        <v>-0.36488870000000001</v>
      </c>
      <c r="T2153">
        <f>VLOOKUP($A2153,Location!$A:$E,4,FALSE)</f>
        <v>51.517885499999998</v>
      </c>
      <c r="U2153">
        <f>VLOOKUP($A2153,Location!$A:$E,5,FALSE)</f>
        <v>-0.32388870000000003</v>
      </c>
      <c r="V2153" t="s">
        <v>24</v>
      </c>
      <c r="W2153" t="s">
        <v>335</v>
      </c>
      <c r="X2153" t="s">
        <v>26</v>
      </c>
    </row>
    <row r="2154" spans="1:24" x14ac:dyDescent="0.25">
      <c r="A2154" t="s">
        <v>280</v>
      </c>
      <c r="N2154">
        <v>2</v>
      </c>
      <c r="O2154">
        <v>1</v>
      </c>
      <c r="P2154">
        <v>1</v>
      </c>
      <c r="Q2154" t="s">
        <v>23</v>
      </c>
      <c r="R2154">
        <f>VLOOKUP($A2154,Location!$A:$E,2,FALSE)</f>
        <v>50.934252399999998</v>
      </c>
      <c r="S2154">
        <f>VLOOKUP($A2154,Location!$A:$E,3,FALSE)</f>
        <v>-1.3652584000000001</v>
      </c>
      <c r="T2154">
        <f>VLOOKUP($A2154,Location!$A:$E,4,FALSE)</f>
        <v>50.934252399999998</v>
      </c>
      <c r="U2154">
        <f>VLOOKUP($A2154,Location!$A:$E,5,FALSE)</f>
        <v>-1.3052584</v>
      </c>
      <c r="V2154" t="s">
        <v>24</v>
      </c>
      <c r="W2154" t="s">
        <v>335</v>
      </c>
      <c r="X2154" t="s">
        <v>26</v>
      </c>
    </row>
    <row r="2155" spans="1:24" x14ac:dyDescent="0.25">
      <c r="A2155" t="s">
        <v>281</v>
      </c>
      <c r="N2155">
        <v>2</v>
      </c>
      <c r="O2155">
        <v>1</v>
      </c>
      <c r="P2155">
        <v>1</v>
      </c>
      <c r="Q2155" t="s">
        <v>23</v>
      </c>
      <c r="R2155">
        <f>VLOOKUP($A2155,Location!$A:$E,2,FALSE)</f>
        <v>50.932683099999998</v>
      </c>
      <c r="S2155">
        <f>VLOOKUP($A2155,Location!$A:$E,3,FALSE)</f>
        <v>-1.455187</v>
      </c>
      <c r="T2155">
        <f>VLOOKUP($A2155,Location!$A:$E,4,FALSE)</f>
        <v>50.932683099999998</v>
      </c>
      <c r="U2155">
        <f>VLOOKUP($A2155,Location!$A:$E,5,FALSE)</f>
        <v>-1.570187</v>
      </c>
      <c r="V2155" t="s">
        <v>24</v>
      </c>
      <c r="W2155" t="s">
        <v>335</v>
      </c>
      <c r="X2155" t="s">
        <v>26</v>
      </c>
    </row>
    <row r="2156" spans="1:24" x14ac:dyDescent="0.25">
      <c r="A2156" t="s">
        <v>282</v>
      </c>
      <c r="N2156">
        <v>2</v>
      </c>
      <c r="O2156">
        <v>1</v>
      </c>
      <c r="P2156">
        <v>1</v>
      </c>
      <c r="Q2156" t="s">
        <v>23</v>
      </c>
      <c r="R2156">
        <f>VLOOKUP($A2156,Location!$A:$E,2,FALSE)</f>
        <v>51.548589999999997</v>
      </c>
      <c r="S2156">
        <f>VLOOKUP($A2156,Location!$A:$E,3,FALSE)</f>
        <v>0.70884899999999995</v>
      </c>
      <c r="T2156">
        <f>VLOOKUP($A2156,Location!$A:$E,4,FALSE)</f>
        <v>51.548589999999997</v>
      </c>
      <c r="U2156">
        <f>VLOOKUP($A2156,Location!$A:$E,5,FALSE)</f>
        <v>0.72884899999999997</v>
      </c>
      <c r="V2156" t="s">
        <v>24</v>
      </c>
      <c r="W2156" t="s">
        <v>335</v>
      </c>
      <c r="X2156" t="s">
        <v>26</v>
      </c>
    </row>
    <row r="2157" spans="1:24" x14ac:dyDescent="0.25">
      <c r="A2157" t="s">
        <v>283</v>
      </c>
      <c r="N2157">
        <v>2</v>
      </c>
      <c r="O2157">
        <v>1</v>
      </c>
      <c r="P2157">
        <v>1</v>
      </c>
      <c r="Q2157" t="s">
        <v>23</v>
      </c>
      <c r="R2157">
        <f>VLOOKUP($A2157,Location!$A:$E,2,FALSE)</f>
        <v>53.644283999999999</v>
      </c>
      <c r="S2157">
        <f>VLOOKUP($A2157,Location!$A:$E,3,FALSE)</f>
        <v>-3.0040460000000002</v>
      </c>
      <c r="T2157">
        <f>VLOOKUP($A2157,Location!$A:$E,4,FALSE)</f>
        <v>53.644283999999999</v>
      </c>
      <c r="U2157">
        <f>VLOOKUP($A2157,Location!$A:$E,5,FALSE)</f>
        <v>-3.0040460000000002</v>
      </c>
      <c r="V2157" t="s">
        <v>24</v>
      </c>
      <c r="W2157" t="s">
        <v>335</v>
      </c>
      <c r="X2157" t="s">
        <v>26</v>
      </c>
    </row>
    <row r="2158" spans="1:24" x14ac:dyDescent="0.25">
      <c r="A2158" t="s">
        <v>284</v>
      </c>
      <c r="N2158">
        <v>2</v>
      </c>
      <c r="O2158">
        <v>1</v>
      </c>
      <c r="P2158">
        <v>1</v>
      </c>
      <c r="Q2158" t="s">
        <v>23</v>
      </c>
      <c r="R2158">
        <f>VLOOKUP($A2158,Location!$A:$E,2,FALSE)</f>
        <v>53.348222399999997</v>
      </c>
      <c r="S2158">
        <f>VLOOKUP($A2158,Location!$A:$E,3,FALSE)</f>
        <v>-2.8853344000000001</v>
      </c>
      <c r="T2158">
        <f>VLOOKUP($A2158,Location!$A:$E,4,FALSE)</f>
        <v>53.348222399999997</v>
      </c>
      <c r="U2158">
        <f>VLOOKUP($A2158,Location!$A:$E,5,FALSE)</f>
        <v>-2.8853344000000001</v>
      </c>
      <c r="V2158" t="s">
        <v>24</v>
      </c>
      <c r="W2158" t="s">
        <v>335</v>
      </c>
      <c r="X2158" t="s">
        <v>26</v>
      </c>
    </row>
    <row r="2159" spans="1:24" x14ac:dyDescent="0.25">
      <c r="A2159" t="s">
        <v>285</v>
      </c>
      <c r="N2159">
        <v>2</v>
      </c>
      <c r="O2159">
        <v>1</v>
      </c>
      <c r="P2159">
        <v>1</v>
      </c>
      <c r="Q2159" t="s">
        <v>23</v>
      </c>
      <c r="R2159">
        <f>VLOOKUP($A2159,Location!$A:$E,2,FALSE)</f>
        <v>51.752664000000003</v>
      </c>
      <c r="S2159">
        <f>VLOOKUP($A2159,Location!$A:$E,3,FALSE)</f>
        <v>-0.33503440000000001</v>
      </c>
      <c r="T2159">
        <f>VLOOKUP($A2159,Location!$A:$E,4,FALSE)</f>
        <v>51.752664000000003</v>
      </c>
      <c r="U2159">
        <f>VLOOKUP($A2159,Location!$A:$E,5,FALSE)</f>
        <v>-0.33503440000000001</v>
      </c>
      <c r="V2159" t="s">
        <v>24</v>
      </c>
      <c r="W2159" t="s">
        <v>335</v>
      </c>
      <c r="X2159" t="s">
        <v>26</v>
      </c>
    </row>
    <row r="2160" spans="1:24" x14ac:dyDescent="0.25">
      <c r="A2160" t="s">
        <v>286</v>
      </c>
      <c r="N2160">
        <v>2</v>
      </c>
      <c r="O2160">
        <v>1</v>
      </c>
      <c r="P2160">
        <v>1</v>
      </c>
      <c r="Q2160" t="s">
        <v>23</v>
      </c>
      <c r="R2160">
        <f>VLOOKUP($A2160,Location!$A:$E,2,FALSE)</f>
        <v>53.4564223</v>
      </c>
      <c r="S2160">
        <f>VLOOKUP($A2160,Location!$A:$E,3,FALSE)</f>
        <v>-2.7240663000000001</v>
      </c>
      <c r="T2160">
        <f>VLOOKUP($A2160,Location!$A:$E,4,FALSE)</f>
        <v>53.4564223</v>
      </c>
      <c r="U2160">
        <f>VLOOKUP($A2160,Location!$A:$E,5,FALSE)</f>
        <v>-2.7240663000000001</v>
      </c>
      <c r="V2160" t="s">
        <v>24</v>
      </c>
      <c r="W2160" t="s">
        <v>335</v>
      </c>
      <c r="X2160" t="s">
        <v>26</v>
      </c>
    </row>
    <row r="2161" spans="1:24" x14ac:dyDescent="0.25">
      <c r="A2161" t="s">
        <v>287</v>
      </c>
      <c r="N2161">
        <v>2</v>
      </c>
      <c r="O2161">
        <v>1</v>
      </c>
      <c r="P2161">
        <v>1</v>
      </c>
      <c r="Q2161" t="s">
        <v>23</v>
      </c>
      <c r="R2161">
        <f>VLOOKUP($A2161,Location!$A:$E,2,FALSE)</f>
        <v>52.812838200000002</v>
      </c>
      <c r="S2161">
        <f>VLOOKUP($A2161,Location!$A:$E,3,FALSE)</f>
        <v>-2.1255769</v>
      </c>
      <c r="T2161">
        <f>VLOOKUP($A2161,Location!$A:$E,4,FALSE)</f>
        <v>52.812838200000002</v>
      </c>
      <c r="U2161">
        <f>VLOOKUP($A2161,Location!$A:$E,5,FALSE)</f>
        <v>-2.1255769</v>
      </c>
      <c r="V2161" t="s">
        <v>24</v>
      </c>
      <c r="W2161" t="s">
        <v>335</v>
      </c>
      <c r="X2161" t="s">
        <v>26</v>
      </c>
    </row>
    <row r="2162" spans="1:24" x14ac:dyDescent="0.25">
      <c r="A2162" t="s">
        <v>288</v>
      </c>
      <c r="N2162">
        <v>2</v>
      </c>
      <c r="O2162">
        <v>1</v>
      </c>
      <c r="P2162">
        <v>1</v>
      </c>
      <c r="Q2162" t="s">
        <v>23</v>
      </c>
      <c r="R2162">
        <f>VLOOKUP($A2162,Location!$A:$E,2,FALSE)</f>
        <v>53.899223999999997</v>
      </c>
      <c r="S2162">
        <f>VLOOKUP($A2162,Location!$A:$E,3,FALSE)</f>
        <v>-1.9517359999999999</v>
      </c>
      <c r="T2162">
        <f>VLOOKUP($A2162,Location!$A:$E,4,FALSE)</f>
        <v>53.899223999999997</v>
      </c>
      <c r="U2162">
        <f>VLOOKUP($A2162,Location!$A:$E,5,FALSE)</f>
        <v>-1.9517359999999999</v>
      </c>
      <c r="V2162" t="s">
        <v>24</v>
      </c>
      <c r="W2162" t="s">
        <v>335</v>
      </c>
      <c r="X2162" t="s">
        <v>26</v>
      </c>
    </row>
    <row r="2163" spans="1:24" x14ac:dyDescent="0.25">
      <c r="A2163" t="s">
        <v>289</v>
      </c>
      <c r="N2163">
        <v>2</v>
      </c>
      <c r="O2163">
        <v>1</v>
      </c>
      <c r="P2163">
        <v>1</v>
      </c>
      <c r="Q2163" t="s">
        <v>23</v>
      </c>
      <c r="R2163">
        <f>VLOOKUP($A2163,Location!$A:$E,2,FALSE)</f>
        <v>51.910806200000003</v>
      </c>
      <c r="S2163">
        <f>VLOOKUP($A2163,Location!$A:$E,3,FALSE)</f>
        <v>-0.2084618</v>
      </c>
      <c r="T2163">
        <f>VLOOKUP($A2163,Location!$A:$E,4,FALSE)</f>
        <v>51.880806200000002</v>
      </c>
      <c r="U2163">
        <f>VLOOKUP($A2163,Location!$A:$E,5,FALSE)</f>
        <v>-0.2084618</v>
      </c>
      <c r="V2163" t="s">
        <v>24</v>
      </c>
      <c r="W2163" t="s">
        <v>335</v>
      </c>
      <c r="X2163" t="s">
        <v>26</v>
      </c>
    </row>
    <row r="2164" spans="1:24" x14ac:dyDescent="0.25">
      <c r="A2164" t="s">
        <v>290</v>
      </c>
      <c r="N2164">
        <v>2</v>
      </c>
      <c r="O2164">
        <v>1</v>
      </c>
      <c r="P2164">
        <v>1</v>
      </c>
      <c r="Q2164" t="s">
        <v>23</v>
      </c>
      <c r="R2164">
        <f>VLOOKUP($A2164,Location!$A:$E,2,FALSE)</f>
        <v>56.110805300000003</v>
      </c>
      <c r="S2164">
        <f>VLOOKUP($A2164,Location!$A:$E,3,FALSE)</f>
        <v>-3.9394450000000001</v>
      </c>
      <c r="T2164">
        <f>VLOOKUP($A2164,Location!$A:$E,4,FALSE)</f>
        <v>56.110805300000003</v>
      </c>
      <c r="U2164">
        <f>VLOOKUP($A2164,Location!$A:$E,5,FALSE)</f>
        <v>-3.9944450000000002</v>
      </c>
      <c r="V2164" t="s">
        <v>24</v>
      </c>
      <c r="W2164" t="s">
        <v>335</v>
      </c>
      <c r="X2164" t="s">
        <v>26</v>
      </c>
    </row>
    <row r="2165" spans="1:24" x14ac:dyDescent="0.25">
      <c r="A2165" t="s">
        <v>291</v>
      </c>
      <c r="N2165">
        <v>2</v>
      </c>
      <c r="O2165">
        <v>1</v>
      </c>
      <c r="P2165">
        <v>1</v>
      </c>
      <c r="Q2165" t="s">
        <v>23</v>
      </c>
      <c r="R2165">
        <f>VLOOKUP($A2165,Location!$A:$E,2,FALSE)</f>
        <v>53.040311000000003</v>
      </c>
      <c r="S2165">
        <f>VLOOKUP($A2165,Location!$A:$E,3,FALSE)</f>
        <v>-2.1879680000000001</v>
      </c>
      <c r="T2165">
        <f>VLOOKUP($A2165,Location!$A:$E,4,FALSE)</f>
        <v>53.075310999999999</v>
      </c>
      <c r="U2165">
        <f>VLOOKUP($A2165,Location!$A:$E,5,FALSE)</f>
        <v>-2.1879680000000001</v>
      </c>
      <c r="V2165" t="s">
        <v>24</v>
      </c>
      <c r="W2165" t="s">
        <v>335</v>
      </c>
      <c r="X2165" t="s">
        <v>26</v>
      </c>
    </row>
    <row r="2166" spans="1:24" x14ac:dyDescent="0.25">
      <c r="A2166" t="s">
        <v>292</v>
      </c>
      <c r="N2166">
        <v>2</v>
      </c>
      <c r="O2166">
        <v>1</v>
      </c>
      <c r="P2166">
        <v>1</v>
      </c>
      <c r="Q2166" t="s">
        <v>23</v>
      </c>
      <c r="R2166">
        <f>VLOOKUP($A2166,Location!$A:$E,2,FALSE)</f>
        <v>52.996484000000002</v>
      </c>
      <c r="S2166">
        <f>VLOOKUP($A2166,Location!$A:$E,3,FALSE)</f>
        <v>-2.2119300000000002</v>
      </c>
      <c r="T2166">
        <f>VLOOKUP($A2166,Location!$A:$E,4,FALSE)</f>
        <v>52.946484000000005</v>
      </c>
      <c r="U2166">
        <f>VLOOKUP($A2166,Location!$A:$E,5,FALSE)</f>
        <v>-2.2119300000000002</v>
      </c>
      <c r="V2166" t="s">
        <v>24</v>
      </c>
      <c r="W2166" t="s">
        <v>335</v>
      </c>
      <c r="X2166" t="s">
        <v>26</v>
      </c>
    </row>
    <row r="2167" spans="1:24" x14ac:dyDescent="0.25">
      <c r="A2167" t="s">
        <v>293</v>
      </c>
      <c r="N2167">
        <v>2</v>
      </c>
      <c r="O2167">
        <v>1</v>
      </c>
      <c r="P2167">
        <v>1</v>
      </c>
      <c r="Q2167" t="s">
        <v>23</v>
      </c>
      <c r="R2167">
        <f>VLOOKUP($A2167,Location!$A:$E,2,FALSE)</f>
        <v>58.207822800000002</v>
      </c>
      <c r="S2167">
        <f>VLOOKUP($A2167,Location!$A:$E,3,FALSE)</f>
        <v>-6.3909687999999996</v>
      </c>
      <c r="T2167">
        <f>VLOOKUP($A2167,Location!$A:$E,4,FALSE)</f>
        <v>58.207822800000002</v>
      </c>
      <c r="U2167">
        <f>VLOOKUP($A2167,Location!$A:$E,5,FALSE)</f>
        <v>-6.3909687999999996</v>
      </c>
      <c r="V2167" t="s">
        <v>24</v>
      </c>
      <c r="W2167" t="s">
        <v>335</v>
      </c>
      <c r="X2167" t="s">
        <v>26</v>
      </c>
    </row>
    <row r="2168" spans="1:24" x14ac:dyDescent="0.25">
      <c r="A2168" t="s">
        <v>294</v>
      </c>
      <c r="N2168">
        <v>2</v>
      </c>
      <c r="O2168">
        <v>1</v>
      </c>
      <c r="P2168">
        <v>1</v>
      </c>
      <c r="Q2168" t="s">
        <v>23</v>
      </c>
      <c r="R2168">
        <f>VLOOKUP($A2168,Location!$A:$E,2,FALSE)</f>
        <v>54.904969000000001</v>
      </c>
      <c r="S2168">
        <f>VLOOKUP($A2168,Location!$A:$E,3,FALSE)</f>
        <v>-5.0211911999999996</v>
      </c>
      <c r="T2168">
        <f>VLOOKUP($A2168,Location!$A:$E,4,FALSE)</f>
        <v>54.904969000000001</v>
      </c>
      <c r="U2168">
        <f>VLOOKUP($A2168,Location!$A:$E,5,FALSE)</f>
        <v>-5.0211911999999996</v>
      </c>
      <c r="V2168" t="s">
        <v>24</v>
      </c>
      <c r="W2168" t="s">
        <v>335</v>
      </c>
      <c r="X2168" t="s">
        <v>26</v>
      </c>
    </row>
    <row r="2169" spans="1:24" x14ac:dyDescent="0.25">
      <c r="A2169" t="s">
        <v>295</v>
      </c>
      <c r="N2169">
        <v>2</v>
      </c>
      <c r="O2169">
        <v>1</v>
      </c>
      <c r="P2169">
        <v>1</v>
      </c>
      <c r="Q2169" t="s">
        <v>23</v>
      </c>
      <c r="R2169">
        <f>VLOOKUP($A2169,Location!$A:$E,2,FALSE)</f>
        <v>54.921234599999998</v>
      </c>
      <c r="S2169">
        <f>VLOOKUP($A2169,Location!$A:$E,3,FALSE)</f>
        <v>-1.4261832000000001</v>
      </c>
      <c r="T2169">
        <f>VLOOKUP($A2169,Location!$A:$E,4,FALSE)</f>
        <v>54.921234599999998</v>
      </c>
      <c r="U2169">
        <f>VLOOKUP($A2169,Location!$A:$E,5,FALSE)</f>
        <v>-1.4261832000000001</v>
      </c>
      <c r="V2169" t="s">
        <v>24</v>
      </c>
      <c r="W2169" t="s">
        <v>335</v>
      </c>
      <c r="X2169" t="s">
        <v>26</v>
      </c>
    </row>
    <row r="2170" spans="1:24" x14ac:dyDescent="0.25">
      <c r="A2170" t="s">
        <v>296</v>
      </c>
      <c r="N2170">
        <v>2</v>
      </c>
      <c r="O2170">
        <v>1</v>
      </c>
      <c r="P2170">
        <v>1</v>
      </c>
      <c r="Q2170" t="s">
        <v>23</v>
      </c>
      <c r="R2170">
        <f>VLOOKUP($A2170,Location!$A:$E,2,FALSE)</f>
        <v>51.620294999999999</v>
      </c>
      <c r="S2170">
        <f>VLOOKUP($A2170,Location!$A:$E,3,FALSE)</f>
        <v>-3.9187162999999998</v>
      </c>
      <c r="T2170">
        <f>VLOOKUP($A2170,Location!$A:$E,4,FALSE)</f>
        <v>51.620294999999999</v>
      </c>
      <c r="U2170">
        <f>VLOOKUP($A2170,Location!$A:$E,5,FALSE)</f>
        <v>-3.9187162999999998</v>
      </c>
      <c r="V2170" t="s">
        <v>24</v>
      </c>
      <c r="W2170" t="s">
        <v>335</v>
      </c>
      <c r="X2170" t="s">
        <v>26</v>
      </c>
    </row>
    <row r="2171" spans="1:24" x14ac:dyDescent="0.25">
      <c r="A2171" t="s">
        <v>297</v>
      </c>
      <c r="N2171">
        <v>2</v>
      </c>
      <c r="O2171">
        <v>1</v>
      </c>
      <c r="P2171">
        <v>1</v>
      </c>
      <c r="Q2171" t="s">
        <v>23</v>
      </c>
      <c r="R2171">
        <f>VLOOKUP($A2171,Location!$A:$E,2,FALSE)</f>
        <v>51.574489399999997</v>
      </c>
      <c r="S2171">
        <f>VLOOKUP($A2171,Location!$A:$E,3,FALSE)</f>
        <v>-1.8328446</v>
      </c>
      <c r="T2171">
        <f>VLOOKUP($A2171,Location!$A:$E,4,FALSE)</f>
        <v>51.574489399999997</v>
      </c>
      <c r="U2171">
        <f>VLOOKUP($A2171,Location!$A:$E,5,FALSE)</f>
        <v>-1.8328446</v>
      </c>
      <c r="V2171" t="s">
        <v>24</v>
      </c>
      <c r="W2171" t="s">
        <v>335</v>
      </c>
      <c r="X2171" t="s">
        <v>26</v>
      </c>
    </row>
    <row r="2172" spans="1:24" x14ac:dyDescent="0.25">
      <c r="A2172" t="s">
        <v>298</v>
      </c>
      <c r="N2172">
        <v>2</v>
      </c>
      <c r="O2172">
        <v>1</v>
      </c>
      <c r="P2172">
        <v>1</v>
      </c>
      <c r="Q2172" t="s">
        <v>23</v>
      </c>
      <c r="R2172">
        <f>VLOOKUP($A2172,Location!$A:$E,2,FALSE)</f>
        <v>51.0278627</v>
      </c>
      <c r="S2172">
        <f>VLOOKUP($A2172,Location!$A:$E,3,FALSE)</f>
        <v>-3.0803048999999998</v>
      </c>
      <c r="T2172">
        <f>VLOOKUP($A2172,Location!$A:$E,4,FALSE)</f>
        <v>51.0278627</v>
      </c>
      <c r="U2172">
        <f>VLOOKUP($A2172,Location!$A:$E,5,FALSE)</f>
        <v>-3.0803048999999998</v>
      </c>
      <c r="V2172" t="s">
        <v>24</v>
      </c>
      <c r="W2172" t="s">
        <v>335</v>
      </c>
      <c r="X2172" t="s">
        <v>26</v>
      </c>
    </row>
    <row r="2173" spans="1:24" x14ac:dyDescent="0.25">
      <c r="A2173" t="s">
        <v>299</v>
      </c>
      <c r="N2173">
        <v>2</v>
      </c>
      <c r="O2173">
        <v>1</v>
      </c>
      <c r="P2173">
        <v>1</v>
      </c>
      <c r="Q2173" t="s">
        <v>23</v>
      </c>
      <c r="R2173">
        <f>VLOOKUP($A2173,Location!$A:$E,2,FALSE)</f>
        <v>52.719320600000003</v>
      </c>
      <c r="S2173">
        <f>VLOOKUP($A2173,Location!$A:$E,3,FALSE)</f>
        <v>-2.4646442</v>
      </c>
      <c r="T2173">
        <f>VLOOKUP($A2173,Location!$A:$E,4,FALSE)</f>
        <v>52.719320600000003</v>
      </c>
      <c r="U2173">
        <f>VLOOKUP($A2173,Location!$A:$E,5,FALSE)</f>
        <v>-2.4646442</v>
      </c>
      <c r="V2173" t="s">
        <v>24</v>
      </c>
      <c r="W2173" t="s">
        <v>335</v>
      </c>
      <c r="X2173" t="s">
        <v>26</v>
      </c>
    </row>
    <row r="2174" spans="1:24" x14ac:dyDescent="0.25">
      <c r="A2174" t="s">
        <v>300</v>
      </c>
      <c r="N2174">
        <v>2</v>
      </c>
      <c r="O2174">
        <v>1</v>
      </c>
      <c r="P2174">
        <v>1</v>
      </c>
      <c r="Q2174" t="s">
        <v>23</v>
      </c>
      <c r="R2174">
        <f>VLOOKUP($A2174,Location!$A:$E,2,FALSE)</f>
        <v>51.464263000000003</v>
      </c>
      <c r="S2174">
        <f>VLOOKUP($A2174,Location!$A:$E,3,FALSE)</f>
        <v>0.35137230000000003</v>
      </c>
      <c r="T2174">
        <f>VLOOKUP($A2174,Location!$A:$E,4,FALSE)</f>
        <v>51.464263000000003</v>
      </c>
      <c r="U2174">
        <f>VLOOKUP($A2174,Location!$A:$E,5,FALSE)</f>
        <v>0.35137230000000003</v>
      </c>
      <c r="V2174" t="s">
        <v>24</v>
      </c>
      <c r="W2174" t="s">
        <v>335</v>
      </c>
      <c r="X2174" t="s">
        <v>26</v>
      </c>
    </row>
    <row r="2175" spans="1:24" x14ac:dyDescent="0.25">
      <c r="A2175" t="s">
        <v>301</v>
      </c>
      <c r="N2175">
        <v>2</v>
      </c>
      <c r="O2175">
        <v>1</v>
      </c>
      <c r="P2175">
        <v>1</v>
      </c>
      <c r="Q2175" t="s">
        <v>23</v>
      </c>
      <c r="R2175">
        <f>VLOOKUP($A2175,Location!$A:$E,2,FALSE)</f>
        <v>51.382973200000002</v>
      </c>
      <c r="S2175">
        <f>VLOOKUP($A2175,Location!$A:$E,3,FALSE)</f>
        <v>-0.29358849999999997</v>
      </c>
      <c r="T2175">
        <f>VLOOKUP($A2175,Location!$A:$E,4,FALSE)</f>
        <v>51.382973200000002</v>
      </c>
      <c r="U2175">
        <f>VLOOKUP($A2175,Location!$A:$E,5,FALSE)</f>
        <v>-0.30358849999999998</v>
      </c>
      <c r="V2175" t="s">
        <v>24</v>
      </c>
      <c r="W2175" t="s">
        <v>335</v>
      </c>
      <c r="X2175" t="s">
        <v>26</v>
      </c>
    </row>
    <row r="2176" spans="1:24" x14ac:dyDescent="0.25">
      <c r="A2176" t="s">
        <v>302</v>
      </c>
      <c r="N2176">
        <v>2</v>
      </c>
      <c r="O2176">
        <v>1</v>
      </c>
      <c r="P2176">
        <v>1</v>
      </c>
      <c r="Q2176" t="s">
        <v>23</v>
      </c>
      <c r="R2176">
        <f>VLOOKUP($A2176,Location!$A:$E,2,FALSE)</f>
        <v>51.607705500000002</v>
      </c>
      <c r="S2176">
        <f>VLOOKUP($A2176,Location!$A:$E,3,FALSE)</f>
        <v>-8.1507099999999999E-2</v>
      </c>
      <c r="T2176">
        <f>VLOOKUP($A2176,Location!$A:$E,4,FALSE)</f>
        <v>51.607705500000002</v>
      </c>
      <c r="U2176">
        <f>VLOOKUP($A2176,Location!$A:$E,5,FALSE)</f>
        <v>-6.65071E-2</v>
      </c>
      <c r="V2176" t="s">
        <v>24</v>
      </c>
      <c r="W2176" t="s">
        <v>335</v>
      </c>
      <c r="X2176" t="s">
        <v>26</v>
      </c>
    </row>
    <row r="2177" spans="1:24" x14ac:dyDescent="0.25">
      <c r="A2177" t="s">
        <v>303</v>
      </c>
      <c r="N2177">
        <v>2</v>
      </c>
      <c r="O2177">
        <v>1</v>
      </c>
      <c r="P2177">
        <v>1</v>
      </c>
      <c r="Q2177" t="s">
        <v>23</v>
      </c>
      <c r="R2177">
        <f>VLOOKUP($A2177,Location!$A:$E,2,FALSE)</f>
        <v>51.313892000000003</v>
      </c>
      <c r="S2177">
        <f>VLOOKUP($A2177,Location!$A:$E,3,FALSE)</f>
        <v>-2.2023440000000001</v>
      </c>
      <c r="T2177">
        <f>VLOOKUP($A2177,Location!$A:$E,4,FALSE)</f>
        <v>51.313892000000003</v>
      </c>
      <c r="U2177">
        <f>VLOOKUP($A2177,Location!$A:$E,5,FALSE)</f>
        <v>-2.2023440000000001</v>
      </c>
      <c r="V2177" t="s">
        <v>24</v>
      </c>
      <c r="W2177" t="s">
        <v>335</v>
      </c>
      <c r="X2177" t="s">
        <v>26</v>
      </c>
    </row>
    <row r="2178" spans="1:24" x14ac:dyDescent="0.25">
      <c r="A2178" t="s">
        <v>304</v>
      </c>
      <c r="N2178">
        <v>2</v>
      </c>
      <c r="O2178">
        <v>1</v>
      </c>
      <c r="P2178">
        <v>1</v>
      </c>
      <c r="Q2178" t="s">
        <v>23</v>
      </c>
      <c r="R2178">
        <f>VLOOKUP($A2178,Location!$A:$E,2,FALSE)</f>
        <v>51.136367900000003</v>
      </c>
      <c r="S2178">
        <f>VLOOKUP($A2178,Location!$A:$E,3,FALSE)</f>
        <v>0.26409670000000002</v>
      </c>
      <c r="T2178">
        <f>VLOOKUP($A2178,Location!$A:$E,4,FALSE)</f>
        <v>51.136367900000003</v>
      </c>
      <c r="U2178">
        <f>VLOOKUP($A2178,Location!$A:$E,5,FALSE)</f>
        <v>0.26409670000000002</v>
      </c>
      <c r="V2178" t="s">
        <v>24</v>
      </c>
      <c r="W2178" t="s">
        <v>335</v>
      </c>
      <c r="X2178" t="s">
        <v>26</v>
      </c>
    </row>
    <row r="2179" spans="1:24" x14ac:dyDescent="0.25">
      <c r="A2179" t="s">
        <v>305</v>
      </c>
      <c r="N2179">
        <v>2</v>
      </c>
      <c r="O2179">
        <v>1</v>
      </c>
      <c r="P2179">
        <v>1</v>
      </c>
      <c r="Q2179" t="s">
        <v>23</v>
      </c>
      <c r="R2179">
        <f>VLOOKUP($A2179,Location!$A:$E,2,FALSE)</f>
        <v>53.379377099999999</v>
      </c>
      <c r="S2179">
        <f>VLOOKUP($A2179,Location!$A:$E,3,FALSE)</f>
        <v>-3.0977423000000002</v>
      </c>
      <c r="T2179">
        <f>VLOOKUP($A2179,Location!$A:$E,4,FALSE)</f>
        <v>53.364377099999999</v>
      </c>
      <c r="U2179">
        <f>VLOOKUP($A2179,Location!$A:$E,5,FALSE)</f>
        <v>-3.0977423000000002</v>
      </c>
      <c r="V2179" t="s">
        <v>24</v>
      </c>
      <c r="W2179" t="s">
        <v>335</v>
      </c>
      <c r="X2179" t="s">
        <v>26</v>
      </c>
    </row>
    <row r="2180" spans="1:24" x14ac:dyDescent="0.25">
      <c r="A2180" t="s">
        <v>306</v>
      </c>
      <c r="N2180">
        <v>2</v>
      </c>
      <c r="O2180">
        <v>1</v>
      </c>
      <c r="P2180">
        <v>1</v>
      </c>
      <c r="Q2180" t="s">
        <v>23</v>
      </c>
      <c r="R2180">
        <f>VLOOKUP($A2180,Location!$A:$E,2,FALSE)</f>
        <v>51.541032000000001</v>
      </c>
      <c r="S2180">
        <f>VLOOKUP($A2180,Location!$A:$E,3,FALSE)</f>
        <v>-0.47298499999999999</v>
      </c>
      <c r="T2180">
        <f>VLOOKUP($A2180,Location!$A:$E,4,FALSE)</f>
        <v>51.541032000000001</v>
      </c>
      <c r="U2180">
        <f>VLOOKUP($A2180,Location!$A:$E,5,FALSE)</f>
        <v>-0.49598500000000001</v>
      </c>
      <c r="V2180" t="s">
        <v>24</v>
      </c>
      <c r="W2180" t="s">
        <v>335</v>
      </c>
      <c r="X2180" t="s">
        <v>26</v>
      </c>
    </row>
    <row r="2181" spans="1:24" x14ac:dyDescent="0.25">
      <c r="A2181" t="s">
        <v>307</v>
      </c>
      <c r="N2181">
        <v>2</v>
      </c>
      <c r="O2181">
        <v>1</v>
      </c>
      <c r="P2181">
        <v>1</v>
      </c>
      <c r="Q2181" t="s">
        <v>23</v>
      </c>
      <c r="R2181">
        <f>VLOOKUP($A2181,Location!$A:$E,2,FALSE)</f>
        <v>53.684102000000003</v>
      </c>
      <c r="S2181">
        <f>VLOOKUP($A2181,Location!$A:$E,3,FALSE)</f>
        <v>-1.544845</v>
      </c>
      <c r="T2181">
        <f>VLOOKUP($A2181,Location!$A:$E,4,FALSE)</f>
        <v>53.684102000000003</v>
      </c>
      <c r="U2181">
        <f>VLOOKUP($A2181,Location!$A:$E,5,FALSE)</f>
        <v>-1.544845</v>
      </c>
      <c r="V2181" t="s">
        <v>24</v>
      </c>
      <c r="W2181" t="s">
        <v>335</v>
      </c>
      <c r="X2181" t="s">
        <v>26</v>
      </c>
    </row>
    <row r="2182" spans="1:24" x14ac:dyDescent="0.25">
      <c r="A2182" t="s">
        <v>308</v>
      </c>
      <c r="N2182">
        <v>2</v>
      </c>
      <c r="O2182">
        <v>1</v>
      </c>
      <c r="P2182">
        <v>1</v>
      </c>
      <c r="Q2182" t="s">
        <v>23</v>
      </c>
      <c r="R2182">
        <f>VLOOKUP($A2182,Location!$A:$E,2,FALSE)</f>
        <v>53.4190136</v>
      </c>
      <c r="S2182">
        <f>VLOOKUP($A2182,Location!$A:$E,3,FALSE)</f>
        <v>-3.0276350000000001</v>
      </c>
      <c r="T2182">
        <f>VLOOKUP($A2182,Location!$A:$E,4,FALSE)</f>
        <v>53.4190136</v>
      </c>
      <c r="U2182">
        <f>VLOOKUP($A2182,Location!$A:$E,5,FALSE)</f>
        <v>-3.0276350000000001</v>
      </c>
      <c r="V2182" t="s">
        <v>24</v>
      </c>
      <c r="W2182" t="s">
        <v>335</v>
      </c>
      <c r="X2182" t="s">
        <v>26</v>
      </c>
    </row>
    <row r="2183" spans="1:24" x14ac:dyDescent="0.25">
      <c r="A2183" t="s">
        <v>309</v>
      </c>
      <c r="N2183">
        <v>2</v>
      </c>
      <c r="O2183">
        <v>1</v>
      </c>
      <c r="P2183">
        <v>1</v>
      </c>
      <c r="Q2183" t="s">
        <v>23</v>
      </c>
      <c r="R2183">
        <f>VLOOKUP($A2183,Location!$A:$E,2,FALSE)</f>
        <v>51.580455200000003</v>
      </c>
      <c r="S2183">
        <f>VLOOKUP($A2183,Location!$A:$E,3,FALSE)</f>
        <v>2.3811700000000002E-2</v>
      </c>
      <c r="T2183">
        <f>VLOOKUP($A2183,Location!$A:$E,4,FALSE)</f>
        <v>51.580455200000003</v>
      </c>
      <c r="U2183">
        <f>VLOOKUP($A2183,Location!$A:$E,5,FALSE)</f>
        <v>2.3811700000000002E-2</v>
      </c>
      <c r="V2183" t="s">
        <v>24</v>
      </c>
      <c r="W2183" t="s">
        <v>335</v>
      </c>
      <c r="X2183" t="s">
        <v>26</v>
      </c>
    </row>
    <row r="2184" spans="1:24" x14ac:dyDescent="0.25">
      <c r="A2184" t="s">
        <v>310</v>
      </c>
      <c r="N2184">
        <v>2</v>
      </c>
      <c r="O2184">
        <v>1</v>
      </c>
      <c r="P2184">
        <v>1</v>
      </c>
      <c r="Q2184" t="s">
        <v>23</v>
      </c>
      <c r="R2184">
        <f>VLOOKUP($A2184,Location!$A:$E,2,FALSE)</f>
        <v>53.410260999999998</v>
      </c>
      <c r="S2184">
        <f>VLOOKUP($A2184,Location!$A:$E,3,FALSE)</f>
        <v>-2.579234</v>
      </c>
      <c r="T2184">
        <f>VLOOKUP($A2184,Location!$A:$E,4,FALSE)</f>
        <v>53.410260999999998</v>
      </c>
      <c r="U2184">
        <f>VLOOKUP($A2184,Location!$A:$E,5,FALSE)</f>
        <v>-2.579234</v>
      </c>
      <c r="V2184" t="s">
        <v>24</v>
      </c>
      <c r="W2184" t="s">
        <v>335</v>
      </c>
      <c r="X2184" t="s">
        <v>26</v>
      </c>
    </row>
    <row r="2185" spans="1:24" x14ac:dyDescent="0.25">
      <c r="A2185" t="s">
        <v>311</v>
      </c>
      <c r="N2185">
        <v>2</v>
      </c>
      <c r="O2185">
        <v>1</v>
      </c>
      <c r="P2185">
        <v>1</v>
      </c>
      <c r="Q2185" t="s">
        <v>23</v>
      </c>
      <c r="R2185">
        <f>VLOOKUP($A2185,Location!$A:$E,2,FALSE)</f>
        <v>52.2951123</v>
      </c>
      <c r="S2185">
        <f>VLOOKUP($A2185,Location!$A:$E,3,FALSE)</f>
        <v>-1.6005073999999999</v>
      </c>
      <c r="T2185">
        <f>VLOOKUP($A2185,Location!$A:$E,4,FALSE)</f>
        <v>52.2951123</v>
      </c>
      <c r="U2185">
        <f>VLOOKUP($A2185,Location!$A:$E,5,FALSE)</f>
        <v>-1.6005073999999999</v>
      </c>
      <c r="V2185" t="s">
        <v>24</v>
      </c>
      <c r="W2185" t="s">
        <v>335</v>
      </c>
      <c r="X2185" t="s">
        <v>26</v>
      </c>
    </row>
    <row r="2186" spans="1:24" x14ac:dyDescent="0.25">
      <c r="A2186" t="s">
        <v>312</v>
      </c>
      <c r="N2186">
        <v>2</v>
      </c>
      <c r="O2186">
        <v>1</v>
      </c>
      <c r="P2186">
        <v>1</v>
      </c>
      <c r="Q2186" t="s">
        <v>23</v>
      </c>
      <c r="R2186">
        <f>VLOOKUP($A2186,Location!$A:$E,2,FALSE)</f>
        <v>51.666432399999998</v>
      </c>
      <c r="S2186">
        <f>VLOOKUP($A2186,Location!$A:$E,3,FALSE)</f>
        <v>-0.36525269999999999</v>
      </c>
      <c r="T2186">
        <f>VLOOKUP($A2186,Location!$A:$E,4,FALSE)</f>
        <v>51.666432399999998</v>
      </c>
      <c r="U2186">
        <f>VLOOKUP($A2186,Location!$A:$E,5,FALSE)</f>
        <v>-0.36525269999999999</v>
      </c>
      <c r="V2186" t="s">
        <v>24</v>
      </c>
      <c r="W2186" t="s">
        <v>335</v>
      </c>
      <c r="X2186" t="s">
        <v>26</v>
      </c>
    </row>
    <row r="2187" spans="1:24" x14ac:dyDescent="0.25">
      <c r="A2187" t="s">
        <v>313</v>
      </c>
      <c r="N2187">
        <v>2</v>
      </c>
      <c r="O2187">
        <v>1</v>
      </c>
      <c r="P2187">
        <v>1</v>
      </c>
      <c r="Q2187" t="s">
        <v>23</v>
      </c>
      <c r="R2187">
        <f>VLOOKUP($A2187,Location!$A:$E,2,FALSE)</f>
        <v>53.006542600000003</v>
      </c>
      <c r="S2187">
        <f>VLOOKUP($A2187,Location!$A:$E,3,FALSE)</f>
        <v>-1.251155</v>
      </c>
      <c r="T2187">
        <f>VLOOKUP($A2187,Location!$A:$E,4,FALSE)</f>
        <v>53.036542600000004</v>
      </c>
      <c r="U2187">
        <f>VLOOKUP($A2187,Location!$A:$E,5,FALSE)</f>
        <v>-1.481155</v>
      </c>
      <c r="V2187" t="s">
        <v>24</v>
      </c>
      <c r="W2187" t="s">
        <v>335</v>
      </c>
      <c r="X2187" t="s">
        <v>26</v>
      </c>
    </row>
    <row r="2188" spans="1:24" x14ac:dyDescent="0.25">
      <c r="A2188" t="s">
        <v>314</v>
      </c>
      <c r="N2188">
        <v>2</v>
      </c>
      <c r="O2188">
        <v>1</v>
      </c>
      <c r="P2188">
        <v>1</v>
      </c>
      <c r="Q2188" t="s">
        <v>23</v>
      </c>
      <c r="R2188">
        <f>VLOOKUP($A2188,Location!$A:$E,2,FALSE)</f>
        <v>52.554856399999998</v>
      </c>
      <c r="S2188">
        <f>VLOOKUP($A2188,Location!$A:$E,3,FALSE)</f>
        <v>-2.0124195999999999</v>
      </c>
      <c r="T2188">
        <f>VLOOKUP($A2188,Location!$A:$E,4,FALSE)</f>
        <v>52.554856399999998</v>
      </c>
      <c r="U2188">
        <f>VLOOKUP($A2188,Location!$A:$E,5,FALSE)</f>
        <v>-2.0124195999999999</v>
      </c>
      <c r="V2188" t="s">
        <v>24</v>
      </c>
      <c r="W2188" t="s">
        <v>335</v>
      </c>
      <c r="X2188" t="s">
        <v>26</v>
      </c>
    </row>
    <row r="2189" spans="1:24" x14ac:dyDescent="0.25">
      <c r="A2189" t="s">
        <v>315</v>
      </c>
      <c r="N2189">
        <v>2</v>
      </c>
      <c r="O2189">
        <v>1</v>
      </c>
      <c r="P2189">
        <v>1</v>
      </c>
      <c r="Q2189" t="s">
        <v>23</v>
      </c>
      <c r="R2189">
        <f>VLOOKUP($A2189,Location!$A:$E,2,FALSE)</f>
        <v>52.303004000000001</v>
      </c>
      <c r="S2189">
        <f>VLOOKUP($A2189,Location!$A:$E,3,FALSE)</f>
        <v>-0.72420200000000001</v>
      </c>
      <c r="T2189">
        <f>VLOOKUP($A2189,Location!$A:$E,4,FALSE)</f>
        <v>52.303004000000001</v>
      </c>
      <c r="U2189">
        <f>VLOOKUP($A2189,Location!$A:$E,5,FALSE)</f>
        <v>-0.66420199999999996</v>
      </c>
      <c r="V2189" t="s">
        <v>24</v>
      </c>
      <c r="W2189" t="s">
        <v>335</v>
      </c>
      <c r="X2189" t="s">
        <v>26</v>
      </c>
    </row>
    <row r="2190" spans="1:24" x14ac:dyDescent="0.25">
      <c r="A2190" t="s">
        <v>316</v>
      </c>
      <c r="N2190">
        <v>2</v>
      </c>
      <c r="O2190">
        <v>1</v>
      </c>
      <c r="P2190">
        <v>1</v>
      </c>
      <c r="Q2190" t="s">
        <v>23</v>
      </c>
      <c r="R2190">
        <f>VLOOKUP($A2190,Location!$A:$E,2,FALSE)</f>
        <v>53.424766599999998</v>
      </c>
      <c r="S2190">
        <f>VLOOKUP($A2190,Location!$A:$E,3,FALSE)</f>
        <v>-2.2579375000000002</v>
      </c>
      <c r="T2190">
        <f>VLOOKUP($A2190,Location!$A:$E,4,FALSE)</f>
        <v>53.424766599999998</v>
      </c>
      <c r="U2190">
        <f>VLOOKUP($A2190,Location!$A:$E,5,FALSE)</f>
        <v>-2.2579375000000002</v>
      </c>
      <c r="V2190" t="s">
        <v>24</v>
      </c>
      <c r="W2190" t="s">
        <v>335</v>
      </c>
      <c r="X2190" t="s">
        <v>26</v>
      </c>
    </row>
    <row r="2191" spans="1:24" x14ac:dyDescent="0.25">
      <c r="A2191" t="s">
        <v>317</v>
      </c>
      <c r="N2191">
        <v>2</v>
      </c>
      <c r="O2191">
        <v>1</v>
      </c>
      <c r="P2191">
        <v>1</v>
      </c>
      <c r="Q2191" t="s">
        <v>23</v>
      </c>
      <c r="R2191">
        <f>VLOOKUP($A2191,Location!$A:$E,2,FALSE)</f>
        <v>51.3750784</v>
      </c>
      <c r="S2191">
        <f>VLOOKUP($A2191,Location!$A:$E,3,FALSE)</f>
        <v>-1.1353200000000001E-2</v>
      </c>
      <c r="T2191">
        <f>VLOOKUP($A2191,Location!$A:$E,4,FALSE)</f>
        <v>51.3750784</v>
      </c>
      <c r="U2191">
        <f>VLOOKUP($A2191,Location!$A:$E,5,FALSE)</f>
        <v>-1.1353200000000001E-2</v>
      </c>
      <c r="V2191" t="s">
        <v>24</v>
      </c>
      <c r="W2191" t="s">
        <v>335</v>
      </c>
      <c r="X2191" t="s">
        <v>26</v>
      </c>
    </row>
    <row r="2192" spans="1:24" x14ac:dyDescent="0.25">
      <c r="A2192" t="s">
        <v>318</v>
      </c>
      <c r="N2192">
        <v>2</v>
      </c>
      <c r="O2192">
        <v>1</v>
      </c>
      <c r="P2192">
        <v>1</v>
      </c>
      <c r="Q2192" t="s">
        <v>23</v>
      </c>
      <c r="R2192">
        <f>VLOOKUP($A2192,Location!$A:$E,2,FALSE)</f>
        <v>51.341018599999998</v>
      </c>
      <c r="S2192">
        <f>VLOOKUP($A2192,Location!$A:$E,3,FALSE)</f>
        <v>-2.9726694</v>
      </c>
      <c r="T2192">
        <f>VLOOKUP($A2192,Location!$A:$E,4,FALSE)</f>
        <v>51.341018599999998</v>
      </c>
      <c r="U2192">
        <f>VLOOKUP($A2192,Location!$A:$E,5,FALSE)</f>
        <v>-2.9726694</v>
      </c>
      <c r="V2192" t="s">
        <v>24</v>
      </c>
      <c r="W2192" t="s">
        <v>335</v>
      </c>
      <c r="X2192" t="s">
        <v>26</v>
      </c>
    </row>
    <row r="2193" spans="1:24" x14ac:dyDescent="0.25">
      <c r="A2193" t="s">
        <v>319</v>
      </c>
      <c r="N2193">
        <v>2</v>
      </c>
      <c r="O2193">
        <v>1</v>
      </c>
      <c r="P2193">
        <v>1</v>
      </c>
      <c r="Q2193" t="s">
        <v>23</v>
      </c>
      <c r="R2193">
        <f>VLOOKUP($A2193,Location!$A:$E,2,FALSE)</f>
        <v>54.4826306</v>
      </c>
      <c r="S2193">
        <f>VLOOKUP($A2193,Location!$A:$E,3,FALSE)</f>
        <v>-0.6083229</v>
      </c>
      <c r="T2193">
        <f>VLOOKUP($A2193,Location!$A:$E,4,FALSE)</f>
        <v>54.4826306</v>
      </c>
      <c r="U2193">
        <f>VLOOKUP($A2193,Location!$A:$E,5,FALSE)</f>
        <v>-0.6083229</v>
      </c>
      <c r="V2193" t="s">
        <v>24</v>
      </c>
      <c r="W2193" t="s">
        <v>335</v>
      </c>
      <c r="X2193" t="s">
        <v>26</v>
      </c>
    </row>
    <row r="2194" spans="1:24" x14ac:dyDescent="0.25">
      <c r="A2194" t="s">
        <v>320</v>
      </c>
      <c r="N2194">
        <v>2</v>
      </c>
      <c r="O2194">
        <v>1</v>
      </c>
      <c r="P2194">
        <v>1</v>
      </c>
      <c r="Q2194" t="s">
        <v>23</v>
      </c>
      <c r="R2194">
        <f>VLOOKUP($A2194,Location!$A:$E,2,FALSE)</f>
        <v>52.965404999999997</v>
      </c>
      <c r="S2194">
        <f>VLOOKUP($A2194,Location!$A:$E,3,FALSE)</f>
        <v>-2.6798606999999999</v>
      </c>
      <c r="T2194">
        <f>VLOOKUP($A2194,Location!$A:$E,4,FALSE)</f>
        <v>52.965404999999997</v>
      </c>
      <c r="U2194">
        <f>VLOOKUP($A2194,Location!$A:$E,5,FALSE)</f>
        <v>-2.6798606999999999</v>
      </c>
      <c r="V2194" t="s">
        <v>24</v>
      </c>
      <c r="W2194" t="s">
        <v>335</v>
      </c>
      <c r="X2194" t="s">
        <v>26</v>
      </c>
    </row>
    <row r="2195" spans="1:24" x14ac:dyDescent="0.25">
      <c r="A2195" t="s">
        <v>321</v>
      </c>
      <c r="N2195">
        <v>2</v>
      </c>
      <c r="O2195">
        <v>1</v>
      </c>
      <c r="P2195">
        <v>1</v>
      </c>
      <c r="Q2195" t="s">
        <v>23</v>
      </c>
      <c r="R2195">
        <f>VLOOKUP($A2195,Location!$A:$E,2,FALSE)</f>
        <v>58.451275000000003</v>
      </c>
      <c r="S2195">
        <f>VLOOKUP($A2195,Location!$A:$E,3,FALSE)</f>
        <v>-3.0906669999999998</v>
      </c>
      <c r="T2195">
        <f>VLOOKUP($A2195,Location!$A:$E,4,FALSE)</f>
        <v>58.451275000000003</v>
      </c>
      <c r="U2195">
        <f>VLOOKUP($A2195,Location!$A:$E,5,FALSE)</f>
        <v>-3.0906669999999998</v>
      </c>
      <c r="V2195" t="s">
        <v>24</v>
      </c>
      <c r="W2195" t="s">
        <v>335</v>
      </c>
      <c r="X2195" t="s">
        <v>26</v>
      </c>
    </row>
    <row r="2196" spans="1:24" x14ac:dyDescent="0.25">
      <c r="A2196" t="s">
        <v>322</v>
      </c>
      <c r="N2196">
        <v>2</v>
      </c>
      <c r="O2196">
        <v>1</v>
      </c>
      <c r="P2196">
        <v>1</v>
      </c>
      <c r="Q2196" t="s">
        <v>23</v>
      </c>
      <c r="R2196">
        <f>VLOOKUP($A2196,Location!$A:$E,2,FALSE)</f>
        <v>53.3632062</v>
      </c>
      <c r="S2196">
        <f>VLOOKUP($A2196,Location!$A:$E,3,FALSE)</f>
        <v>-2.7704361</v>
      </c>
      <c r="T2196">
        <f>VLOOKUP($A2196,Location!$A:$E,4,FALSE)</f>
        <v>53.3632062</v>
      </c>
      <c r="U2196">
        <f>VLOOKUP($A2196,Location!$A:$E,5,FALSE)</f>
        <v>-2.7704361</v>
      </c>
      <c r="V2196" t="s">
        <v>24</v>
      </c>
      <c r="W2196" t="s">
        <v>335</v>
      </c>
      <c r="X2196" t="s">
        <v>26</v>
      </c>
    </row>
    <row r="2197" spans="1:24" x14ac:dyDescent="0.25">
      <c r="A2197" t="s">
        <v>323</v>
      </c>
      <c r="N2197">
        <v>2</v>
      </c>
      <c r="O2197">
        <v>1</v>
      </c>
      <c r="P2197">
        <v>1</v>
      </c>
      <c r="Q2197" t="s">
        <v>23</v>
      </c>
      <c r="R2197">
        <f>VLOOKUP($A2197,Location!$A:$E,2,FALSE)</f>
        <v>51.056458999999997</v>
      </c>
      <c r="S2197">
        <f>VLOOKUP($A2197,Location!$A:$E,3,FALSE)</f>
        <v>-1.3220832</v>
      </c>
      <c r="T2197">
        <f>VLOOKUP($A2197,Location!$A:$E,4,FALSE)</f>
        <v>51.056458999999997</v>
      </c>
      <c r="U2197">
        <f>VLOOKUP($A2197,Location!$A:$E,5,FALSE)</f>
        <v>-1.3120832</v>
      </c>
      <c r="V2197" t="s">
        <v>24</v>
      </c>
      <c r="W2197" t="s">
        <v>335</v>
      </c>
      <c r="X2197" t="s">
        <v>26</v>
      </c>
    </row>
    <row r="2198" spans="1:24" x14ac:dyDescent="0.25">
      <c r="A2198" t="s">
        <v>324</v>
      </c>
      <c r="N2198">
        <v>2</v>
      </c>
      <c r="O2198">
        <v>1</v>
      </c>
      <c r="P2198">
        <v>1</v>
      </c>
      <c r="Q2198" t="s">
        <v>23</v>
      </c>
      <c r="R2198">
        <f>VLOOKUP($A2198,Location!$A:$E,2,FALSE)</f>
        <v>52.563649699999999</v>
      </c>
      <c r="S2198">
        <f>VLOOKUP($A2198,Location!$A:$E,3,FALSE)</f>
        <v>-2.1022476000000001</v>
      </c>
      <c r="T2198">
        <f>VLOOKUP($A2198,Location!$A:$E,4,FALSE)</f>
        <v>52.563649699999999</v>
      </c>
      <c r="U2198">
        <f>VLOOKUP($A2198,Location!$A:$E,5,FALSE)</f>
        <v>-2.1022476000000001</v>
      </c>
      <c r="V2198" t="s">
        <v>24</v>
      </c>
      <c r="W2198" t="s">
        <v>335</v>
      </c>
      <c r="X2198" t="s">
        <v>26</v>
      </c>
    </row>
    <row r="2199" spans="1:24" x14ac:dyDescent="0.25">
      <c r="A2199" t="s">
        <v>325</v>
      </c>
      <c r="N2199">
        <v>2</v>
      </c>
      <c r="O2199">
        <v>1</v>
      </c>
      <c r="P2199">
        <v>1</v>
      </c>
      <c r="Q2199" t="s">
        <v>23</v>
      </c>
      <c r="R2199">
        <f>VLOOKUP($A2199,Location!$A:$E,2,FALSE)</f>
        <v>51.601739999999999</v>
      </c>
      <c r="S2199">
        <f>VLOOKUP($A2199,Location!$A:$E,3,FALSE)</f>
        <v>-0.114861</v>
      </c>
      <c r="T2199">
        <f>VLOOKUP($A2199,Location!$A:$E,4,FALSE)</f>
        <v>51.601739999999999</v>
      </c>
      <c r="U2199">
        <f>VLOOKUP($A2199,Location!$A:$E,5,FALSE)</f>
        <v>-0.154861</v>
      </c>
      <c r="V2199" t="s">
        <v>24</v>
      </c>
      <c r="W2199" t="s">
        <v>335</v>
      </c>
      <c r="X2199" t="s">
        <v>26</v>
      </c>
    </row>
    <row r="2200" spans="1:24" x14ac:dyDescent="0.25">
      <c r="A2200" t="s">
        <v>326</v>
      </c>
      <c r="N2200">
        <v>2</v>
      </c>
      <c r="O2200">
        <v>1</v>
      </c>
      <c r="P2200">
        <v>1</v>
      </c>
      <c r="Q2200" t="s">
        <v>23</v>
      </c>
      <c r="R2200">
        <f>VLOOKUP($A2200,Location!$A:$E,2,FALSE)</f>
        <v>52.213997499999998</v>
      </c>
      <c r="S2200">
        <f>VLOOKUP($A2200,Location!$A:$E,3,FALSE)</f>
        <v>-2.1780455999999999</v>
      </c>
      <c r="T2200">
        <f>VLOOKUP($A2200,Location!$A:$E,4,FALSE)</f>
        <v>52.213997499999998</v>
      </c>
      <c r="U2200">
        <f>VLOOKUP($A2200,Location!$A:$E,5,FALSE)</f>
        <v>-2.1780455999999999</v>
      </c>
      <c r="V2200" t="s">
        <v>24</v>
      </c>
      <c r="W2200" t="s">
        <v>335</v>
      </c>
      <c r="X2200" t="s">
        <v>26</v>
      </c>
    </row>
    <row r="2201" spans="1:24" x14ac:dyDescent="0.25">
      <c r="A2201" t="s">
        <v>327</v>
      </c>
      <c r="N2201">
        <v>2</v>
      </c>
      <c r="O2201">
        <v>1</v>
      </c>
      <c r="P2201">
        <v>1</v>
      </c>
      <c r="Q2201" t="s">
        <v>23</v>
      </c>
      <c r="R2201">
        <f>VLOOKUP($A2201,Location!$A:$E,2,FALSE)</f>
        <v>54.635058000000001</v>
      </c>
      <c r="S2201">
        <f>VLOOKUP($A2201,Location!$A:$E,3,FALSE)</f>
        <v>-3.5693980000000001</v>
      </c>
      <c r="T2201">
        <f>VLOOKUP($A2201,Location!$A:$E,4,FALSE)</f>
        <v>54.635058000000001</v>
      </c>
      <c r="U2201">
        <f>VLOOKUP($A2201,Location!$A:$E,5,FALSE)</f>
        <v>-3.5693980000000001</v>
      </c>
      <c r="V2201" t="s">
        <v>24</v>
      </c>
      <c r="W2201" t="s">
        <v>335</v>
      </c>
      <c r="X2201" t="s">
        <v>26</v>
      </c>
    </row>
    <row r="2202" spans="1:24" x14ac:dyDescent="0.25">
      <c r="A2202" t="s">
        <v>328</v>
      </c>
      <c r="N2202">
        <v>2</v>
      </c>
      <c r="O2202">
        <v>1</v>
      </c>
      <c r="P2202">
        <v>1</v>
      </c>
      <c r="Q2202" t="s">
        <v>23</v>
      </c>
      <c r="R2202">
        <f>VLOOKUP($A2202,Location!$A:$E,2,FALSE)</f>
        <v>53.323112100000003</v>
      </c>
      <c r="S2202">
        <f>VLOOKUP($A2202,Location!$A:$E,3,FALSE)</f>
        <v>-1.1592705000000001</v>
      </c>
      <c r="T2202">
        <f>VLOOKUP($A2202,Location!$A:$E,4,FALSE)</f>
        <v>53.323112100000003</v>
      </c>
      <c r="U2202">
        <f>VLOOKUP($A2202,Location!$A:$E,5,FALSE)</f>
        <v>-1.0892705</v>
      </c>
      <c r="V2202" t="s">
        <v>24</v>
      </c>
      <c r="W2202" t="s">
        <v>335</v>
      </c>
      <c r="X2202" t="s">
        <v>26</v>
      </c>
    </row>
    <row r="2203" spans="1:24" x14ac:dyDescent="0.25">
      <c r="A2203" t="s">
        <v>329</v>
      </c>
      <c r="N2203">
        <v>2</v>
      </c>
      <c r="O2203">
        <v>1</v>
      </c>
      <c r="P2203">
        <v>1</v>
      </c>
      <c r="Q2203" t="s">
        <v>23</v>
      </c>
      <c r="R2203">
        <f>VLOOKUP($A2203,Location!$A:$E,2,FALSE)</f>
        <v>53.0490511</v>
      </c>
      <c r="S2203">
        <f>VLOOKUP($A2203,Location!$A:$E,3,FALSE)</f>
        <v>-3.0142753</v>
      </c>
      <c r="T2203">
        <f>VLOOKUP($A2203,Location!$A:$E,4,FALSE)</f>
        <v>53.0490511</v>
      </c>
      <c r="U2203">
        <f>VLOOKUP($A2203,Location!$A:$E,5,FALSE)</f>
        <v>-3.0142753</v>
      </c>
      <c r="V2203" t="s">
        <v>24</v>
      </c>
      <c r="W2203" t="s">
        <v>335</v>
      </c>
      <c r="X2203" t="s">
        <v>26</v>
      </c>
    </row>
    <row r="2204" spans="1:24" x14ac:dyDescent="0.25">
      <c r="A2204" t="s">
        <v>330</v>
      </c>
      <c r="N2204">
        <v>2</v>
      </c>
      <c r="O2204">
        <v>1</v>
      </c>
      <c r="P2204">
        <v>1</v>
      </c>
      <c r="Q2204" t="s">
        <v>23</v>
      </c>
      <c r="R2204">
        <f>VLOOKUP($A2204,Location!$A:$E,2,FALSE)</f>
        <v>51.523522300000003</v>
      </c>
      <c r="S2204">
        <f>VLOOKUP($A2204,Location!$A:$E,3,FALSE)</f>
        <v>-0.39010929999999999</v>
      </c>
      <c r="T2204">
        <f>VLOOKUP($A2204,Location!$A:$E,4,FALSE)</f>
        <v>51.523522300000003</v>
      </c>
      <c r="U2204">
        <f>VLOOKUP($A2204,Location!$A:$E,5,FALSE)</f>
        <v>-0.41010930000000001</v>
      </c>
      <c r="V2204" t="s">
        <v>24</v>
      </c>
      <c r="W2204" t="s">
        <v>335</v>
      </c>
      <c r="X2204" t="s">
        <v>26</v>
      </c>
    </row>
    <row r="2205" spans="1:24" x14ac:dyDescent="0.25">
      <c r="A2205" t="s">
        <v>331</v>
      </c>
      <c r="N2205">
        <v>2</v>
      </c>
      <c r="O2205">
        <v>1</v>
      </c>
      <c r="P2205">
        <v>1</v>
      </c>
      <c r="Q2205" t="s">
        <v>23</v>
      </c>
      <c r="R2205">
        <f>VLOOKUP($A2205,Location!$A:$E,2,FALSE)</f>
        <v>50.943725999999998</v>
      </c>
      <c r="S2205">
        <f>VLOOKUP($A2205,Location!$A:$E,3,FALSE)</f>
        <v>-2.660901</v>
      </c>
      <c r="T2205">
        <f>VLOOKUP($A2205,Location!$A:$E,4,FALSE)</f>
        <v>50.943725999999998</v>
      </c>
      <c r="U2205">
        <f>VLOOKUP($A2205,Location!$A:$E,5,FALSE)</f>
        <v>-2.660901</v>
      </c>
      <c r="V2205" t="s">
        <v>24</v>
      </c>
      <c r="W2205" t="s">
        <v>335</v>
      </c>
      <c r="X2205" t="s">
        <v>26</v>
      </c>
    </row>
    <row r="2206" spans="1:24" x14ac:dyDescent="0.25">
      <c r="A2206" t="s">
        <v>332</v>
      </c>
      <c r="N2206">
        <v>2</v>
      </c>
      <c r="O2206">
        <v>1</v>
      </c>
      <c r="P2206">
        <v>1</v>
      </c>
      <c r="Q2206" t="s">
        <v>23</v>
      </c>
      <c r="R2206">
        <f>VLOOKUP($A2206,Location!$A:$E,2,FALSE)</f>
        <v>53.988970000000002</v>
      </c>
      <c r="S2206">
        <f>VLOOKUP($A2206,Location!$A:$E,3,FALSE)</f>
        <v>-1.0491999999999999</v>
      </c>
      <c r="T2206">
        <f>VLOOKUP($A2206,Location!$A:$E,4,FALSE)</f>
        <v>53.988970000000002</v>
      </c>
      <c r="U2206">
        <f>VLOOKUP($A2206,Location!$A:$E,5,FALSE)</f>
        <v>-1.0491999999999999</v>
      </c>
      <c r="V2206" t="s">
        <v>24</v>
      </c>
      <c r="W2206" t="s">
        <v>335</v>
      </c>
      <c r="X2206" t="s">
        <v>26</v>
      </c>
    </row>
    <row r="2207" spans="1:24" x14ac:dyDescent="0.25">
      <c r="A2207" t="s">
        <v>22</v>
      </c>
      <c r="N2207">
        <v>3</v>
      </c>
      <c r="O2207">
        <v>0</v>
      </c>
      <c r="P2207">
        <v>1</v>
      </c>
      <c r="Q2207" t="s">
        <v>23</v>
      </c>
      <c r="R2207">
        <f>VLOOKUP($A2207,Location!$A:$E,2,FALSE)</f>
        <v>57.185055499999997</v>
      </c>
      <c r="S2207">
        <f>VLOOKUP($A2207,Location!$A:$E,3,FALSE)</f>
        <v>-2.0952510000000002</v>
      </c>
      <c r="T2207">
        <f>VLOOKUP($A2207,Location!$A:$E,4,FALSE)</f>
        <v>57.2050555</v>
      </c>
      <c r="U2207">
        <f>VLOOKUP($A2207,Location!$A:$E,5,FALSE)</f>
        <v>-2.0952510000000002</v>
      </c>
      <c r="V2207" t="s">
        <v>24</v>
      </c>
      <c r="W2207" t="s">
        <v>335</v>
      </c>
      <c r="X2207" t="s">
        <v>26</v>
      </c>
    </row>
    <row r="2208" spans="1:24" x14ac:dyDescent="0.25">
      <c r="A2208" t="s">
        <v>27</v>
      </c>
      <c r="N2208">
        <v>3</v>
      </c>
      <c r="O2208">
        <v>0</v>
      </c>
      <c r="P2208">
        <v>1</v>
      </c>
      <c r="Q2208" t="s">
        <v>23</v>
      </c>
      <c r="R2208">
        <f>VLOOKUP($A2208,Location!$A:$E,2,FALSE)</f>
        <v>57.088588000000001</v>
      </c>
      <c r="S2208">
        <f>VLOOKUP($A2208,Location!$A:$E,3,FALSE)</f>
        <v>-2.1074760000000001</v>
      </c>
      <c r="T2208">
        <f>VLOOKUP($A2208,Location!$A:$E,4,FALSE)</f>
        <v>57.068587999999998</v>
      </c>
      <c r="U2208">
        <f>VLOOKUP($A2208,Location!$A:$E,5,FALSE)</f>
        <v>-2.1074760000000001</v>
      </c>
      <c r="V2208" t="s">
        <v>24</v>
      </c>
      <c r="W2208" t="s">
        <v>335</v>
      </c>
      <c r="X2208" t="s">
        <v>26</v>
      </c>
    </row>
    <row r="2209" spans="1:24" x14ac:dyDescent="0.25">
      <c r="A2209" t="s">
        <v>28</v>
      </c>
      <c r="N2209">
        <v>3</v>
      </c>
      <c r="O2209">
        <v>0</v>
      </c>
      <c r="P2209">
        <v>1</v>
      </c>
      <c r="Q2209" t="s">
        <v>23</v>
      </c>
      <c r="R2209">
        <f>VLOOKUP($A2209,Location!$A:$E,2,FALSE)</f>
        <v>51.815942800000002</v>
      </c>
      <c r="S2209">
        <f>VLOOKUP($A2209,Location!$A:$E,3,FALSE)</f>
        <v>-3.0105875000000002</v>
      </c>
      <c r="T2209">
        <f>VLOOKUP($A2209,Location!$A:$E,4,FALSE)</f>
        <v>51.815942800000002</v>
      </c>
      <c r="U2209">
        <f>VLOOKUP($A2209,Location!$A:$E,5,FALSE)</f>
        <v>-3.0105875000000002</v>
      </c>
      <c r="V2209" t="s">
        <v>24</v>
      </c>
      <c r="W2209" t="s">
        <v>335</v>
      </c>
      <c r="X2209" t="s">
        <v>26</v>
      </c>
    </row>
    <row r="2210" spans="1:24" x14ac:dyDescent="0.25">
      <c r="A2210" t="s">
        <v>29</v>
      </c>
      <c r="N2210">
        <v>3</v>
      </c>
      <c r="O2210">
        <v>0</v>
      </c>
      <c r="P2210">
        <v>1</v>
      </c>
      <c r="Q2210" t="s">
        <v>23</v>
      </c>
      <c r="R2210">
        <f>VLOOKUP($A2210,Location!$A:$E,2,FALSE)</f>
        <v>52.411171000000003</v>
      </c>
      <c r="S2210">
        <f>VLOOKUP($A2210,Location!$A:$E,3,FALSE)</f>
        <v>-4.079847</v>
      </c>
      <c r="T2210">
        <f>VLOOKUP($A2210,Location!$A:$E,4,FALSE)</f>
        <v>52.411171000000003</v>
      </c>
      <c r="U2210">
        <f>VLOOKUP($A2210,Location!$A:$E,5,FALSE)</f>
        <v>-4.079847</v>
      </c>
      <c r="V2210" t="s">
        <v>24</v>
      </c>
      <c r="W2210" t="s">
        <v>335</v>
      </c>
      <c r="X2210" t="s">
        <v>26</v>
      </c>
    </row>
    <row r="2211" spans="1:24" x14ac:dyDescent="0.25">
      <c r="A2211" t="s">
        <v>30</v>
      </c>
      <c r="N2211">
        <v>3</v>
      </c>
      <c r="O2211">
        <v>0</v>
      </c>
      <c r="P2211">
        <v>1</v>
      </c>
      <c r="Q2211" t="s">
        <v>23</v>
      </c>
      <c r="R2211">
        <f>VLOOKUP($A2211,Location!$A:$E,2,FALSE)</f>
        <v>55.866604000000002</v>
      </c>
      <c r="S2211">
        <f>VLOOKUP($A2211,Location!$A:$E,3,FALSE)</f>
        <v>-3.9888789999999998</v>
      </c>
      <c r="T2211">
        <f>VLOOKUP($A2211,Location!$A:$E,4,FALSE)</f>
        <v>55.866604000000002</v>
      </c>
      <c r="U2211">
        <f>VLOOKUP($A2211,Location!$A:$E,5,FALSE)</f>
        <v>-3.9888789999999998</v>
      </c>
      <c r="V2211" t="s">
        <v>24</v>
      </c>
      <c r="W2211" t="s">
        <v>335</v>
      </c>
      <c r="X2211" t="s">
        <v>26</v>
      </c>
    </row>
    <row r="2212" spans="1:24" x14ac:dyDescent="0.25">
      <c r="A2212" t="s">
        <v>31</v>
      </c>
      <c r="N2212">
        <v>3</v>
      </c>
      <c r="O2212">
        <v>0</v>
      </c>
      <c r="P2212">
        <v>1</v>
      </c>
      <c r="Q2212" t="s">
        <v>23</v>
      </c>
      <c r="R2212">
        <f>VLOOKUP($A2212,Location!$A:$E,2,FALSE)</f>
        <v>57.690631000000003</v>
      </c>
      <c r="S2212">
        <f>VLOOKUP($A2212,Location!$A:$E,3,FALSE)</f>
        <v>-4.2681290000000001</v>
      </c>
      <c r="T2212">
        <f>VLOOKUP($A2212,Location!$A:$E,4,FALSE)</f>
        <v>57.690631000000003</v>
      </c>
      <c r="U2212">
        <f>VLOOKUP($A2212,Location!$A:$E,5,FALSE)</f>
        <v>-4.2681290000000001</v>
      </c>
      <c r="V2212" t="s">
        <v>24</v>
      </c>
      <c r="W2212" t="s">
        <v>335</v>
      </c>
      <c r="X2212" t="s">
        <v>26</v>
      </c>
    </row>
    <row r="2213" spans="1:24" x14ac:dyDescent="0.25">
      <c r="A2213" t="s">
        <v>32</v>
      </c>
      <c r="N2213">
        <v>3</v>
      </c>
      <c r="O2213">
        <v>0</v>
      </c>
      <c r="P2213">
        <v>1</v>
      </c>
      <c r="Q2213" t="s">
        <v>23</v>
      </c>
      <c r="R2213">
        <f>VLOOKUP($A2213,Location!$A:$E,2,FALSE)</f>
        <v>55.411873399999998</v>
      </c>
      <c r="S2213">
        <f>VLOOKUP($A2213,Location!$A:$E,3,FALSE)</f>
        <v>-1.7074685000000001</v>
      </c>
      <c r="T2213">
        <f>VLOOKUP($A2213,Location!$A:$E,4,FALSE)</f>
        <v>55.411873399999998</v>
      </c>
      <c r="U2213">
        <f>VLOOKUP($A2213,Location!$A:$E,5,FALSE)</f>
        <v>-1.7074685000000001</v>
      </c>
      <c r="V2213" t="s">
        <v>24</v>
      </c>
      <c r="W2213" t="s">
        <v>335</v>
      </c>
      <c r="X2213" t="s">
        <v>26</v>
      </c>
    </row>
    <row r="2214" spans="1:24" x14ac:dyDescent="0.25">
      <c r="A2214" t="s">
        <v>33</v>
      </c>
      <c r="N2214">
        <v>3</v>
      </c>
      <c r="O2214">
        <v>0</v>
      </c>
      <c r="P2214">
        <v>1</v>
      </c>
      <c r="Q2214" t="s">
        <v>23</v>
      </c>
      <c r="R2214">
        <f>VLOOKUP($A2214,Location!$A:$E,2,FALSE)</f>
        <v>56.550038999999998</v>
      </c>
      <c r="S2214">
        <f>VLOOKUP($A2214,Location!$A:$E,3,FALSE)</f>
        <v>-2.6127229999999999</v>
      </c>
      <c r="T2214">
        <f>VLOOKUP($A2214,Location!$A:$E,4,FALSE)</f>
        <v>56.550038999999998</v>
      </c>
      <c r="U2214">
        <f>VLOOKUP($A2214,Location!$A:$E,5,FALSE)</f>
        <v>-2.6127229999999999</v>
      </c>
      <c r="V2214" t="s">
        <v>24</v>
      </c>
      <c r="W2214" t="s">
        <v>335</v>
      </c>
      <c r="X2214" t="s">
        <v>26</v>
      </c>
    </row>
    <row r="2215" spans="1:24" x14ac:dyDescent="0.25">
      <c r="A2215" t="s">
        <v>34</v>
      </c>
      <c r="N2215">
        <v>3</v>
      </c>
      <c r="O2215">
        <v>0</v>
      </c>
      <c r="P2215">
        <v>1</v>
      </c>
      <c r="Q2215" t="s">
        <v>23</v>
      </c>
      <c r="R2215">
        <f>VLOOKUP($A2215,Location!$A:$E,2,FALSE)</f>
        <v>53.124247099999998</v>
      </c>
      <c r="S2215">
        <f>VLOOKUP($A2215,Location!$A:$E,3,FALSE)</f>
        <v>-1.2368128</v>
      </c>
      <c r="T2215">
        <f>VLOOKUP($A2215,Location!$A:$E,4,FALSE)</f>
        <v>53.084247099999999</v>
      </c>
      <c r="U2215">
        <f>VLOOKUP($A2215,Location!$A:$E,5,FALSE)</f>
        <v>-1.2368128</v>
      </c>
      <c r="V2215" t="s">
        <v>24</v>
      </c>
      <c r="W2215" t="s">
        <v>335</v>
      </c>
      <c r="X2215" t="s">
        <v>26</v>
      </c>
    </row>
    <row r="2216" spans="1:24" x14ac:dyDescent="0.25">
      <c r="A2216" t="s">
        <v>35</v>
      </c>
      <c r="N2216">
        <v>3</v>
      </c>
      <c r="O2216">
        <v>0</v>
      </c>
      <c r="P2216">
        <v>1</v>
      </c>
      <c r="Q2216" t="s">
        <v>23</v>
      </c>
      <c r="R2216">
        <f>VLOOKUP($A2216,Location!$A:$E,2,FALSE)</f>
        <v>51.146543000000001</v>
      </c>
      <c r="S2216">
        <f>VLOOKUP($A2216,Location!$A:$E,3,FALSE)</f>
        <v>0.87834299999999998</v>
      </c>
      <c r="T2216">
        <f>VLOOKUP($A2216,Location!$A:$E,4,FALSE)</f>
        <v>51.146543000000001</v>
      </c>
      <c r="U2216">
        <f>VLOOKUP($A2216,Location!$A:$E,5,FALSE)</f>
        <v>0.87834299999999998</v>
      </c>
      <c r="V2216" t="s">
        <v>24</v>
      </c>
      <c r="W2216" t="s">
        <v>335</v>
      </c>
      <c r="X2216" t="s">
        <v>26</v>
      </c>
    </row>
    <row r="2217" spans="1:24" x14ac:dyDescent="0.25">
      <c r="A2217" t="s">
        <v>36</v>
      </c>
      <c r="N2217">
        <v>3</v>
      </c>
      <c r="O2217">
        <v>0</v>
      </c>
      <c r="P2217">
        <v>1</v>
      </c>
      <c r="Q2217" t="s">
        <v>23</v>
      </c>
      <c r="R2217">
        <f>VLOOKUP($A2217,Location!$A:$E,2,FALSE)</f>
        <v>51.432547999999997</v>
      </c>
      <c r="S2217">
        <f>VLOOKUP($A2217,Location!$A:$E,3,FALSE)</f>
        <v>-0.46192899999999998</v>
      </c>
      <c r="T2217">
        <f>VLOOKUP($A2217,Location!$A:$E,4,FALSE)</f>
        <v>51.432547999999997</v>
      </c>
      <c r="U2217">
        <f>VLOOKUP($A2217,Location!$A:$E,5,FALSE)</f>
        <v>-0.46192899999999998</v>
      </c>
      <c r="V2217" t="s">
        <v>24</v>
      </c>
      <c r="W2217" t="s">
        <v>335</v>
      </c>
      <c r="X2217" t="s">
        <v>26</v>
      </c>
    </row>
    <row r="2218" spans="1:24" x14ac:dyDescent="0.25">
      <c r="A2218" t="s">
        <v>37</v>
      </c>
      <c r="N2218">
        <v>3</v>
      </c>
      <c r="O2218">
        <v>0</v>
      </c>
      <c r="P2218">
        <v>1</v>
      </c>
      <c r="Q2218" t="s">
        <v>23</v>
      </c>
      <c r="R2218">
        <f>VLOOKUP($A2218,Location!$A:$E,2,FALSE)</f>
        <v>53.530124200000003</v>
      </c>
      <c r="S2218">
        <f>VLOOKUP($A2218,Location!$A:$E,3,FALSE)</f>
        <v>-2.5046593000000001</v>
      </c>
      <c r="T2218">
        <f>VLOOKUP($A2218,Location!$A:$E,4,FALSE)</f>
        <v>53.530124200000003</v>
      </c>
      <c r="U2218">
        <f>VLOOKUP($A2218,Location!$A:$E,5,FALSE)</f>
        <v>-2.5046593000000001</v>
      </c>
      <c r="V2218" t="s">
        <v>24</v>
      </c>
      <c r="W2218" t="s">
        <v>335</v>
      </c>
      <c r="X2218" t="s">
        <v>26</v>
      </c>
    </row>
    <row r="2219" spans="1:24" x14ac:dyDescent="0.25">
      <c r="A2219" t="s">
        <v>38</v>
      </c>
      <c r="N2219">
        <v>3</v>
      </c>
      <c r="O2219">
        <v>0</v>
      </c>
      <c r="P2219">
        <v>1</v>
      </c>
      <c r="Q2219" t="s">
        <v>23</v>
      </c>
      <c r="R2219">
        <f>VLOOKUP($A2219,Location!$A:$E,2,FALSE)</f>
        <v>51.821838100000001</v>
      </c>
      <c r="S2219">
        <f>VLOOKUP($A2219,Location!$A:$E,3,FALSE)</f>
        <v>-0.84219849999999996</v>
      </c>
      <c r="T2219">
        <f>VLOOKUP($A2219,Location!$A:$E,4,FALSE)</f>
        <v>51.781838100000002</v>
      </c>
      <c r="U2219">
        <f>VLOOKUP($A2219,Location!$A:$E,5,FALSE)</f>
        <v>-0.81219849999999993</v>
      </c>
      <c r="V2219" t="s">
        <v>24</v>
      </c>
      <c r="W2219" t="s">
        <v>335</v>
      </c>
      <c r="X2219" t="s">
        <v>26</v>
      </c>
    </row>
    <row r="2220" spans="1:24" x14ac:dyDescent="0.25">
      <c r="A2220" t="s">
        <v>39</v>
      </c>
      <c r="N2220">
        <v>3</v>
      </c>
      <c r="O2220">
        <v>0</v>
      </c>
      <c r="P2220">
        <v>1</v>
      </c>
      <c r="Q2220" t="s">
        <v>23</v>
      </c>
      <c r="R2220">
        <f>VLOOKUP($A2220,Location!$A:$E,2,FALSE)</f>
        <v>55.480890000000002</v>
      </c>
      <c r="S2220">
        <f>VLOOKUP($A2220,Location!$A:$E,3,FALSE)</f>
        <v>-4.6030300000000004</v>
      </c>
      <c r="T2220">
        <f>VLOOKUP($A2220,Location!$A:$E,4,FALSE)</f>
        <v>55.470890000000004</v>
      </c>
      <c r="U2220">
        <f>VLOOKUP($A2220,Location!$A:$E,5,FALSE)</f>
        <v>-4.6030300000000004</v>
      </c>
      <c r="V2220" t="s">
        <v>24</v>
      </c>
      <c r="W2220" t="s">
        <v>335</v>
      </c>
      <c r="X2220" t="s">
        <v>26</v>
      </c>
    </row>
    <row r="2221" spans="1:24" x14ac:dyDescent="0.25">
      <c r="A2221" t="s">
        <v>40</v>
      </c>
      <c r="N2221">
        <v>3</v>
      </c>
      <c r="O2221">
        <v>0</v>
      </c>
      <c r="P2221">
        <v>1</v>
      </c>
      <c r="Q2221" t="s">
        <v>23</v>
      </c>
      <c r="R2221">
        <f>VLOOKUP($A2221,Location!$A:$E,2,FALSE)</f>
        <v>52.9088542</v>
      </c>
      <c r="S2221">
        <f>VLOOKUP($A2221,Location!$A:$E,3,FALSE)</f>
        <v>-3.6002711999999999</v>
      </c>
      <c r="T2221">
        <f>VLOOKUP($A2221,Location!$A:$E,4,FALSE)</f>
        <v>52.9088542</v>
      </c>
      <c r="U2221">
        <f>VLOOKUP($A2221,Location!$A:$E,5,FALSE)</f>
        <v>-3.6002711999999999</v>
      </c>
      <c r="V2221" t="s">
        <v>24</v>
      </c>
      <c r="W2221" t="s">
        <v>335</v>
      </c>
      <c r="X2221" t="s">
        <v>26</v>
      </c>
    </row>
    <row r="2222" spans="1:24" x14ac:dyDescent="0.25">
      <c r="A2222" t="s">
        <v>41</v>
      </c>
      <c r="N2222">
        <v>3</v>
      </c>
      <c r="O2222">
        <v>0</v>
      </c>
      <c r="P2222">
        <v>1</v>
      </c>
      <c r="Q2222" t="s">
        <v>23</v>
      </c>
      <c r="R2222">
        <f>VLOOKUP($A2222,Location!$A:$E,2,FALSE)</f>
        <v>52.059309300000002</v>
      </c>
      <c r="S2222">
        <f>VLOOKUP($A2222,Location!$A:$E,3,FALSE)</f>
        <v>-1.3426165999999999</v>
      </c>
      <c r="T2222">
        <f>VLOOKUP($A2222,Location!$A:$E,4,FALSE)</f>
        <v>52.059309300000002</v>
      </c>
      <c r="U2222">
        <f>VLOOKUP($A2222,Location!$A:$E,5,FALSE)</f>
        <v>-1.3426165999999999</v>
      </c>
      <c r="V2222" t="s">
        <v>24</v>
      </c>
      <c r="W2222" t="s">
        <v>335</v>
      </c>
      <c r="X2222" t="s">
        <v>26</v>
      </c>
    </row>
    <row r="2223" spans="1:24" x14ac:dyDescent="0.25">
      <c r="A2223" t="s">
        <v>42</v>
      </c>
      <c r="N2223">
        <v>3</v>
      </c>
      <c r="O2223">
        <v>0</v>
      </c>
      <c r="P2223">
        <v>1</v>
      </c>
      <c r="Q2223" t="s">
        <v>23</v>
      </c>
      <c r="R2223">
        <f>VLOOKUP($A2223,Location!$A:$E,2,FALSE)</f>
        <v>57.666245000000004</v>
      </c>
      <c r="S2223">
        <f>VLOOKUP($A2223,Location!$A:$E,3,FALSE)</f>
        <v>-2.5239419999999999</v>
      </c>
      <c r="T2223">
        <f>VLOOKUP($A2223,Location!$A:$E,4,FALSE)</f>
        <v>57.666245000000004</v>
      </c>
      <c r="U2223">
        <f>VLOOKUP($A2223,Location!$A:$E,5,FALSE)</f>
        <v>-2.5239419999999999</v>
      </c>
      <c r="V2223" t="s">
        <v>24</v>
      </c>
      <c r="W2223" t="s">
        <v>335</v>
      </c>
      <c r="X2223" t="s">
        <v>26</v>
      </c>
    </row>
    <row r="2224" spans="1:24" x14ac:dyDescent="0.25">
      <c r="A2224" t="s">
        <v>43</v>
      </c>
      <c r="N2224">
        <v>3</v>
      </c>
      <c r="O2224">
        <v>0</v>
      </c>
      <c r="P2224">
        <v>1</v>
      </c>
      <c r="Q2224" t="s">
        <v>23</v>
      </c>
      <c r="R2224">
        <f>VLOOKUP($A2224,Location!$A:$E,2,FALSE)</f>
        <v>53.217319000000003</v>
      </c>
      <c r="S2224">
        <f>VLOOKUP($A2224,Location!$A:$E,3,FALSE)</f>
        <v>-4.1124000000000001</v>
      </c>
      <c r="T2224">
        <f>VLOOKUP($A2224,Location!$A:$E,4,FALSE)</f>
        <v>53.217319000000003</v>
      </c>
      <c r="U2224">
        <f>VLOOKUP($A2224,Location!$A:$E,5,FALSE)</f>
        <v>-4.1124000000000001</v>
      </c>
      <c r="V2224" t="s">
        <v>24</v>
      </c>
      <c r="W2224" t="s">
        <v>335</v>
      </c>
      <c r="X2224" t="s">
        <v>26</v>
      </c>
    </row>
    <row r="2225" spans="1:24" x14ac:dyDescent="0.25">
      <c r="A2225" t="s">
        <v>44</v>
      </c>
      <c r="N2225">
        <v>3</v>
      </c>
      <c r="O2225">
        <v>0</v>
      </c>
      <c r="P2225">
        <v>1</v>
      </c>
      <c r="Q2225" t="s">
        <v>23</v>
      </c>
      <c r="R2225">
        <f>VLOOKUP($A2225,Location!$A:$E,2,FALSE)</f>
        <v>51.543131099999997</v>
      </c>
      <c r="S2225">
        <f>VLOOKUP($A2225,Location!$A:$E,3,FALSE)</f>
        <v>7.8083100000000003E-2</v>
      </c>
      <c r="T2225">
        <f>VLOOKUP($A2225,Location!$A:$E,4,FALSE)</f>
        <v>51.535131099999994</v>
      </c>
      <c r="U2225">
        <f>VLOOKUP($A2225,Location!$A:$E,5,FALSE)</f>
        <v>3.8083100000000002E-2</v>
      </c>
      <c r="V2225" t="s">
        <v>24</v>
      </c>
      <c r="W2225" t="s">
        <v>335</v>
      </c>
      <c r="X2225" t="s">
        <v>26</v>
      </c>
    </row>
    <row r="2226" spans="1:24" x14ac:dyDescent="0.25">
      <c r="A2226" t="s">
        <v>45</v>
      </c>
      <c r="N2226">
        <v>3</v>
      </c>
      <c r="O2226">
        <v>0</v>
      </c>
      <c r="P2226">
        <v>1</v>
      </c>
      <c r="Q2226" t="s">
        <v>23</v>
      </c>
      <c r="R2226">
        <f>VLOOKUP($A2226,Location!$A:$E,2,FALSE)</f>
        <v>51.646038599999997</v>
      </c>
      <c r="S2226">
        <f>VLOOKUP($A2226,Location!$A:$E,3,FALSE)</f>
        <v>-0.1870182</v>
      </c>
      <c r="T2226">
        <f>VLOOKUP($A2226,Location!$A:$E,4,FALSE)</f>
        <v>51.649038599999997</v>
      </c>
      <c r="U2226">
        <f>VLOOKUP($A2226,Location!$A:$E,5,FALSE)</f>
        <v>-0.1640182</v>
      </c>
      <c r="V2226" t="s">
        <v>24</v>
      </c>
      <c r="W2226" t="s">
        <v>335</v>
      </c>
      <c r="X2226" t="s">
        <v>26</v>
      </c>
    </row>
    <row r="2227" spans="1:24" x14ac:dyDescent="0.25">
      <c r="A2227" t="s">
        <v>46</v>
      </c>
      <c r="N2227">
        <v>3</v>
      </c>
      <c r="O2227">
        <v>0</v>
      </c>
      <c r="P2227">
        <v>1</v>
      </c>
      <c r="Q2227" t="s">
        <v>23</v>
      </c>
      <c r="R2227">
        <f>VLOOKUP($A2227,Location!$A:$E,2,FALSE)</f>
        <v>53.5544327</v>
      </c>
      <c r="S2227">
        <f>VLOOKUP($A2227,Location!$A:$E,3,FALSE)</f>
        <v>-1.5021597</v>
      </c>
      <c r="T2227">
        <f>VLOOKUP($A2227,Location!$A:$E,4,FALSE)</f>
        <v>53.5544327</v>
      </c>
      <c r="U2227">
        <f>VLOOKUP($A2227,Location!$A:$E,5,FALSE)</f>
        <v>-1.5021597</v>
      </c>
      <c r="V2227" t="s">
        <v>24</v>
      </c>
      <c r="W2227" t="s">
        <v>335</v>
      </c>
      <c r="X2227" t="s">
        <v>26</v>
      </c>
    </row>
    <row r="2228" spans="1:24" x14ac:dyDescent="0.25">
      <c r="A2228" t="s">
        <v>47</v>
      </c>
      <c r="N2228">
        <v>3</v>
      </c>
      <c r="O2228">
        <v>0</v>
      </c>
      <c r="P2228">
        <v>1</v>
      </c>
      <c r="Q2228" t="s">
        <v>23</v>
      </c>
      <c r="R2228">
        <f>VLOOKUP($A2228,Location!$A:$E,2,FALSE)</f>
        <v>51.084954000000003</v>
      </c>
      <c r="S2228">
        <f>VLOOKUP($A2228,Location!$A:$E,3,FALSE)</f>
        <v>-4.0825680000000002</v>
      </c>
      <c r="T2228">
        <f>VLOOKUP($A2228,Location!$A:$E,4,FALSE)</f>
        <v>51.084954000000003</v>
      </c>
      <c r="U2228">
        <f>VLOOKUP($A2228,Location!$A:$E,5,FALSE)</f>
        <v>-4.0825680000000002</v>
      </c>
      <c r="V2228" t="s">
        <v>24</v>
      </c>
      <c r="W2228" t="s">
        <v>335</v>
      </c>
      <c r="X2228" t="s">
        <v>26</v>
      </c>
    </row>
    <row r="2229" spans="1:24" x14ac:dyDescent="0.25">
      <c r="A2229" t="s">
        <v>48</v>
      </c>
      <c r="N2229">
        <v>3</v>
      </c>
      <c r="O2229">
        <v>0</v>
      </c>
      <c r="P2229">
        <v>1</v>
      </c>
      <c r="Q2229" t="s">
        <v>23</v>
      </c>
      <c r="R2229">
        <f>VLOOKUP($A2229,Location!$A:$E,2,FALSE)</f>
        <v>54.118174000000003</v>
      </c>
      <c r="S2229">
        <f>VLOOKUP($A2229,Location!$A:$E,3,FALSE)</f>
        <v>-3.2416708999999999</v>
      </c>
      <c r="T2229">
        <f>VLOOKUP($A2229,Location!$A:$E,4,FALSE)</f>
        <v>54.118174000000003</v>
      </c>
      <c r="U2229">
        <f>VLOOKUP($A2229,Location!$A:$E,5,FALSE)</f>
        <v>-3.2416708999999999</v>
      </c>
      <c r="V2229" t="s">
        <v>24</v>
      </c>
      <c r="W2229" t="s">
        <v>335</v>
      </c>
      <c r="X2229" t="s">
        <v>26</v>
      </c>
    </row>
    <row r="2230" spans="1:24" x14ac:dyDescent="0.25">
      <c r="A2230" t="s">
        <v>49</v>
      </c>
      <c r="N2230">
        <v>3</v>
      </c>
      <c r="O2230">
        <v>0</v>
      </c>
      <c r="P2230">
        <v>1</v>
      </c>
      <c r="Q2230" t="s">
        <v>23</v>
      </c>
      <c r="R2230">
        <f>VLOOKUP($A2230,Location!$A:$E,2,FALSE)</f>
        <v>51.399693999999997</v>
      </c>
      <c r="S2230">
        <f>VLOOKUP($A2230,Location!$A:$E,3,FALSE)</f>
        <v>-3.2792439999999998</v>
      </c>
      <c r="T2230">
        <f>VLOOKUP($A2230,Location!$A:$E,4,FALSE)</f>
        <v>51.399693999999997</v>
      </c>
      <c r="U2230">
        <f>VLOOKUP($A2230,Location!$A:$E,5,FALSE)</f>
        <v>-3.2792439999999998</v>
      </c>
      <c r="V2230" t="s">
        <v>24</v>
      </c>
      <c r="W2230" t="s">
        <v>335</v>
      </c>
      <c r="X2230" t="s">
        <v>26</v>
      </c>
    </row>
    <row r="2231" spans="1:24" x14ac:dyDescent="0.25">
      <c r="A2231" t="s">
        <v>50</v>
      </c>
      <c r="N2231">
        <v>3</v>
      </c>
      <c r="O2231">
        <v>0</v>
      </c>
      <c r="P2231">
        <v>1</v>
      </c>
      <c r="Q2231" t="s">
        <v>23</v>
      </c>
      <c r="R2231">
        <f>VLOOKUP($A2231,Location!$A:$E,2,FALSE)</f>
        <v>51.578545300000002</v>
      </c>
      <c r="S2231">
        <f>VLOOKUP($A2231,Location!$A:$E,3,FALSE)</f>
        <v>0.47025359999999999</v>
      </c>
      <c r="T2231">
        <f>VLOOKUP($A2231,Location!$A:$E,4,FALSE)</f>
        <v>51.598545300000005</v>
      </c>
      <c r="U2231">
        <f>VLOOKUP($A2231,Location!$A:$E,5,FALSE)</f>
        <v>0.47025359999999999</v>
      </c>
      <c r="V2231" t="s">
        <v>24</v>
      </c>
      <c r="W2231" t="s">
        <v>335</v>
      </c>
      <c r="X2231" t="s">
        <v>26</v>
      </c>
    </row>
    <row r="2232" spans="1:24" x14ac:dyDescent="0.25">
      <c r="A2232" t="s">
        <v>51</v>
      </c>
      <c r="N2232">
        <v>3</v>
      </c>
      <c r="O2232">
        <v>0</v>
      </c>
      <c r="P2232">
        <v>1</v>
      </c>
      <c r="Q2232" t="s">
        <v>23</v>
      </c>
      <c r="R2232">
        <f>VLOOKUP($A2232,Location!$A:$E,2,FALSE)</f>
        <v>51.2452507</v>
      </c>
      <c r="S2232">
        <f>VLOOKUP($A2232,Location!$A:$E,3,FALSE)</f>
        <v>-1.112492</v>
      </c>
      <c r="T2232">
        <f>VLOOKUP($A2232,Location!$A:$E,4,FALSE)</f>
        <v>51.2452507</v>
      </c>
      <c r="U2232">
        <f>VLOOKUP($A2232,Location!$A:$E,5,FALSE)</f>
        <v>-1.112492</v>
      </c>
      <c r="V2232" t="s">
        <v>24</v>
      </c>
      <c r="W2232" t="s">
        <v>335</v>
      </c>
      <c r="X2232" t="s">
        <v>26</v>
      </c>
    </row>
    <row r="2233" spans="1:24" x14ac:dyDescent="0.25">
      <c r="A2233" t="s">
        <v>52</v>
      </c>
      <c r="N2233">
        <v>3</v>
      </c>
      <c r="O2233">
        <v>0</v>
      </c>
      <c r="P2233">
        <v>1</v>
      </c>
      <c r="Q2233" t="s">
        <v>23</v>
      </c>
      <c r="R2233">
        <f>VLOOKUP($A2233,Location!$A:$E,2,FALSE)</f>
        <v>51.483606299999998</v>
      </c>
      <c r="S2233">
        <f>VLOOKUP($A2233,Location!$A:$E,3,FALSE)</f>
        <v>0.14213439999999999</v>
      </c>
      <c r="T2233">
        <f>VLOOKUP($A2233,Location!$A:$E,4,FALSE)</f>
        <v>51.463606299999995</v>
      </c>
      <c r="U2233">
        <f>VLOOKUP($A2233,Location!$A:$E,5,FALSE)</f>
        <v>0.14213439999999999</v>
      </c>
      <c r="V2233" t="s">
        <v>24</v>
      </c>
      <c r="W2233" t="s">
        <v>335</v>
      </c>
      <c r="X2233" t="s">
        <v>26</v>
      </c>
    </row>
    <row r="2234" spans="1:24" x14ac:dyDescent="0.25">
      <c r="A2234" t="s">
        <v>53</v>
      </c>
      <c r="N2234">
        <v>3</v>
      </c>
      <c r="O2234">
        <v>0</v>
      </c>
      <c r="P2234">
        <v>1</v>
      </c>
      <c r="Q2234" t="s">
        <v>23</v>
      </c>
      <c r="R2234">
        <f>VLOOKUP($A2234,Location!$A:$E,2,FALSE)</f>
        <v>55.763158300000001</v>
      </c>
      <c r="S2234">
        <f>VLOOKUP($A2234,Location!$A:$E,3,FALSE)</f>
        <v>-2.0161174000000002</v>
      </c>
      <c r="T2234">
        <f>VLOOKUP($A2234,Location!$A:$E,4,FALSE)</f>
        <v>55.763158300000001</v>
      </c>
      <c r="U2234">
        <f>VLOOKUP($A2234,Location!$A:$E,5,FALSE)</f>
        <v>-2.0161174000000002</v>
      </c>
      <c r="V2234" t="s">
        <v>24</v>
      </c>
      <c r="W2234" t="s">
        <v>335</v>
      </c>
      <c r="X2234" t="s">
        <v>26</v>
      </c>
    </row>
    <row r="2235" spans="1:24" x14ac:dyDescent="0.25">
      <c r="A2235" t="s">
        <v>54</v>
      </c>
      <c r="N2235">
        <v>3</v>
      </c>
      <c r="O2235">
        <v>0</v>
      </c>
      <c r="P2235">
        <v>1</v>
      </c>
      <c r="Q2235" t="s">
        <v>23</v>
      </c>
      <c r="R2235">
        <f>VLOOKUP($A2235,Location!$A:$E,2,FALSE)</f>
        <v>52.473162799999997</v>
      </c>
      <c r="S2235">
        <f>VLOOKUP($A2235,Location!$A:$E,3,FALSE)</f>
        <v>-1.7721947</v>
      </c>
      <c r="T2235">
        <f>VLOOKUP($A2235,Location!$A:$E,4,FALSE)</f>
        <v>52.483162799999995</v>
      </c>
      <c r="U2235">
        <f>VLOOKUP($A2235,Location!$A:$E,5,FALSE)</f>
        <v>-1.7721947</v>
      </c>
      <c r="V2235" t="s">
        <v>24</v>
      </c>
      <c r="W2235" t="s">
        <v>335</v>
      </c>
      <c r="X2235" t="s">
        <v>26</v>
      </c>
    </row>
    <row r="2236" spans="1:24" x14ac:dyDescent="0.25">
      <c r="A2236" t="s">
        <v>55</v>
      </c>
      <c r="N2236">
        <v>3</v>
      </c>
      <c r="O2236">
        <v>0</v>
      </c>
      <c r="P2236">
        <v>1</v>
      </c>
      <c r="Q2236" t="s">
        <v>23</v>
      </c>
      <c r="R2236">
        <f>VLOOKUP($A2236,Location!$A:$E,2,FALSE)</f>
        <v>52.406568100000001</v>
      </c>
      <c r="S2236">
        <f>VLOOKUP($A2236,Location!$A:$E,3,FALSE)</f>
        <v>-1.8871214000000001</v>
      </c>
      <c r="T2236">
        <f>VLOOKUP($A2236,Location!$A:$E,4,FALSE)</f>
        <v>52.406568100000001</v>
      </c>
      <c r="U2236">
        <f>VLOOKUP($A2236,Location!$A:$E,5,FALSE)</f>
        <v>-1.8946214000000001</v>
      </c>
      <c r="V2236" t="s">
        <v>24</v>
      </c>
      <c r="W2236" t="s">
        <v>335</v>
      </c>
      <c r="X2236" t="s">
        <v>26</v>
      </c>
    </row>
    <row r="2237" spans="1:24" x14ac:dyDescent="0.25">
      <c r="A2237" t="s">
        <v>56</v>
      </c>
      <c r="N2237">
        <v>3</v>
      </c>
      <c r="O2237">
        <v>0</v>
      </c>
      <c r="P2237">
        <v>1</v>
      </c>
      <c r="Q2237" t="s">
        <v>23</v>
      </c>
      <c r="R2237">
        <f>VLOOKUP($A2237,Location!$A:$E,2,FALSE)</f>
        <v>52.543866000000001</v>
      </c>
      <c r="S2237">
        <f>VLOOKUP($A2237,Location!$A:$E,3,FALSE)</f>
        <v>-1.8904862</v>
      </c>
      <c r="T2237">
        <f>VLOOKUP($A2237,Location!$A:$E,4,FALSE)</f>
        <v>52.543866000000001</v>
      </c>
      <c r="U2237">
        <f>VLOOKUP($A2237,Location!$A:$E,5,FALSE)</f>
        <v>-1.9004862</v>
      </c>
      <c r="V2237" t="s">
        <v>24</v>
      </c>
      <c r="W2237" t="s">
        <v>335</v>
      </c>
      <c r="X2237" t="s">
        <v>26</v>
      </c>
    </row>
    <row r="2238" spans="1:24" x14ac:dyDescent="0.25">
      <c r="A2238" t="s">
        <v>57</v>
      </c>
      <c r="N2238">
        <v>3</v>
      </c>
      <c r="O2238">
        <v>0</v>
      </c>
      <c r="P2238">
        <v>1</v>
      </c>
      <c r="Q2238" t="s">
        <v>23</v>
      </c>
      <c r="R2238">
        <f>VLOOKUP($A2238,Location!$A:$E,2,FALSE)</f>
        <v>52.404753499999998</v>
      </c>
      <c r="S2238">
        <f>VLOOKUP($A2238,Location!$A:$E,3,FALSE)</f>
        <v>-1.8222885</v>
      </c>
      <c r="T2238">
        <f>VLOOKUP($A2238,Location!$A:$E,4,FALSE)</f>
        <v>52.395753499999998</v>
      </c>
      <c r="U2238">
        <f>VLOOKUP($A2238,Location!$A:$E,5,FALSE)</f>
        <v>-1.8122885</v>
      </c>
      <c r="V2238" t="s">
        <v>24</v>
      </c>
      <c r="W2238" t="s">
        <v>335</v>
      </c>
      <c r="X2238" t="s">
        <v>26</v>
      </c>
    </row>
    <row r="2239" spans="1:24" x14ac:dyDescent="0.25">
      <c r="A2239" t="s">
        <v>58</v>
      </c>
      <c r="N2239">
        <v>3</v>
      </c>
      <c r="O2239">
        <v>0</v>
      </c>
      <c r="P2239">
        <v>1</v>
      </c>
      <c r="Q2239" t="s">
        <v>23</v>
      </c>
      <c r="R2239">
        <f>VLOOKUP($A2239,Location!$A:$E,2,FALSE)</f>
        <v>52.453963999999999</v>
      </c>
      <c r="S2239">
        <f>VLOOKUP($A2239,Location!$A:$E,3,FALSE)</f>
        <v>-1.8100977</v>
      </c>
      <c r="T2239">
        <f>VLOOKUP($A2239,Location!$A:$E,4,FALSE)</f>
        <v>52.438963999999999</v>
      </c>
      <c r="U2239">
        <f>VLOOKUP($A2239,Location!$A:$E,5,FALSE)</f>
        <v>-1.8100977</v>
      </c>
      <c r="V2239" t="s">
        <v>24</v>
      </c>
      <c r="W2239" t="s">
        <v>335</v>
      </c>
      <c r="X2239" t="s">
        <v>26</v>
      </c>
    </row>
    <row r="2240" spans="1:24" x14ac:dyDescent="0.25">
      <c r="A2240" t="s">
        <v>59</v>
      </c>
      <c r="N2240">
        <v>3</v>
      </c>
      <c r="O2240">
        <v>0</v>
      </c>
      <c r="P2240">
        <v>1</v>
      </c>
      <c r="Q2240" t="s">
        <v>23</v>
      </c>
      <c r="R2240">
        <f>VLOOKUP($A2240,Location!$A:$E,2,FALSE)</f>
        <v>52.547550100000002</v>
      </c>
      <c r="S2240">
        <f>VLOOKUP($A2240,Location!$A:$E,3,FALSE)</f>
        <v>-1.8412378</v>
      </c>
      <c r="T2240">
        <f>VLOOKUP($A2240,Location!$A:$E,4,FALSE)</f>
        <v>52.532550100000002</v>
      </c>
      <c r="U2240">
        <f>VLOOKUP($A2240,Location!$A:$E,5,FALSE)</f>
        <v>-1.8162378000000001</v>
      </c>
      <c r="V2240" t="s">
        <v>24</v>
      </c>
      <c r="W2240" t="s">
        <v>335</v>
      </c>
      <c r="X2240" t="s">
        <v>26</v>
      </c>
    </row>
    <row r="2241" spans="1:24" x14ac:dyDescent="0.25">
      <c r="A2241" t="s">
        <v>60</v>
      </c>
      <c r="N2241">
        <v>3</v>
      </c>
      <c r="O2241">
        <v>0</v>
      </c>
      <c r="P2241">
        <v>1</v>
      </c>
      <c r="Q2241" t="s">
        <v>23</v>
      </c>
      <c r="R2241">
        <f>VLOOKUP($A2241,Location!$A:$E,2,FALSE)</f>
        <v>52.561497600000003</v>
      </c>
      <c r="S2241">
        <f>VLOOKUP($A2241,Location!$A:$E,3,FALSE)</f>
        <v>-1.8329146999999999</v>
      </c>
      <c r="T2241">
        <f>VLOOKUP($A2241,Location!$A:$E,4,FALSE)</f>
        <v>52.576497600000003</v>
      </c>
      <c r="U2241">
        <f>VLOOKUP($A2241,Location!$A:$E,5,FALSE)</f>
        <v>-1.8179147</v>
      </c>
      <c r="V2241" t="s">
        <v>24</v>
      </c>
      <c r="W2241" t="s">
        <v>335</v>
      </c>
      <c r="X2241" t="s">
        <v>26</v>
      </c>
    </row>
    <row r="2242" spans="1:24" x14ac:dyDescent="0.25">
      <c r="A2242" t="s">
        <v>61</v>
      </c>
      <c r="N2242">
        <v>3</v>
      </c>
      <c r="O2242">
        <v>0</v>
      </c>
      <c r="P2242">
        <v>1</v>
      </c>
      <c r="Q2242" t="s">
        <v>23</v>
      </c>
      <c r="R2242">
        <f>VLOOKUP($A2242,Location!$A:$E,2,FALSE)</f>
        <v>55.923259999999999</v>
      </c>
      <c r="S2242">
        <f>VLOOKUP($A2242,Location!$A:$E,3,FALSE)</f>
        <v>-4.1990069999999999</v>
      </c>
      <c r="T2242">
        <f>VLOOKUP($A2242,Location!$A:$E,4,FALSE)</f>
        <v>55.923259999999999</v>
      </c>
      <c r="U2242">
        <f>VLOOKUP($A2242,Location!$A:$E,5,FALSE)</f>
        <v>-4.1990069999999999</v>
      </c>
      <c r="V2242" t="s">
        <v>24</v>
      </c>
      <c r="W2242" t="s">
        <v>335</v>
      </c>
      <c r="X2242" t="s">
        <v>26</v>
      </c>
    </row>
    <row r="2243" spans="1:24" x14ac:dyDescent="0.25">
      <c r="A2243" t="s">
        <v>62</v>
      </c>
      <c r="N2243">
        <v>3</v>
      </c>
      <c r="O2243">
        <v>0</v>
      </c>
      <c r="P2243">
        <v>1</v>
      </c>
      <c r="Q2243" t="s">
        <v>23</v>
      </c>
      <c r="R2243">
        <f>VLOOKUP($A2243,Location!$A:$E,2,FALSE)</f>
        <v>51.861484599999997</v>
      </c>
      <c r="S2243">
        <f>VLOOKUP($A2243,Location!$A:$E,3,FALSE)</f>
        <v>0.16432469999999999</v>
      </c>
      <c r="T2243">
        <f>VLOOKUP($A2243,Location!$A:$E,4,FALSE)</f>
        <v>51.861484599999997</v>
      </c>
      <c r="U2243">
        <f>VLOOKUP($A2243,Location!$A:$E,5,FALSE)</f>
        <v>0.16432469999999999</v>
      </c>
      <c r="V2243" t="s">
        <v>24</v>
      </c>
      <c r="W2243" t="s">
        <v>335</v>
      </c>
      <c r="X2243" t="s">
        <v>26</v>
      </c>
    </row>
    <row r="2244" spans="1:24" x14ac:dyDescent="0.25">
      <c r="A2244" t="s">
        <v>63</v>
      </c>
      <c r="N2244">
        <v>3</v>
      </c>
      <c r="O2244">
        <v>0</v>
      </c>
      <c r="P2244">
        <v>1</v>
      </c>
      <c r="Q2244" t="s">
        <v>23</v>
      </c>
      <c r="R2244">
        <f>VLOOKUP($A2244,Location!$A:$E,2,FALSE)</f>
        <v>53.7140506</v>
      </c>
      <c r="S2244">
        <f>VLOOKUP($A2244,Location!$A:$E,3,FALSE)</f>
        <v>-2.4765407000000002</v>
      </c>
      <c r="T2244">
        <f>VLOOKUP($A2244,Location!$A:$E,4,FALSE)</f>
        <v>53.7140506</v>
      </c>
      <c r="U2244">
        <f>VLOOKUP($A2244,Location!$A:$E,5,FALSE)</f>
        <v>-2.4765407000000002</v>
      </c>
      <c r="V2244" t="s">
        <v>24</v>
      </c>
      <c r="W2244" t="s">
        <v>335</v>
      </c>
      <c r="X2244" t="s">
        <v>26</v>
      </c>
    </row>
    <row r="2245" spans="1:24" x14ac:dyDescent="0.25">
      <c r="A2245" t="s">
        <v>64</v>
      </c>
      <c r="N2245">
        <v>3</v>
      </c>
      <c r="O2245">
        <v>0</v>
      </c>
      <c r="P2245">
        <v>1</v>
      </c>
      <c r="Q2245" t="s">
        <v>23</v>
      </c>
      <c r="R2245">
        <f>VLOOKUP($A2245,Location!$A:$E,2,FALSE)</f>
        <v>53.839982999999997</v>
      </c>
      <c r="S2245">
        <f>VLOOKUP($A2245,Location!$A:$E,3,FALSE)</f>
        <v>-3.0344223000000001</v>
      </c>
      <c r="T2245">
        <f>VLOOKUP($A2245,Location!$A:$E,4,FALSE)</f>
        <v>53.839982999999997</v>
      </c>
      <c r="U2245">
        <f>VLOOKUP($A2245,Location!$A:$E,5,FALSE)</f>
        <v>-3.0344223000000001</v>
      </c>
      <c r="V2245" t="s">
        <v>24</v>
      </c>
      <c r="W2245" t="s">
        <v>335</v>
      </c>
      <c r="X2245" t="s">
        <v>26</v>
      </c>
    </row>
    <row r="2246" spans="1:24" x14ac:dyDescent="0.25">
      <c r="A2246" t="s">
        <v>65</v>
      </c>
      <c r="N2246">
        <v>3</v>
      </c>
      <c r="O2246">
        <v>0</v>
      </c>
      <c r="P2246">
        <v>1</v>
      </c>
      <c r="Q2246" t="s">
        <v>23</v>
      </c>
      <c r="R2246">
        <f>VLOOKUP($A2246,Location!$A:$E,2,FALSE)</f>
        <v>51.993923500000001</v>
      </c>
      <c r="S2246">
        <f>VLOOKUP($A2246,Location!$A:$E,3,FALSE)</f>
        <v>-0.7424191</v>
      </c>
      <c r="T2246">
        <f>VLOOKUP($A2246,Location!$A:$E,4,FALSE)</f>
        <v>52.043923499999998</v>
      </c>
      <c r="U2246">
        <f>VLOOKUP($A2246,Location!$A:$E,5,FALSE)</f>
        <v>-0.7424191</v>
      </c>
      <c r="V2246" t="s">
        <v>24</v>
      </c>
      <c r="W2246" t="s">
        <v>335</v>
      </c>
      <c r="X2246" t="s">
        <v>26</v>
      </c>
    </row>
    <row r="2247" spans="1:24" x14ac:dyDescent="0.25">
      <c r="A2247" t="s">
        <v>66</v>
      </c>
      <c r="N2247">
        <v>3</v>
      </c>
      <c r="O2247">
        <v>0</v>
      </c>
      <c r="P2247">
        <v>1</v>
      </c>
      <c r="Q2247" t="s">
        <v>23</v>
      </c>
      <c r="R2247">
        <f>VLOOKUP($A2247,Location!$A:$E,2,FALSE)</f>
        <v>55.124605099999997</v>
      </c>
      <c r="S2247">
        <f>VLOOKUP($A2247,Location!$A:$E,3,FALSE)</f>
        <v>-1.5023363000000001</v>
      </c>
      <c r="T2247">
        <f>VLOOKUP($A2247,Location!$A:$E,4,FALSE)</f>
        <v>55.124605099999997</v>
      </c>
      <c r="U2247">
        <f>VLOOKUP($A2247,Location!$A:$E,5,FALSE)</f>
        <v>-1.5023363000000001</v>
      </c>
      <c r="V2247" t="s">
        <v>24</v>
      </c>
      <c r="W2247" t="s">
        <v>335</v>
      </c>
      <c r="X2247" t="s">
        <v>26</v>
      </c>
    </row>
    <row r="2248" spans="1:24" x14ac:dyDescent="0.25">
      <c r="A2248" t="s">
        <v>67</v>
      </c>
      <c r="N2248">
        <v>3</v>
      </c>
      <c r="O2248">
        <v>0</v>
      </c>
      <c r="P2248">
        <v>1</v>
      </c>
      <c r="Q2248" t="s">
        <v>23</v>
      </c>
      <c r="R2248">
        <f>VLOOKUP($A2248,Location!$A:$E,2,FALSE)</f>
        <v>50.459685100000002</v>
      </c>
      <c r="S2248">
        <f>VLOOKUP($A2248,Location!$A:$E,3,FALSE)</f>
        <v>-4.7085118000000001</v>
      </c>
      <c r="T2248">
        <f>VLOOKUP($A2248,Location!$A:$E,4,FALSE)</f>
        <v>50.459685100000002</v>
      </c>
      <c r="U2248">
        <f>VLOOKUP($A2248,Location!$A:$E,5,FALSE)</f>
        <v>-4.7085118000000001</v>
      </c>
      <c r="V2248" t="s">
        <v>24</v>
      </c>
      <c r="W2248" t="s">
        <v>335</v>
      </c>
      <c r="X2248" t="s">
        <v>26</v>
      </c>
    </row>
    <row r="2249" spans="1:24" x14ac:dyDescent="0.25">
      <c r="A2249" t="s">
        <v>68</v>
      </c>
      <c r="N2249">
        <v>3</v>
      </c>
      <c r="O2249">
        <v>0</v>
      </c>
      <c r="P2249">
        <v>1</v>
      </c>
      <c r="Q2249" t="s">
        <v>23</v>
      </c>
      <c r="R2249">
        <f>VLOOKUP($A2249,Location!$A:$E,2,FALSE)</f>
        <v>53.565206600000003</v>
      </c>
      <c r="S2249">
        <f>VLOOKUP($A2249,Location!$A:$E,3,FALSE)</f>
        <v>-2.42347</v>
      </c>
      <c r="T2249">
        <f>VLOOKUP($A2249,Location!$A:$E,4,FALSE)</f>
        <v>53.565206600000003</v>
      </c>
      <c r="U2249">
        <f>VLOOKUP($A2249,Location!$A:$E,5,FALSE)</f>
        <v>-2.42347</v>
      </c>
      <c r="V2249" t="s">
        <v>24</v>
      </c>
      <c r="W2249" t="s">
        <v>335</v>
      </c>
      <c r="X2249" t="s">
        <v>26</v>
      </c>
    </row>
    <row r="2250" spans="1:24" x14ac:dyDescent="0.25">
      <c r="A2250" t="s">
        <v>69</v>
      </c>
      <c r="N2250">
        <v>3</v>
      </c>
      <c r="O2250">
        <v>0</v>
      </c>
      <c r="P2250">
        <v>1</v>
      </c>
      <c r="Q2250" t="s">
        <v>23</v>
      </c>
      <c r="R2250">
        <f>VLOOKUP($A2250,Location!$A:$E,2,FALSE)</f>
        <v>51.644114100000003</v>
      </c>
      <c r="S2250">
        <f>VLOOKUP($A2250,Location!$A:$E,3,FALSE)</f>
        <v>-0.2567217</v>
      </c>
      <c r="T2250">
        <f>VLOOKUP($A2250,Location!$A:$E,4,FALSE)</f>
        <v>51.660114100000001</v>
      </c>
      <c r="U2250">
        <f>VLOOKUP($A2250,Location!$A:$E,5,FALSE)</f>
        <v>-0.2567217</v>
      </c>
      <c r="V2250" t="s">
        <v>24</v>
      </c>
      <c r="W2250" t="s">
        <v>335</v>
      </c>
      <c r="X2250" t="s">
        <v>26</v>
      </c>
    </row>
    <row r="2251" spans="1:24" x14ac:dyDescent="0.25">
      <c r="A2251" t="s">
        <v>70</v>
      </c>
      <c r="N2251">
        <v>3</v>
      </c>
      <c r="O2251">
        <v>0</v>
      </c>
      <c r="P2251">
        <v>1</v>
      </c>
      <c r="Q2251" t="s">
        <v>23</v>
      </c>
      <c r="R2251">
        <f>VLOOKUP($A2251,Location!$A:$E,2,FALSE)</f>
        <v>52.9697107</v>
      </c>
      <c r="S2251">
        <f>VLOOKUP($A2251,Location!$A:$E,3,FALSE)</f>
        <v>-3.0564899999999999E-2</v>
      </c>
      <c r="T2251">
        <f>VLOOKUP($A2251,Location!$A:$E,4,FALSE)</f>
        <v>52.9697107</v>
      </c>
      <c r="U2251">
        <f>VLOOKUP($A2251,Location!$A:$E,5,FALSE)</f>
        <v>-3.0564899999999999E-2</v>
      </c>
      <c r="V2251" t="s">
        <v>24</v>
      </c>
      <c r="W2251" t="s">
        <v>335</v>
      </c>
      <c r="X2251" t="s">
        <v>26</v>
      </c>
    </row>
    <row r="2252" spans="1:24" x14ac:dyDescent="0.25">
      <c r="A2252" t="s">
        <v>71</v>
      </c>
      <c r="N2252">
        <v>3</v>
      </c>
      <c r="O2252">
        <v>0</v>
      </c>
      <c r="P2252">
        <v>1</v>
      </c>
      <c r="Q2252" t="s">
        <v>23</v>
      </c>
      <c r="R2252">
        <f>VLOOKUP($A2252,Location!$A:$E,2,FALSE)</f>
        <v>53.808917999999998</v>
      </c>
      <c r="S2252">
        <f>VLOOKUP($A2252,Location!$A:$E,3,FALSE)</f>
        <v>-1.7838700000000001</v>
      </c>
      <c r="T2252">
        <f>VLOOKUP($A2252,Location!$A:$E,4,FALSE)</f>
        <v>53.808917999999998</v>
      </c>
      <c r="U2252">
        <f>VLOOKUP($A2252,Location!$A:$E,5,FALSE)</f>
        <v>-1.8313700000000002</v>
      </c>
      <c r="V2252" t="s">
        <v>24</v>
      </c>
      <c r="W2252" t="s">
        <v>335</v>
      </c>
      <c r="X2252" t="s">
        <v>26</v>
      </c>
    </row>
    <row r="2253" spans="1:24" x14ac:dyDescent="0.25">
      <c r="A2253" t="s">
        <v>72</v>
      </c>
      <c r="N2253">
        <v>3</v>
      </c>
      <c r="O2253">
        <v>0</v>
      </c>
      <c r="P2253">
        <v>1</v>
      </c>
      <c r="Q2253" t="s">
        <v>23</v>
      </c>
      <c r="R2253">
        <f>VLOOKUP($A2253,Location!$A:$E,2,FALSE)</f>
        <v>53.798010499999997</v>
      </c>
      <c r="S2253">
        <f>VLOOKUP($A2253,Location!$A:$E,3,FALSE)</f>
        <v>-1.7052385999999999</v>
      </c>
      <c r="T2253">
        <f>VLOOKUP($A2253,Location!$A:$E,4,FALSE)</f>
        <v>53.798010499999997</v>
      </c>
      <c r="U2253">
        <f>VLOOKUP($A2253,Location!$A:$E,5,FALSE)</f>
        <v>-1.7052385999999999</v>
      </c>
      <c r="V2253" t="s">
        <v>24</v>
      </c>
      <c r="W2253" t="s">
        <v>335</v>
      </c>
      <c r="X2253" t="s">
        <v>26</v>
      </c>
    </row>
    <row r="2254" spans="1:24" x14ac:dyDescent="0.25">
      <c r="A2254" t="s">
        <v>73</v>
      </c>
      <c r="N2254">
        <v>3</v>
      </c>
      <c r="O2254">
        <v>0</v>
      </c>
      <c r="P2254">
        <v>1</v>
      </c>
      <c r="Q2254" t="s">
        <v>23</v>
      </c>
      <c r="R2254">
        <f>VLOOKUP($A2254,Location!$A:$E,2,FALSE)</f>
        <v>51.930228999999997</v>
      </c>
      <c r="S2254">
        <f>VLOOKUP($A2254,Location!$A:$E,3,FALSE)</f>
        <v>-3.3988070000000001</v>
      </c>
      <c r="T2254">
        <f>VLOOKUP($A2254,Location!$A:$E,4,FALSE)</f>
        <v>51.930228999999997</v>
      </c>
      <c r="U2254">
        <f>VLOOKUP($A2254,Location!$A:$E,5,FALSE)</f>
        <v>-3.3988070000000001</v>
      </c>
      <c r="V2254" t="s">
        <v>24</v>
      </c>
      <c r="W2254" t="s">
        <v>335</v>
      </c>
      <c r="X2254" t="s">
        <v>26</v>
      </c>
    </row>
    <row r="2255" spans="1:24" x14ac:dyDescent="0.25">
      <c r="A2255" t="s">
        <v>74</v>
      </c>
      <c r="N2255">
        <v>3</v>
      </c>
      <c r="O2255">
        <v>0</v>
      </c>
      <c r="P2255">
        <v>1</v>
      </c>
      <c r="Q2255" t="s">
        <v>23</v>
      </c>
      <c r="R2255">
        <f>VLOOKUP($A2255,Location!$A:$E,2,FALSE)</f>
        <v>53.429313399999998</v>
      </c>
      <c r="S2255">
        <f>VLOOKUP($A2255,Location!$A:$E,3,FALSE)</f>
        <v>-2.1240792000000002</v>
      </c>
      <c r="T2255">
        <f>VLOOKUP($A2255,Location!$A:$E,4,FALSE)</f>
        <v>53.429313399999998</v>
      </c>
      <c r="U2255">
        <f>VLOOKUP($A2255,Location!$A:$E,5,FALSE)</f>
        <v>-2.1590792000000003</v>
      </c>
      <c r="V2255" t="s">
        <v>24</v>
      </c>
      <c r="W2255" t="s">
        <v>335</v>
      </c>
      <c r="X2255" t="s">
        <v>26</v>
      </c>
    </row>
    <row r="2256" spans="1:24" x14ac:dyDescent="0.25">
      <c r="A2256" t="s">
        <v>75</v>
      </c>
      <c r="N2256">
        <v>3</v>
      </c>
      <c r="O2256">
        <v>0</v>
      </c>
      <c r="P2256">
        <v>1</v>
      </c>
      <c r="Q2256" t="s">
        <v>23</v>
      </c>
      <c r="R2256">
        <f>VLOOKUP($A2256,Location!$A:$E,2,FALSE)</f>
        <v>51.610535499999997</v>
      </c>
      <c r="S2256">
        <f>VLOOKUP($A2256,Location!$A:$E,3,FALSE)</f>
        <v>0.29690309999999998</v>
      </c>
      <c r="T2256">
        <f>VLOOKUP($A2256,Location!$A:$E,4,FALSE)</f>
        <v>51.610535499999997</v>
      </c>
      <c r="U2256">
        <f>VLOOKUP($A2256,Location!$A:$E,5,FALSE)</f>
        <v>0.29690309999999998</v>
      </c>
      <c r="V2256" t="s">
        <v>24</v>
      </c>
      <c r="W2256" t="s">
        <v>335</v>
      </c>
      <c r="X2256" t="s">
        <v>26</v>
      </c>
    </row>
    <row r="2257" spans="1:24" x14ac:dyDescent="0.25">
      <c r="A2257" t="s">
        <v>76</v>
      </c>
      <c r="N2257">
        <v>3</v>
      </c>
      <c r="O2257">
        <v>0</v>
      </c>
      <c r="P2257">
        <v>1</v>
      </c>
      <c r="Q2257" t="s">
        <v>23</v>
      </c>
      <c r="R2257">
        <f>VLOOKUP($A2257,Location!$A:$E,2,FALSE)</f>
        <v>51.505272400000003</v>
      </c>
      <c r="S2257">
        <f>VLOOKUP($A2257,Location!$A:$E,3,FALSE)</f>
        <v>-3.5799430999999999</v>
      </c>
      <c r="T2257">
        <f>VLOOKUP($A2257,Location!$A:$E,4,FALSE)</f>
        <v>51.435272400000002</v>
      </c>
      <c r="U2257">
        <f>VLOOKUP($A2257,Location!$A:$E,5,FALSE)</f>
        <v>-3.5599430999999999</v>
      </c>
      <c r="V2257" t="s">
        <v>24</v>
      </c>
      <c r="W2257" t="s">
        <v>335</v>
      </c>
      <c r="X2257" t="s">
        <v>26</v>
      </c>
    </row>
    <row r="2258" spans="1:24" x14ac:dyDescent="0.25">
      <c r="A2258" t="s">
        <v>77</v>
      </c>
      <c r="N2258">
        <v>3</v>
      </c>
      <c r="O2258">
        <v>0</v>
      </c>
      <c r="P2258">
        <v>1</v>
      </c>
      <c r="Q2258" t="s">
        <v>23</v>
      </c>
      <c r="R2258">
        <f>VLOOKUP($A2258,Location!$A:$E,2,FALSE)</f>
        <v>54.085600700000001</v>
      </c>
      <c r="S2258">
        <f>VLOOKUP($A2258,Location!$A:$E,3,FALSE)</f>
        <v>-0.20030780000000001</v>
      </c>
      <c r="T2258">
        <f>VLOOKUP($A2258,Location!$A:$E,4,FALSE)</f>
        <v>54.085600700000001</v>
      </c>
      <c r="U2258">
        <f>VLOOKUP($A2258,Location!$A:$E,5,FALSE)</f>
        <v>-0.20030780000000001</v>
      </c>
      <c r="V2258" t="s">
        <v>24</v>
      </c>
      <c r="W2258" t="s">
        <v>335</v>
      </c>
      <c r="X2258" t="s">
        <v>26</v>
      </c>
    </row>
    <row r="2259" spans="1:24" x14ac:dyDescent="0.25">
      <c r="A2259" t="s">
        <v>78</v>
      </c>
      <c r="N2259">
        <v>3</v>
      </c>
      <c r="O2259">
        <v>0</v>
      </c>
      <c r="P2259">
        <v>1</v>
      </c>
      <c r="Q2259" t="s">
        <v>23</v>
      </c>
      <c r="R2259">
        <f>VLOOKUP($A2259,Location!$A:$E,2,FALSE)</f>
        <v>51.515856399999997</v>
      </c>
      <c r="S2259">
        <f>VLOOKUP($A2259,Location!$A:$E,3,FALSE)</f>
        <v>-2.6850771</v>
      </c>
      <c r="T2259">
        <f>VLOOKUP($A2259,Location!$A:$E,4,FALSE)</f>
        <v>51.515856399999997</v>
      </c>
      <c r="U2259">
        <f>VLOOKUP($A2259,Location!$A:$E,5,FALSE)</f>
        <v>-2.7150770999999998</v>
      </c>
      <c r="V2259" t="s">
        <v>24</v>
      </c>
      <c r="W2259" t="s">
        <v>335</v>
      </c>
      <c r="X2259" t="s">
        <v>26</v>
      </c>
    </row>
    <row r="2260" spans="1:24" x14ac:dyDescent="0.25">
      <c r="A2260" t="s">
        <v>79</v>
      </c>
      <c r="N2260">
        <v>3</v>
      </c>
      <c r="O2260">
        <v>0</v>
      </c>
      <c r="P2260">
        <v>1</v>
      </c>
      <c r="Q2260" t="s">
        <v>23</v>
      </c>
      <c r="R2260">
        <f>VLOOKUP($A2260,Location!$A:$E,2,FALSE)</f>
        <v>51.428808199999999</v>
      </c>
      <c r="S2260">
        <f>VLOOKUP($A2260,Location!$A:$E,3,FALSE)</f>
        <v>-2.5427526</v>
      </c>
      <c r="T2260">
        <f>VLOOKUP($A2260,Location!$A:$E,4,FALSE)</f>
        <v>51.378808200000002</v>
      </c>
      <c r="U2260">
        <f>VLOOKUP($A2260,Location!$A:$E,5,FALSE)</f>
        <v>-2.5427526</v>
      </c>
      <c r="V2260" t="s">
        <v>24</v>
      </c>
      <c r="W2260" t="s">
        <v>335</v>
      </c>
      <c r="X2260" t="s">
        <v>26</v>
      </c>
    </row>
    <row r="2261" spans="1:24" x14ac:dyDescent="0.25">
      <c r="A2261" t="s">
        <v>80</v>
      </c>
      <c r="N2261">
        <v>3</v>
      </c>
      <c r="O2261">
        <v>0</v>
      </c>
      <c r="P2261">
        <v>1</v>
      </c>
      <c r="Q2261" t="s">
        <v>23</v>
      </c>
      <c r="R2261">
        <f>VLOOKUP($A2261,Location!$A:$E,2,FALSE)</f>
        <v>51.472428700000002</v>
      </c>
      <c r="S2261">
        <f>VLOOKUP($A2261,Location!$A:$E,3,FALSE)</f>
        <v>-2.4891641999999998</v>
      </c>
      <c r="T2261">
        <f>VLOOKUP($A2261,Location!$A:$E,4,FALSE)</f>
        <v>51.502428700000003</v>
      </c>
      <c r="U2261">
        <f>VLOOKUP($A2261,Location!$A:$E,5,FALSE)</f>
        <v>-2.4591642</v>
      </c>
      <c r="V2261" t="s">
        <v>24</v>
      </c>
      <c r="W2261" t="s">
        <v>335</v>
      </c>
      <c r="X2261" t="s">
        <v>26</v>
      </c>
    </row>
    <row r="2262" spans="1:24" x14ac:dyDescent="0.25">
      <c r="A2262" t="s">
        <v>81</v>
      </c>
      <c r="N2262">
        <v>3</v>
      </c>
      <c r="O2262">
        <v>0</v>
      </c>
      <c r="P2262">
        <v>1</v>
      </c>
      <c r="Q2262" t="s">
        <v>23</v>
      </c>
      <c r="R2262">
        <f>VLOOKUP($A2262,Location!$A:$E,2,FALSE)</f>
        <v>51.420360000000002</v>
      </c>
      <c r="S2262">
        <f>VLOOKUP($A2262,Location!$A:$E,3,FALSE)</f>
        <v>2.0109999999999999E-2</v>
      </c>
      <c r="T2262">
        <f>VLOOKUP($A2262,Location!$A:$E,4,FALSE)</f>
        <v>51.420360000000002</v>
      </c>
      <c r="U2262">
        <f>VLOOKUP($A2262,Location!$A:$E,5,FALSE)</f>
        <v>2.0109999999999999E-2</v>
      </c>
      <c r="V2262" t="s">
        <v>24</v>
      </c>
      <c r="W2262" t="s">
        <v>335</v>
      </c>
      <c r="X2262" t="s">
        <v>26</v>
      </c>
    </row>
    <row r="2263" spans="1:24" x14ac:dyDescent="0.25">
      <c r="A2263" t="s">
        <v>82</v>
      </c>
      <c r="N2263">
        <v>3</v>
      </c>
      <c r="O2263">
        <v>0</v>
      </c>
      <c r="P2263">
        <v>1</v>
      </c>
      <c r="Q2263" t="s">
        <v>23</v>
      </c>
      <c r="R2263">
        <f>VLOOKUP($A2263,Location!$A:$E,2,FALSE)</f>
        <v>57.673194799999997</v>
      </c>
      <c r="S2263">
        <f>VLOOKUP($A2263,Location!$A:$E,3,FALSE)</f>
        <v>-2.9725196999999999</v>
      </c>
      <c r="T2263">
        <f>VLOOKUP($A2263,Location!$A:$E,4,FALSE)</f>
        <v>57.673194799999997</v>
      </c>
      <c r="U2263">
        <f>VLOOKUP($A2263,Location!$A:$E,5,FALSE)</f>
        <v>-2.9725196999999999</v>
      </c>
      <c r="V2263" t="s">
        <v>24</v>
      </c>
      <c r="W2263" t="s">
        <v>335</v>
      </c>
      <c r="X2263" t="s">
        <v>26</v>
      </c>
    </row>
    <row r="2264" spans="1:24" x14ac:dyDescent="0.25">
      <c r="A2264" t="s">
        <v>83</v>
      </c>
      <c r="N2264">
        <v>3</v>
      </c>
      <c r="O2264">
        <v>0</v>
      </c>
      <c r="P2264">
        <v>1</v>
      </c>
      <c r="Q2264" t="s">
        <v>23</v>
      </c>
      <c r="R2264">
        <f>VLOOKUP($A2264,Location!$A:$E,2,FALSE)</f>
        <v>50.957619399999999</v>
      </c>
      <c r="S2264">
        <f>VLOOKUP($A2264,Location!$A:$E,3,FALSE)</f>
        <v>-0.127525</v>
      </c>
      <c r="T2264">
        <f>VLOOKUP($A2264,Location!$A:$E,4,FALSE)</f>
        <v>50.957619399999999</v>
      </c>
      <c r="U2264">
        <f>VLOOKUP($A2264,Location!$A:$E,5,FALSE)</f>
        <v>-0.127525</v>
      </c>
      <c r="V2264" t="s">
        <v>24</v>
      </c>
      <c r="W2264" t="s">
        <v>335</v>
      </c>
      <c r="X2264" t="s">
        <v>26</v>
      </c>
    </row>
    <row r="2265" spans="1:24" x14ac:dyDescent="0.25">
      <c r="A2265" t="s">
        <v>84</v>
      </c>
      <c r="N2265">
        <v>3</v>
      </c>
      <c r="O2265">
        <v>0</v>
      </c>
      <c r="P2265">
        <v>1</v>
      </c>
      <c r="Q2265" t="s">
        <v>23</v>
      </c>
      <c r="R2265">
        <f>VLOOKUP($A2265,Location!$A:$E,2,FALSE)</f>
        <v>52.795272099999998</v>
      </c>
      <c r="S2265">
        <f>VLOOKUP($A2265,Location!$A:$E,3,FALSE)</f>
        <v>-1.6587409</v>
      </c>
      <c r="T2265">
        <f>VLOOKUP($A2265,Location!$A:$E,4,FALSE)</f>
        <v>52.765272099999997</v>
      </c>
      <c r="U2265">
        <f>VLOOKUP($A2265,Location!$A:$E,5,FALSE)</f>
        <v>-1.6587409</v>
      </c>
      <c r="V2265" t="s">
        <v>24</v>
      </c>
      <c r="W2265" t="s">
        <v>335</v>
      </c>
      <c r="X2265" t="s">
        <v>26</v>
      </c>
    </row>
    <row r="2266" spans="1:24" x14ac:dyDescent="0.25">
      <c r="A2266" t="s">
        <v>85</v>
      </c>
      <c r="N2266">
        <v>3</v>
      </c>
      <c r="O2266">
        <v>0</v>
      </c>
      <c r="P2266">
        <v>1</v>
      </c>
      <c r="Q2266" t="s">
        <v>23</v>
      </c>
      <c r="R2266">
        <f>VLOOKUP($A2266,Location!$A:$E,2,FALSE)</f>
        <v>53.599623000000001</v>
      </c>
      <c r="S2266">
        <f>VLOOKUP($A2266,Location!$A:$E,3,FALSE)</f>
        <v>-2.2866369999999998</v>
      </c>
      <c r="T2266">
        <f>VLOOKUP($A2266,Location!$A:$E,4,FALSE)</f>
        <v>53.599623000000001</v>
      </c>
      <c r="U2266">
        <f>VLOOKUP($A2266,Location!$A:$E,5,FALSE)</f>
        <v>-2.2866369999999998</v>
      </c>
      <c r="V2266" t="s">
        <v>24</v>
      </c>
      <c r="W2266" t="s">
        <v>335</v>
      </c>
      <c r="X2266" t="s">
        <v>26</v>
      </c>
    </row>
    <row r="2267" spans="1:24" x14ac:dyDescent="0.25">
      <c r="A2267" t="s">
        <v>86</v>
      </c>
      <c r="N2267">
        <v>3</v>
      </c>
      <c r="O2267">
        <v>0</v>
      </c>
      <c r="P2267">
        <v>1</v>
      </c>
      <c r="Q2267" t="s">
        <v>23</v>
      </c>
      <c r="R2267">
        <f>VLOOKUP($A2267,Location!$A:$E,2,FALSE)</f>
        <v>52.248284900000002</v>
      </c>
      <c r="S2267">
        <f>VLOOKUP($A2267,Location!$A:$E,3,FALSE)</f>
        <v>0.71096519999999996</v>
      </c>
      <c r="T2267">
        <f>VLOOKUP($A2267,Location!$A:$E,4,FALSE)</f>
        <v>52.248284900000002</v>
      </c>
      <c r="U2267">
        <f>VLOOKUP($A2267,Location!$A:$E,5,FALSE)</f>
        <v>0.71096519999999996</v>
      </c>
      <c r="V2267" t="s">
        <v>24</v>
      </c>
      <c r="W2267" t="s">
        <v>335</v>
      </c>
      <c r="X2267" t="s">
        <v>26</v>
      </c>
    </row>
    <row r="2268" spans="1:24" x14ac:dyDescent="0.25">
      <c r="A2268" t="s">
        <v>87</v>
      </c>
      <c r="N2268">
        <v>3</v>
      </c>
      <c r="O2268">
        <v>0</v>
      </c>
      <c r="P2268">
        <v>1</v>
      </c>
      <c r="Q2268" t="s">
        <v>23</v>
      </c>
      <c r="R2268">
        <f>VLOOKUP($A2268,Location!$A:$E,2,FALSE)</f>
        <v>53.252900799999999</v>
      </c>
      <c r="S2268">
        <f>VLOOKUP($A2268,Location!$A:$E,3,FALSE)</f>
        <v>-1.9148575999999999</v>
      </c>
      <c r="T2268">
        <f>VLOOKUP($A2268,Location!$A:$E,4,FALSE)</f>
        <v>53.252900799999999</v>
      </c>
      <c r="U2268">
        <f>VLOOKUP($A2268,Location!$A:$E,5,FALSE)</f>
        <v>-1.9048575999999999</v>
      </c>
      <c r="V2268" t="s">
        <v>24</v>
      </c>
      <c r="W2268" t="s">
        <v>335</v>
      </c>
      <c r="X2268" t="s">
        <v>26</v>
      </c>
    </row>
    <row r="2269" spans="1:24" x14ac:dyDescent="0.25">
      <c r="A2269" t="s">
        <v>88</v>
      </c>
      <c r="N2269">
        <v>3</v>
      </c>
      <c r="O2269">
        <v>0</v>
      </c>
      <c r="P2269">
        <v>1</v>
      </c>
      <c r="Q2269" t="s">
        <v>23</v>
      </c>
      <c r="R2269">
        <f>VLOOKUP($A2269,Location!$A:$E,2,FALSE)</f>
        <v>50.226975299999999</v>
      </c>
      <c r="S2269">
        <f>VLOOKUP($A2269,Location!$A:$E,3,FALSE)</f>
        <v>-5.2660182999999998</v>
      </c>
      <c r="T2269">
        <f>VLOOKUP($A2269,Location!$A:$E,4,FALSE)</f>
        <v>50.226975299999999</v>
      </c>
      <c r="U2269">
        <f>VLOOKUP($A2269,Location!$A:$E,5,FALSE)</f>
        <v>-5.2660182999999998</v>
      </c>
      <c r="V2269" t="s">
        <v>24</v>
      </c>
      <c r="W2269" t="s">
        <v>335</v>
      </c>
      <c r="X2269" t="s">
        <v>26</v>
      </c>
    </row>
    <row r="2270" spans="1:24" x14ac:dyDescent="0.25">
      <c r="A2270" t="s">
        <v>89</v>
      </c>
      <c r="N2270">
        <v>3</v>
      </c>
      <c r="O2270">
        <v>0</v>
      </c>
      <c r="P2270">
        <v>1</v>
      </c>
      <c r="Q2270" t="s">
        <v>23</v>
      </c>
      <c r="R2270">
        <f>VLOOKUP($A2270,Location!$A:$E,2,FALSE)</f>
        <v>52.232819999999997</v>
      </c>
      <c r="S2270">
        <f>VLOOKUP($A2270,Location!$A:$E,3,FALSE)</f>
        <v>0.13578999999999999</v>
      </c>
      <c r="T2270">
        <f>VLOOKUP($A2270,Location!$A:$E,4,FALSE)</f>
        <v>52.232819999999997</v>
      </c>
      <c r="U2270">
        <f>VLOOKUP($A2270,Location!$A:$E,5,FALSE)</f>
        <v>0.13578999999999999</v>
      </c>
      <c r="V2270" t="s">
        <v>24</v>
      </c>
      <c r="W2270" t="s">
        <v>335</v>
      </c>
      <c r="X2270" t="s">
        <v>26</v>
      </c>
    </row>
    <row r="2271" spans="1:24" x14ac:dyDescent="0.25">
      <c r="A2271" t="s">
        <v>90</v>
      </c>
      <c r="N2271">
        <v>3</v>
      </c>
      <c r="O2271">
        <v>0</v>
      </c>
      <c r="P2271">
        <v>1</v>
      </c>
      <c r="Q2271" t="s">
        <v>23</v>
      </c>
      <c r="R2271">
        <f>VLOOKUP($A2271,Location!$A:$E,2,FALSE)</f>
        <v>55.423007599999998</v>
      </c>
      <c r="S2271">
        <f>VLOOKUP($A2271,Location!$A:$E,3,FALSE)</f>
        <v>-5.6014568999999996</v>
      </c>
      <c r="T2271">
        <f>VLOOKUP($A2271,Location!$A:$E,4,FALSE)</f>
        <v>55.423007599999998</v>
      </c>
      <c r="U2271">
        <f>VLOOKUP($A2271,Location!$A:$E,5,FALSE)</f>
        <v>-5.6014568999999996</v>
      </c>
      <c r="V2271" t="s">
        <v>24</v>
      </c>
      <c r="W2271" t="s">
        <v>335</v>
      </c>
      <c r="X2271" t="s">
        <v>26</v>
      </c>
    </row>
    <row r="2272" spans="1:24" x14ac:dyDescent="0.25">
      <c r="A2272" t="s">
        <v>91</v>
      </c>
      <c r="N2272">
        <v>3</v>
      </c>
      <c r="O2272">
        <v>0</v>
      </c>
      <c r="P2272">
        <v>1</v>
      </c>
      <c r="Q2272" t="s">
        <v>23</v>
      </c>
      <c r="R2272">
        <f>VLOOKUP($A2272,Location!$A:$E,2,FALSE)</f>
        <v>51.274792099999999</v>
      </c>
      <c r="S2272">
        <f>VLOOKUP($A2272,Location!$A:$E,3,FALSE)</f>
        <v>1.0884365</v>
      </c>
      <c r="T2272">
        <f>VLOOKUP($A2272,Location!$A:$E,4,FALSE)</f>
        <v>51.2347921</v>
      </c>
      <c r="U2272">
        <f>VLOOKUP($A2272,Location!$A:$E,5,FALSE)</f>
        <v>1.1334365</v>
      </c>
      <c r="V2272" t="s">
        <v>24</v>
      </c>
      <c r="W2272" t="s">
        <v>335</v>
      </c>
      <c r="X2272" t="s">
        <v>26</v>
      </c>
    </row>
    <row r="2273" spans="1:24" x14ac:dyDescent="0.25">
      <c r="A2273" t="s">
        <v>92</v>
      </c>
      <c r="N2273">
        <v>3</v>
      </c>
      <c r="O2273">
        <v>0</v>
      </c>
      <c r="P2273">
        <v>1</v>
      </c>
      <c r="Q2273" t="s">
        <v>23</v>
      </c>
      <c r="R2273">
        <f>VLOOKUP($A2273,Location!$A:$E,2,FALSE)</f>
        <v>51.522466999999999</v>
      </c>
      <c r="S2273">
        <f>VLOOKUP($A2273,Location!$A:$E,3,FALSE)</f>
        <v>-3.1902680000000001</v>
      </c>
      <c r="T2273">
        <f>VLOOKUP($A2273,Location!$A:$E,4,FALSE)</f>
        <v>51.522466999999999</v>
      </c>
      <c r="U2273">
        <f>VLOOKUP($A2273,Location!$A:$E,5,FALSE)</f>
        <v>-3.2202679999999999</v>
      </c>
      <c r="V2273" t="s">
        <v>24</v>
      </c>
      <c r="W2273" t="s">
        <v>335</v>
      </c>
      <c r="X2273" t="s">
        <v>26</v>
      </c>
    </row>
    <row r="2274" spans="1:24" x14ac:dyDescent="0.25">
      <c r="A2274" t="s">
        <v>93</v>
      </c>
      <c r="N2274">
        <v>3</v>
      </c>
      <c r="O2274">
        <v>0</v>
      </c>
      <c r="P2274">
        <v>1</v>
      </c>
      <c r="Q2274" t="s">
        <v>23</v>
      </c>
      <c r="R2274">
        <f>VLOOKUP($A2274,Location!$A:$E,2,FALSE)</f>
        <v>52.085118600000001</v>
      </c>
      <c r="S2274">
        <f>VLOOKUP($A2274,Location!$A:$E,3,FALSE)</f>
        <v>-4.6578919000000001</v>
      </c>
      <c r="T2274">
        <f>VLOOKUP($A2274,Location!$A:$E,4,FALSE)</f>
        <v>52.085118600000001</v>
      </c>
      <c r="U2274">
        <f>VLOOKUP($A2274,Location!$A:$E,5,FALSE)</f>
        <v>-4.6578919000000001</v>
      </c>
      <c r="V2274" t="s">
        <v>24</v>
      </c>
      <c r="W2274" t="s">
        <v>335</v>
      </c>
      <c r="X2274" t="s">
        <v>26</v>
      </c>
    </row>
    <row r="2275" spans="1:24" x14ac:dyDescent="0.25">
      <c r="A2275" t="s">
        <v>94</v>
      </c>
      <c r="N2275">
        <v>3</v>
      </c>
      <c r="O2275">
        <v>0</v>
      </c>
      <c r="P2275">
        <v>1</v>
      </c>
      <c r="Q2275" t="s">
        <v>23</v>
      </c>
      <c r="R2275">
        <f>VLOOKUP($A2275,Location!$A:$E,2,FALSE)</f>
        <v>52.119056999999998</v>
      </c>
      <c r="S2275">
        <f>VLOOKUP($A2275,Location!$A:$E,3,FALSE)</f>
        <v>-0.421518</v>
      </c>
      <c r="T2275">
        <f>VLOOKUP($A2275,Location!$A:$E,4,FALSE)</f>
        <v>52.134056999999999</v>
      </c>
      <c r="U2275">
        <f>VLOOKUP($A2275,Location!$A:$E,5,FALSE)</f>
        <v>-0.421518</v>
      </c>
      <c r="V2275" t="s">
        <v>24</v>
      </c>
      <c r="W2275" t="s">
        <v>335</v>
      </c>
      <c r="X2275" t="s">
        <v>26</v>
      </c>
    </row>
    <row r="2276" spans="1:24" x14ac:dyDescent="0.25">
      <c r="A2276" t="s">
        <v>95</v>
      </c>
      <c r="N2276">
        <v>3</v>
      </c>
      <c r="O2276">
        <v>0</v>
      </c>
      <c r="P2276">
        <v>1</v>
      </c>
      <c r="Q2276" t="s">
        <v>23</v>
      </c>
      <c r="R2276">
        <f>VLOOKUP($A2276,Location!$A:$E,2,FALSE)</f>
        <v>54.896782600000002</v>
      </c>
      <c r="S2276">
        <f>VLOOKUP($A2276,Location!$A:$E,3,FALSE)</f>
        <v>-2.9524503000000002</v>
      </c>
      <c r="T2276">
        <f>VLOOKUP($A2276,Location!$A:$E,4,FALSE)</f>
        <v>54.896782600000002</v>
      </c>
      <c r="U2276">
        <f>VLOOKUP($A2276,Location!$A:$E,5,FALSE)</f>
        <v>-2.9524503000000002</v>
      </c>
      <c r="V2276" t="s">
        <v>24</v>
      </c>
      <c r="W2276" t="s">
        <v>335</v>
      </c>
      <c r="X2276" t="s">
        <v>26</v>
      </c>
    </row>
    <row r="2277" spans="1:24" x14ac:dyDescent="0.25">
      <c r="A2277" t="s">
        <v>96</v>
      </c>
      <c r="N2277">
        <v>3</v>
      </c>
      <c r="O2277">
        <v>0</v>
      </c>
      <c r="P2277">
        <v>1</v>
      </c>
      <c r="Q2277" t="s">
        <v>23</v>
      </c>
      <c r="R2277">
        <f>VLOOKUP($A2277,Location!$A:$E,2,FALSE)</f>
        <v>51.855899899999997</v>
      </c>
      <c r="S2277">
        <f>VLOOKUP($A2277,Location!$A:$E,3,FALSE)</f>
        <v>-4.3029979000000003</v>
      </c>
      <c r="T2277">
        <f>VLOOKUP($A2277,Location!$A:$E,4,FALSE)</f>
        <v>51.855899899999997</v>
      </c>
      <c r="U2277">
        <f>VLOOKUP($A2277,Location!$A:$E,5,FALSE)</f>
        <v>-4.3029979000000003</v>
      </c>
      <c r="V2277" t="s">
        <v>24</v>
      </c>
      <c r="W2277" t="s">
        <v>335</v>
      </c>
      <c r="X2277" t="s">
        <v>26</v>
      </c>
    </row>
    <row r="2278" spans="1:24" x14ac:dyDescent="0.25">
      <c r="A2278" t="s">
        <v>97</v>
      </c>
      <c r="N2278">
        <v>3</v>
      </c>
      <c r="O2278">
        <v>0</v>
      </c>
      <c r="P2278">
        <v>1</v>
      </c>
      <c r="Q2278" t="s">
        <v>23</v>
      </c>
      <c r="R2278">
        <f>VLOOKUP($A2278,Location!$A:$E,2,FALSE)</f>
        <v>54.931502199999997</v>
      </c>
      <c r="S2278">
        <f>VLOOKUP($A2278,Location!$A:$E,3,FALSE)</f>
        <v>-3.9359592999999999</v>
      </c>
      <c r="T2278">
        <f>VLOOKUP($A2278,Location!$A:$E,4,FALSE)</f>
        <v>54.931502199999997</v>
      </c>
      <c r="U2278">
        <f>VLOOKUP($A2278,Location!$A:$E,5,FALSE)</f>
        <v>-3.9359592999999999</v>
      </c>
      <c r="V2278" t="s">
        <v>24</v>
      </c>
      <c r="W2278" t="s">
        <v>335</v>
      </c>
      <c r="X2278" t="s">
        <v>26</v>
      </c>
    </row>
    <row r="2279" spans="1:24" x14ac:dyDescent="0.25">
      <c r="A2279" t="s">
        <v>98</v>
      </c>
      <c r="N2279">
        <v>3</v>
      </c>
      <c r="O2279">
        <v>0</v>
      </c>
      <c r="P2279">
        <v>1</v>
      </c>
      <c r="Q2279" t="s">
        <v>23</v>
      </c>
      <c r="R2279">
        <f>VLOOKUP($A2279,Location!$A:$E,2,FALSE)</f>
        <v>53.532071299999998</v>
      </c>
      <c r="S2279">
        <f>VLOOKUP($A2279,Location!$A:$E,3,FALSE)</f>
        <v>-2.1712096999999999</v>
      </c>
      <c r="T2279">
        <f>VLOOKUP($A2279,Location!$A:$E,4,FALSE)</f>
        <v>53.532071299999998</v>
      </c>
      <c r="U2279">
        <f>VLOOKUP($A2279,Location!$A:$E,5,FALSE)</f>
        <v>-2.1712096999999999</v>
      </c>
      <c r="V2279" t="s">
        <v>24</v>
      </c>
      <c r="W2279" t="s">
        <v>335</v>
      </c>
      <c r="X2279" t="s">
        <v>26</v>
      </c>
    </row>
    <row r="2280" spans="1:24" x14ac:dyDescent="0.25">
      <c r="A2280" t="s">
        <v>99</v>
      </c>
      <c r="N2280">
        <v>3</v>
      </c>
      <c r="O2280">
        <v>0</v>
      </c>
      <c r="P2280">
        <v>1</v>
      </c>
      <c r="Q2280" t="s">
        <v>23</v>
      </c>
      <c r="R2280">
        <f>VLOOKUP($A2280,Location!$A:$E,2,FALSE)</f>
        <v>53.500746399999997</v>
      </c>
      <c r="S2280">
        <f>VLOOKUP($A2280,Location!$A:$E,3,FALSE)</f>
        <v>-2.2406853</v>
      </c>
      <c r="T2280">
        <f>VLOOKUP($A2280,Location!$A:$E,4,FALSE)</f>
        <v>53.500746399999997</v>
      </c>
      <c r="U2280">
        <f>VLOOKUP($A2280,Location!$A:$E,5,FALSE)</f>
        <v>-2.2491853000000002</v>
      </c>
      <c r="V2280" t="s">
        <v>24</v>
      </c>
      <c r="W2280" t="s">
        <v>335</v>
      </c>
      <c r="X2280" t="s">
        <v>26</v>
      </c>
    </row>
    <row r="2281" spans="1:24" x14ac:dyDescent="0.25">
      <c r="A2281" t="s">
        <v>100</v>
      </c>
      <c r="N2281">
        <v>3</v>
      </c>
      <c r="O2281">
        <v>0</v>
      </c>
      <c r="P2281">
        <v>1</v>
      </c>
      <c r="Q2281" t="s">
        <v>23</v>
      </c>
      <c r="R2281">
        <f>VLOOKUP($A2281,Location!$A:$E,2,FALSE)</f>
        <v>51.7248977</v>
      </c>
      <c r="S2281">
        <f>VLOOKUP($A2281,Location!$A:$E,3,FALSE)</f>
        <v>0.44655909999999999</v>
      </c>
      <c r="T2281">
        <f>VLOOKUP($A2281,Location!$A:$E,4,FALSE)</f>
        <v>51.7248977</v>
      </c>
      <c r="U2281">
        <f>VLOOKUP($A2281,Location!$A:$E,5,FALSE)</f>
        <v>0.44655909999999999</v>
      </c>
      <c r="V2281" t="s">
        <v>24</v>
      </c>
      <c r="W2281" t="s">
        <v>335</v>
      </c>
      <c r="X2281" t="s">
        <v>26</v>
      </c>
    </row>
    <row r="2282" spans="1:24" x14ac:dyDescent="0.25">
      <c r="A2282" t="s">
        <v>101</v>
      </c>
      <c r="N2282">
        <v>3</v>
      </c>
      <c r="O2282">
        <v>0</v>
      </c>
      <c r="P2282">
        <v>1</v>
      </c>
      <c r="Q2282" t="s">
        <v>23</v>
      </c>
      <c r="R2282">
        <f>VLOOKUP($A2282,Location!$A:$E,2,FALSE)</f>
        <v>51.903452700000003</v>
      </c>
      <c r="S2282">
        <f>VLOOKUP($A2282,Location!$A:$E,3,FALSE)</f>
        <v>-2.0650259000000002</v>
      </c>
      <c r="T2282">
        <f>VLOOKUP($A2282,Location!$A:$E,4,FALSE)</f>
        <v>51.903452700000003</v>
      </c>
      <c r="U2282">
        <f>VLOOKUP($A2282,Location!$A:$E,5,FALSE)</f>
        <v>-2.0250259000000002</v>
      </c>
      <c r="V2282" t="s">
        <v>24</v>
      </c>
      <c r="W2282" t="s">
        <v>335</v>
      </c>
      <c r="X2282" t="s">
        <v>26</v>
      </c>
    </row>
    <row r="2283" spans="1:24" x14ac:dyDescent="0.25">
      <c r="A2283" t="s">
        <v>102</v>
      </c>
      <c r="N2283">
        <v>3</v>
      </c>
      <c r="O2283">
        <v>0</v>
      </c>
      <c r="P2283">
        <v>1</v>
      </c>
      <c r="Q2283" t="s">
        <v>23</v>
      </c>
      <c r="R2283">
        <f>VLOOKUP($A2283,Location!$A:$E,2,FALSE)</f>
        <v>51.384331099999997</v>
      </c>
      <c r="S2283">
        <f>VLOOKUP($A2283,Location!$A:$E,3,FALSE)</f>
        <v>-0.50983659999999997</v>
      </c>
      <c r="T2283">
        <f>VLOOKUP($A2283,Location!$A:$E,4,FALSE)</f>
        <v>51.384331099999997</v>
      </c>
      <c r="U2283">
        <f>VLOOKUP($A2283,Location!$A:$E,5,FALSE)</f>
        <v>-0.50983659999999997</v>
      </c>
      <c r="V2283" t="s">
        <v>24</v>
      </c>
      <c r="W2283" t="s">
        <v>335</v>
      </c>
      <c r="X2283" t="s">
        <v>26</v>
      </c>
    </row>
    <row r="2284" spans="1:24" x14ac:dyDescent="0.25">
      <c r="A2284" t="s">
        <v>103</v>
      </c>
      <c r="N2284">
        <v>3</v>
      </c>
      <c r="O2284">
        <v>0</v>
      </c>
      <c r="P2284">
        <v>1</v>
      </c>
      <c r="Q2284" t="s">
        <v>23</v>
      </c>
      <c r="R2284">
        <f>VLOOKUP($A2284,Location!$A:$E,2,FALSE)</f>
        <v>53.161984699999998</v>
      </c>
      <c r="S2284">
        <f>VLOOKUP($A2284,Location!$A:$E,3,FALSE)</f>
        <v>-2.8475787000000001</v>
      </c>
      <c r="T2284">
        <f>VLOOKUP($A2284,Location!$A:$E,4,FALSE)</f>
        <v>53.181984700000001</v>
      </c>
      <c r="U2284">
        <f>VLOOKUP($A2284,Location!$A:$E,5,FALSE)</f>
        <v>-2.8475787000000001</v>
      </c>
      <c r="V2284" t="s">
        <v>24</v>
      </c>
      <c r="W2284" t="s">
        <v>335</v>
      </c>
      <c r="X2284" t="s">
        <v>26</v>
      </c>
    </row>
    <row r="2285" spans="1:24" x14ac:dyDescent="0.25">
      <c r="A2285" t="s">
        <v>104</v>
      </c>
      <c r="N2285">
        <v>3</v>
      </c>
      <c r="O2285">
        <v>0</v>
      </c>
      <c r="P2285">
        <v>1</v>
      </c>
      <c r="Q2285" t="s">
        <v>23</v>
      </c>
      <c r="R2285">
        <f>VLOOKUP($A2285,Location!$A:$E,2,FALSE)</f>
        <v>53.243543000000003</v>
      </c>
      <c r="S2285">
        <f>VLOOKUP($A2285,Location!$A:$E,3,FALSE)</f>
        <v>-1.426382</v>
      </c>
      <c r="T2285">
        <f>VLOOKUP($A2285,Location!$A:$E,4,FALSE)</f>
        <v>53.213543000000001</v>
      </c>
      <c r="U2285">
        <f>VLOOKUP($A2285,Location!$A:$E,5,FALSE)</f>
        <v>-1.416382</v>
      </c>
      <c r="V2285" t="s">
        <v>24</v>
      </c>
      <c r="W2285" t="s">
        <v>335</v>
      </c>
      <c r="X2285" t="s">
        <v>26</v>
      </c>
    </row>
    <row r="2286" spans="1:24" x14ac:dyDescent="0.25">
      <c r="A2286" t="s">
        <v>105</v>
      </c>
      <c r="N2286">
        <v>3</v>
      </c>
      <c r="O2286">
        <v>0</v>
      </c>
      <c r="P2286">
        <v>1</v>
      </c>
      <c r="Q2286" t="s">
        <v>23</v>
      </c>
      <c r="R2286">
        <f>VLOOKUP($A2286,Location!$A:$E,2,FALSE)</f>
        <v>50.85333</v>
      </c>
      <c r="S2286">
        <f>VLOOKUP($A2286,Location!$A:$E,3,FALSE)</f>
        <v>-0.71013000000000004</v>
      </c>
      <c r="T2286">
        <f>VLOOKUP($A2286,Location!$A:$E,4,FALSE)</f>
        <v>50.85333</v>
      </c>
      <c r="U2286">
        <f>VLOOKUP($A2286,Location!$A:$E,5,FALSE)</f>
        <v>-0.71013000000000004</v>
      </c>
      <c r="V2286" t="s">
        <v>24</v>
      </c>
      <c r="W2286" t="s">
        <v>335</v>
      </c>
      <c r="X2286" t="s">
        <v>26</v>
      </c>
    </row>
    <row r="2287" spans="1:24" x14ac:dyDescent="0.25">
      <c r="A2287" t="s">
        <v>106</v>
      </c>
      <c r="N2287">
        <v>3</v>
      </c>
      <c r="O2287">
        <v>0</v>
      </c>
      <c r="P2287">
        <v>1</v>
      </c>
      <c r="Q2287" t="s">
        <v>23</v>
      </c>
      <c r="R2287">
        <f>VLOOKUP($A2287,Location!$A:$E,2,FALSE)</f>
        <v>51.633513100000002</v>
      </c>
      <c r="S2287">
        <f>VLOOKUP($A2287,Location!$A:$E,3,FALSE)</f>
        <v>9.0489999999999998E-3</v>
      </c>
      <c r="T2287">
        <f>VLOOKUP($A2287,Location!$A:$E,4,FALSE)</f>
        <v>51.633513100000002</v>
      </c>
      <c r="U2287">
        <f>VLOOKUP($A2287,Location!$A:$E,5,FALSE)</f>
        <v>1.7049000000000002E-2</v>
      </c>
      <c r="V2287" t="s">
        <v>24</v>
      </c>
      <c r="W2287" t="s">
        <v>335</v>
      </c>
      <c r="X2287" t="s">
        <v>26</v>
      </c>
    </row>
    <row r="2288" spans="1:24" x14ac:dyDescent="0.25">
      <c r="A2288" t="s">
        <v>107</v>
      </c>
      <c r="N2288">
        <v>3</v>
      </c>
      <c r="O2288">
        <v>0</v>
      </c>
      <c r="P2288">
        <v>1</v>
      </c>
      <c r="Q2288" t="s">
        <v>23</v>
      </c>
      <c r="R2288">
        <f>VLOOKUP($A2288,Location!$A:$E,2,FALSE)</f>
        <v>51.465494</v>
      </c>
      <c r="S2288">
        <f>VLOOKUP($A2288,Location!$A:$E,3,FALSE)</f>
        <v>-2.1437599999999999</v>
      </c>
      <c r="T2288">
        <f>VLOOKUP($A2288,Location!$A:$E,4,FALSE)</f>
        <v>51.465494</v>
      </c>
      <c r="U2288">
        <f>VLOOKUP($A2288,Location!$A:$E,5,FALSE)</f>
        <v>-2.1437599999999999</v>
      </c>
      <c r="V2288" t="s">
        <v>24</v>
      </c>
      <c r="W2288" t="s">
        <v>335</v>
      </c>
      <c r="X2288" t="s">
        <v>26</v>
      </c>
    </row>
    <row r="2289" spans="1:24" x14ac:dyDescent="0.25">
      <c r="A2289" t="s">
        <v>108</v>
      </c>
      <c r="N2289">
        <v>3</v>
      </c>
      <c r="O2289">
        <v>0</v>
      </c>
      <c r="P2289">
        <v>1</v>
      </c>
      <c r="Q2289" t="s">
        <v>23</v>
      </c>
      <c r="R2289">
        <f>VLOOKUP($A2289,Location!$A:$E,2,FALSE)</f>
        <v>53.657494200000002</v>
      </c>
      <c r="S2289">
        <f>VLOOKUP($A2289,Location!$A:$E,3,FALSE)</f>
        <v>-2.6185464999999999</v>
      </c>
      <c r="T2289">
        <f>VLOOKUP($A2289,Location!$A:$E,4,FALSE)</f>
        <v>53.627494200000001</v>
      </c>
      <c r="U2289">
        <f>VLOOKUP($A2289,Location!$A:$E,5,FALSE)</f>
        <v>-2.7285464999999998</v>
      </c>
      <c r="V2289" t="s">
        <v>24</v>
      </c>
      <c r="W2289" t="s">
        <v>335</v>
      </c>
      <c r="X2289" t="s">
        <v>26</v>
      </c>
    </row>
    <row r="2290" spans="1:24" x14ac:dyDescent="0.25">
      <c r="A2290" t="s">
        <v>109</v>
      </c>
      <c r="N2290">
        <v>3</v>
      </c>
      <c r="O2290">
        <v>0</v>
      </c>
      <c r="P2290">
        <v>1</v>
      </c>
      <c r="Q2290" t="s">
        <v>23</v>
      </c>
      <c r="R2290">
        <f>VLOOKUP($A2290,Location!$A:$E,2,FALSE)</f>
        <v>51.798403800000003</v>
      </c>
      <c r="S2290">
        <f>VLOOKUP($A2290,Location!$A:$E,3,FALSE)</f>
        <v>1.1546676</v>
      </c>
      <c r="T2290">
        <f>VLOOKUP($A2290,Location!$A:$E,4,FALSE)</f>
        <v>51.798403800000003</v>
      </c>
      <c r="U2290">
        <f>VLOOKUP($A2290,Location!$A:$E,5,FALSE)</f>
        <v>1.1546676</v>
      </c>
      <c r="V2290" t="s">
        <v>24</v>
      </c>
      <c r="W2290" t="s">
        <v>335</v>
      </c>
      <c r="X2290" t="s">
        <v>26</v>
      </c>
    </row>
    <row r="2291" spans="1:24" x14ac:dyDescent="0.25">
      <c r="A2291" t="s">
        <v>110</v>
      </c>
      <c r="N2291">
        <v>3</v>
      </c>
      <c r="O2291">
        <v>0</v>
      </c>
      <c r="P2291">
        <v>1</v>
      </c>
      <c r="Q2291" t="s">
        <v>23</v>
      </c>
      <c r="R2291">
        <f>VLOOKUP($A2291,Location!$A:$E,2,FALSE)</f>
        <v>51.872078700000003</v>
      </c>
      <c r="S2291">
        <f>VLOOKUP($A2291,Location!$A:$E,3,FALSE)</f>
        <v>0.92811390000000005</v>
      </c>
      <c r="T2291">
        <f>VLOOKUP($A2291,Location!$A:$E,4,FALSE)</f>
        <v>51.872078700000003</v>
      </c>
      <c r="U2291">
        <f>VLOOKUP($A2291,Location!$A:$E,5,FALSE)</f>
        <v>0.89811390000000002</v>
      </c>
      <c r="V2291" t="s">
        <v>24</v>
      </c>
      <c r="W2291" t="s">
        <v>335</v>
      </c>
      <c r="X2291" t="s">
        <v>26</v>
      </c>
    </row>
    <row r="2292" spans="1:24" x14ac:dyDescent="0.25">
      <c r="A2292" t="s">
        <v>111</v>
      </c>
      <c r="N2292">
        <v>3</v>
      </c>
      <c r="O2292">
        <v>0</v>
      </c>
      <c r="P2292">
        <v>1</v>
      </c>
      <c r="Q2292" t="s">
        <v>23</v>
      </c>
      <c r="R2292">
        <f>VLOOKUP($A2292,Location!$A:$E,2,FALSE)</f>
        <v>52.463636200000003</v>
      </c>
      <c r="S2292">
        <f>VLOOKUP($A2292,Location!$A:$E,3,FALSE)</f>
        <v>-1.4758529</v>
      </c>
      <c r="T2292">
        <f>VLOOKUP($A2292,Location!$A:$E,4,FALSE)</f>
        <v>52.433636200000002</v>
      </c>
      <c r="U2292">
        <f>VLOOKUP($A2292,Location!$A:$E,5,FALSE)</f>
        <v>-1.5358529000000001</v>
      </c>
      <c r="V2292" t="s">
        <v>24</v>
      </c>
      <c r="W2292" t="s">
        <v>335</v>
      </c>
      <c r="X2292" t="s">
        <v>26</v>
      </c>
    </row>
    <row r="2293" spans="1:24" x14ac:dyDescent="0.25">
      <c r="A2293" t="s">
        <v>112</v>
      </c>
      <c r="N2293">
        <v>3</v>
      </c>
      <c r="O2293">
        <v>0</v>
      </c>
      <c r="P2293">
        <v>1</v>
      </c>
      <c r="Q2293" t="s">
        <v>23</v>
      </c>
      <c r="R2293">
        <f>VLOOKUP($A2293,Location!$A:$E,2,FALSE)</f>
        <v>51.081005699999999</v>
      </c>
      <c r="S2293">
        <f>VLOOKUP($A2293,Location!$A:$E,3,FALSE)</f>
        <v>-0.2017707</v>
      </c>
      <c r="T2293">
        <f>VLOOKUP($A2293,Location!$A:$E,4,FALSE)</f>
        <v>51.081005699999999</v>
      </c>
      <c r="U2293">
        <f>VLOOKUP($A2293,Location!$A:$E,5,FALSE)</f>
        <v>-0.2017707</v>
      </c>
      <c r="V2293" t="s">
        <v>24</v>
      </c>
      <c r="W2293" t="s">
        <v>335</v>
      </c>
      <c r="X2293" t="s">
        <v>26</v>
      </c>
    </row>
    <row r="2294" spans="1:24" x14ac:dyDescent="0.25">
      <c r="A2294" t="s">
        <v>113</v>
      </c>
      <c r="N2294">
        <v>3</v>
      </c>
      <c r="O2294">
        <v>0</v>
      </c>
      <c r="P2294">
        <v>1</v>
      </c>
      <c r="Q2294" t="s">
        <v>23</v>
      </c>
      <c r="R2294">
        <f>VLOOKUP($A2294,Location!$A:$E,2,FALSE)</f>
        <v>53.089860799999997</v>
      </c>
      <c r="S2294">
        <f>VLOOKUP($A2294,Location!$A:$E,3,FALSE)</f>
        <v>-2.4441250000000001</v>
      </c>
      <c r="T2294">
        <f>VLOOKUP($A2294,Location!$A:$E,4,FALSE)</f>
        <v>53.089860799999997</v>
      </c>
      <c r="U2294">
        <f>VLOOKUP($A2294,Location!$A:$E,5,FALSE)</f>
        <v>-2.4441250000000001</v>
      </c>
      <c r="V2294" t="s">
        <v>24</v>
      </c>
      <c r="W2294" t="s">
        <v>335</v>
      </c>
      <c r="X2294" t="s">
        <v>26</v>
      </c>
    </row>
    <row r="2295" spans="1:24" x14ac:dyDescent="0.25">
      <c r="A2295" t="s">
        <v>114</v>
      </c>
      <c r="N2295">
        <v>3</v>
      </c>
      <c r="O2295">
        <v>0</v>
      </c>
      <c r="P2295">
        <v>1</v>
      </c>
      <c r="Q2295" t="s">
        <v>23</v>
      </c>
      <c r="R2295">
        <f>VLOOKUP($A2295,Location!$A:$E,2,FALSE)</f>
        <v>51.385290500000004</v>
      </c>
      <c r="S2295">
        <f>VLOOKUP($A2295,Location!$A:$E,3,FALSE)</f>
        <v>-0.1178232</v>
      </c>
      <c r="T2295">
        <f>VLOOKUP($A2295,Location!$A:$E,4,FALSE)</f>
        <v>51.360290500000005</v>
      </c>
      <c r="U2295">
        <f>VLOOKUP($A2295,Location!$A:$E,5,FALSE)</f>
        <v>-0.1178232</v>
      </c>
      <c r="V2295" t="s">
        <v>24</v>
      </c>
      <c r="W2295" t="s">
        <v>335</v>
      </c>
      <c r="X2295" t="s">
        <v>26</v>
      </c>
    </row>
    <row r="2296" spans="1:24" x14ac:dyDescent="0.25">
      <c r="A2296" t="s">
        <v>115</v>
      </c>
      <c r="N2296">
        <v>3</v>
      </c>
      <c r="O2296">
        <v>0</v>
      </c>
      <c r="P2296">
        <v>1</v>
      </c>
      <c r="Q2296" t="s">
        <v>23</v>
      </c>
      <c r="R2296">
        <f>VLOOKUP($A2296,Location!$A:$E,2,FALSE)</f>
        <v>55.451709999999999</v>
      </c>
      <c r="S2296">
        <f>VLOOKUP($A2296,Location!$A:$E,3,FALSE)</f>
        <v>-4.2643599999999999</v>
      </c>
      <c r="T2296">
        <f>VLOOKUP($A2296,Location!$A:$E,4,FALSE)</f>
        <v>55.451709999999999</v>
      </c>
      <c r="U2296">
        <f>VLOOKUP($A2296,Location!$A:$E,5,FALSE)</f>
        <v>-4.2643599999999999</v>
      </c>
      <c r="V2296" t="s">
        <v>24</v>
      </c>
      <c r="W2296" t="s">
        <v>335</v>
      </c>
      <c r="X2296" t="s">
        <v>26</v>
      </c>
    </row>
    <row r="2297" spans="1:24" x14ac:dyDescent="0.25">
      <c r="A2297" t="s">
        <v>116</v>
      </c>
      <c r="N2297">
        <v>3</v>
      </c>
      <c r="O2297">
        <v>0</v>
      </c>
      <c r="P2297">
        <v>1</v>
      </c>
      <c r="Q2297" t="s">
        <v>23</v>
      </c>
      <c r="R2297">
        <f>VLOOKUP($A2297,Location!$A:$E,2,FALSE)</f>
        <v>54.519602200000001</v>
      </c>
      <c r="S2297">
        <f>VLOOKUP($A2297,Location!$A:$E,3,FALSE)</f>
        <v>-1.5083413999999999</v>
      </c>
      <c r="T2297">
        <f>VLOOKUP($A2297,Location!$A:$E,4,FALSE)</f>
        <v>54.519602200000001</v>
      </c>
      <c r="U2297">
        <f>VLOOKUP($A2297,Location!$A:$E,5,FALSE)</f>
        <v>-1.5083413999999999</v>
      </c>
      <c r="V2297" t="s">
        <v>24</v>
      </c>
      <c r="W2297" t="s">
        <v>335</v>
      </c>
      <c r="X2297" t="s">
        <v>26</v>
      </c>
    </row>
    <row r="2298" spans="1:24" x14ac:dyDescent="0.25">
      <c r="A2298" t="s">
        <v>117</v>
      </c>
      <c r="N2298">
        <v>3</v>
      </c>
      <c r="O2298">
        <v>0</v>
      </c>
      <c r="P2298">
        <v>1</v>
      </c>
      <c r="Q2298" t="s">
        <v>23</v>
      </c>
      <c r="R2298">
        <f>VLOOKUP($A2298,Location!$A:$E,2,FALSE)</f>
        <v>52.901769999999999</v>
      </c>
      <c r="S2298">
        <f>VLOOKUP($A2298,Location!$A:$E,3,FALSE)</f>
        <v>-1.4310529999999999</v>
      </c>
      <c r="T2298">
        <f>VLOOKUP($A2298,Location!$A:$E,4,FALSE)</f>
        <v>52.901769999999999</v>
      </c>
      <c r="U2298">
        <f>VLOOKUP($A2298,Location!$A:$E,5,FALSE)</f>
        <v>-1.4710529999999999</v>
      </c>
      <c r="V2298" t="s">
        <v>24</v>
      </c>
      <c r="W2298" t="s">
        <v>335</v>
      </c>
      <c r="X2298" t="s">
        <v>26</v>
      </c>
    </row>
    <row r="2299" spans="1:24" x14ac:dyDescent="0.25">
      <c r="A2299" t="s">
        <v>118</v>
      </c>
      <c r="N2299">
        <v>3</v>
      </c>
      <c r="O2299">
        <v>0</v>
      </c>
      <c r="P2299">
        <v>1</v>
      </c>
      <c r="Q2299" t="s">
        <v>23</v>
      </c>
      <c r="R2299">
        <f>VLOOKUP($A2299,Location!$A:$E,2,FALSE)</f>
        <v>53.542399000000003</v>
      </c>
      <c r="S2299">
        <f>VLOOKUP($A2299,Location!$A:$E,3,FALSE)</f>
        <v>-1.0859939999999999</v>
      </c>
      <c r="T2299">
        <f>VLOOKUP($A2299,Location!$A:$E,4,FALSE)</f>
        <v>53.542399000000003</v>
      </c>
      <c r="U2299">
        <f>VLOOKUP($A2299,Location!$A:$E,5,FALSE)</f>
        <v>-1.0859939999999999</v>
      </c>
      <c r="V2299" t="s">
        <v>24</v>
      </c>
      <c r="W2299" t="s">
        <v>335</v>
      </c>
      <c r="X2299" t="s">
        <v>26</v>
      </c>
    </row>
    <row r="2300" spans="1:24" x14ac:dyDescent="0.25">
      <c r="A2300" t="s">
        <v>119</v>
      </c>
      <c r="N2300">
        <v>3</v>
      </c>
      <c r="O2300">
        <v>0</v>
      </c>
      <c r="P2300">
        <v>1</v>
      </c>
      <c r="Q2300" t="s">
        <v>23</v>
      </c>
      <c r="R2300">
        <f>VLOOKUP($A2300,Location!$A:$E,2,FALSE)</f>
        <v>50.714248900000001</v>
      </c>
      <c r="S2300">
        <f>VLOOKUP($A2300,Location!$A:$E,3,FALSE)</f>
        <v>-2.4686621</v>
      </c>
      <c r="T2300">
        <f>VLOOKUP($A2300,Location!$A:$E,4,FALSE)</f>
        <v>50.714248900000001</v>
      </c>
      <c r="U2300">
        <f>VLOOKUP($A2300,Location!$A:$E,5,FALSE)</f>
        <v>-2.4686621</v>
      </c>
      <c r="V2300" t="s">
        <v>24</v>
      </c>
      <c r="W2300" t="s">
        <v>335</v>
      </c>
      <c r="X2300" t="s">
        <v>26</v>
      </c>
    </row>
    <row r="2301" spans="1:24" x14ac:dyDescent="0.25">
      <c r="A2301" t="s">
        <v>120</v>
      </c>
      <c r="N2301">
        <v>3</v>
      </c>
      <c r="O2301">
        <v>0</v>
      </c>
      <c r="P2301">
        <v>1</v>
      </c>
      <c r="Q2301" t="s">
        <v>23</v>
      </c>
      <c r="R2301">
        <f>VLOOKUP($A2301,Location!$A:$E,2,FALSE)</f>
        <v>52.50311</v>
      </c>
      <c r="S2301">
        <f>VLOOKUP($A2301,Location!$A:$E,3,FALSE)</f>
        <v>-2.1487500000000002</v>
      </c>
      <c r="T2301">
        <f>VLOOKUP($A2301,Location!$A:$E,4,FALSE)</f>
        <v>52.50311</v>
      </c>
      <c r="U2301">
        <f>VLOOKUP($A2301,Location!$A:$E,5,FALSE)</f>
        <v>-2.1487500000000002</v>
      </c>
      <c r="V2301" t="s">
        <v>24</v>
      </c>
      <c r="W2301" t="s">
        <v>335</v>
      </c>
      <c r="X2301" t="s">
        <v>26</v>
      </c>
    </row>
    <row r="2302" spans="1:24" x14ac:dyDescent="0.25">
      <c r="A2302" t="s">
        <v>121</v>
      </c>
      <c r="N2302">
        <v>3</v>
      </c>
      <c r="O2302">
        <v>0</v>
      </c>
      <c r="P2302">
        <v>1</v>
      </c>
      <c r="Q2302" t="s">
        <v>23</v>
      </c>
      <c r="R2302">
        <f>VLOOKUP($A2302,Location!$A:$E,2,FALSE)</f>
        <v>55.968623000000001</v>
      </c>
      <c r="S2302">
        <f>VLOOKUP($A2302,Location!$A:$E,3,FALSE)</f>
        <v>-4.5745940000000003</v>
      </c>
      <c r="T2302">
        <f>VLOOKUP($A2302,Location!$A:$E,4,FALSE)</f>
        <v>55.968623000000001</v>
      </c>
      <c r="U2302">
        <f>VLOOKUP($A2302,Location!$A:$E,5,FALSE)</f>
        <v>-4.5745940000000003</v>
      </c>
      <c r="V2302" t="s">
        <v>24</v>
      </c>
      <c r="W2302" t="s">
        <v>335</v>
      </c>
      <c r="X2302" t="s">
        <v>26</v>
      </c>
    </row>
    <row r="2303" spans="1:24" x14ac:dyDescent="0.25">
      <c r="A2303" t="s">
        <v>122</v>
      </c>
      <c r="N2303">
        <v>3</v>
      </c>
      <c r="O2303">
        <v>0</v>
      </c>
      <c r="P2303">
        <v>1</v>
      </c>
      <c r="Q2303" t="s">
        <v>23</v>
      </c>
      <c r="R2303">
        <f>VLOOKUP($A2303,Location!$A:$E,2,FALSE)</f>
        <v>55.069248299999998</v>
      </c>
      <c r="S2303">
        <f>VLOOKUP($A2303,Location!$A:$E,3,FALSE)</f>
        <v>-3.5967161000000001</v>
      </c>
      <c r="T2303">
        <f>VLOOKUP($A2303,Location!$A:$E,4,FALSE)</f>
        <v>55.069248299999998</v>
      </c>
      <c r="U2303">
        <f>VLOOKUP($A2303,Location!$A:$E,5,FALSE)</f>
        <v>-3.5967161000000001</v>
      </c>
      <c r="V2303" t="s">
        <v>24</v>
      </c>
      <c r="W2303" t="s">
        <v>335</v>
      </c>
      <c r="X2303" t="s">
        <v>26</v>
      </c>
    </row>
    <row r="2304" spans="1:24" x14ac:dyDescent="0.25">
      <c r="A2304" t="s">
        <v>123</v>
      </c>
      <c r="N2304">
        <v>3</v>
      </c>
      <c r="O2304">
        <v>0</v>
      </c>
      <c r="P2304">
        <v>1</v>
      </c>
      <c r="Q2304" t="s">
        <v>23</v>
      </c>
      <c r="R2304">
        <f>VLOOKUP($A2304,Location!$A:$E,2,FALSE)</f>
        <v>56.477769500000001</v>
      </c>
      <c r="S2304">
        <f>VLOOKUP($A2304,Location!$A:$E,3,FALSE)</f>
        <v>-3.0050628000000001</v>
      </c>
      <c r="T2304">
        <f>VLOOKUP($A2304,Location!$A:$E,4,FALSE)</f>
        <v>56.477769500000001</v>
      </c>
      <c r="U2304">
        <f>VLOOKUP($A2304,Location!$A:$E,5,FALSE)</f>
        <v>-3.0050628000000001</v>
      </c>
      <c r="V2304" t="s">
        <v>24</v>
      </c>
      <c r="W2304" t="s">
        <v>335</v>
      </c>
      <c r="X2304" t="s">
        <v>26</v>
      </c>
    </row>
    <row r="2305" spans="1:24" x14ac:dyDescent="0.25">
      <c r="A2305" t="s">
        <v>124</v>
      </c>
      <c r="N2305">
        <v>3</v>
      </c>
      <c r="O2305">
        <v>0</v>
      </c>
      <c r="P2305">
        <v>1</v>
      </c>
      <c r="Q2305" t="s">
        <v>23</v>
      </c>
      <c r="R2305">
        <f>VLOOKUP($A2305,Location!$A:$E,2,FALSE)</f>
        <v>56.074010000000001</v>
      </c>
      <c r="S2305">
        <f>VLOOKUP($A2305,Location!$A:$E,3,FALSE)</f>
        <v>-3.4352800000000001</v>
      </c>
      <c r="T2305">
        <f>VLOOKUP($A2305,Location!$A:$E,4,FALSE)</f>
        <v>56.074010000000001</v>
      </c>
      <c r="U2305">
        <f>VLOOKUP($A2305,Location!$A:$E,5,FALSE)</f>
        <v>-3.4352800000000001</v>
      </c>
      <c r="V2305" t="s">
        <v>24</v>
      </c>
      <c r="W2305" t="s">
        <v>335</v>
      </c>
      <c r="X2305" t="s">
        <v>26</v>
      </c>
    </row>
    <row r="2306" spans="1:24" x14ac:dyDescent="0.25">
      <c r="A2306" t="s">
        <v>125</v>
      </c>
      <c r="N2306">
        <v>3</v>
      </c>
      <c r="O2306">
        <v>0</v>
      </c>
      <c r="P2306">
        <v>1</v>
      </c>
      <c r="Q2306" t="s">
        <v>23</v>
      </c>
      <c r="R2306">
        <f>VLOOKUP($A2306,Location!$A:$E,2,FALSE)</f>
        <v>55.967545800000003</v>
      </c>
      <c r="S2306">
        <f>VLOOKUP($A2306,Location!$A:$E,3,FALSE)</f>
        <v>-4.9115197000000004</v>
      </c>
      <c r="T2306">
        <f>VLOOKUP($A2306,Location!$A:$E,4,FALSE)</f>
        <v>55.967545800000003</v>
      </c>
      <c r="U2306">
        <f>VLOOKUP($A2306,Location!$A:$E,5,FALSE)</f>
        <v>-4.9815197000000007</v>
      </c>
      <c r="V2306" t="s">
        <v>24</v>
      </c>
      <c r="W2306" t="s">
        <v>335</v>
      </c>
      <c r="X2306" t="s">
        <v>26</v>
      </c>
    </row>
    <row r="2307" spans="1:24" x14ac:dyDescent="0.25">
      <c r="A2307" t="s">
        <v>126</v>
      </c>
      <c r="N2307">
        <v>3</v>
      </c>
      <c r="O2307">
        <v>0</v>
      </c>
      <c r="P2307">
        <v>1</v>
      </c>
      <c r="Q2307" t="s">
        <v>23</v>
      </c>
      <c r="R2307">
        <f>VLOOKUP($A2307,Location!$A:$E,2,FALSE)</f>
        <v>55.777823300000001</v>
      </c>
      <c r="S2307">
        <f>VLOOKUP($A2307,Location!$A:$E,3,FALSE)</f>
        <v>-2.3481822999999999</v>
      </c>
      <c r="T2307">
        <f>VLOOKUP($A2307,Location!$A:$E,4,FALSE)</f>
        <v>55.777823300000001</v>
      </c>
      <c r="U2307">
        <f>VLOOKUP($A2307,Location!$A:$E,5,FALSE)</f>
        <v>-2.3481822999999999</v>
      </c>
      <c r="V2307" t="s">
        <v>24</v>
      </c>
      <c r="W2307" t="s">
        <v>335</v>
      </c>
      <c r="X2307" t="s">
        <v>26</v>
      </c>
    </row>
    <row r="2308" spans="1:24" x14ac:dyDescent="0.25">
      <c r="A2308" t="s">
        <v>127</v>
      </c>
      <c r="N2308">
        <v>3</v>
      </c>
      <c r="O2308">
        <v>0</v>
      </c>
      <c r="P2308">
        <v>1</v>
      </c>
      <c r="Q2308" t="s">
        <v>23</v>
      </c>
      <c r="R2308">
        <f>VLOOKUP($A2308,Location!$A:$E,2,FALSE)</f>
        <v>54.747139300000001</v>
      </c>
      <c r="S2308">
        <f>VLOOKUP($A2308,Location!$A:$E,3,FALSE)</f>
        <v>-1.6097671</v>
      </c>
      <c r="T2308">
        <f>VLOOKUP($A2308,Location!$A:$E,4,FALSE)</f>
        <v>54.747139300000001</v>
      </c>
      <c r="U2308">
        <f>VLOOKUP($A2308,Location!$A:$E,5,FALSE)</f>
        <v>-1.6097671</v>
      </c>
      <c r="V2308" t="s">
        <v>24</v>
      </c>
      <c r="W2308" t="s">
        <v>335</v>
      </c>
      <c r="X2308" t="s">
        <v>26</v>
      </c>
    </row>
    <row r="2309" spans="1:24" x14ac:dyDescent="0.25">
      <c r="A2309" t="s">
        <v>128</v>
      </c>
      <c r="N2309">
        <v>3</v>
      </c>
      <c r="O2309">
        <v>0</v>
      </c>
      <c r="P2309">
        <v>1</v>
      </c>
      <c r="Q2309" t="s">
        <v>23</v>
      </c>
      <c r="R2309">
        <f>VLOOKUP($A2309,Location!$A:$E,2,FALSE)</f>
        <v>55.770840999999997</v>
      </c>
      <c r="S2309">
        <f>VLOOKUP($A2309,Location!$A:$E,3,FALSE)</f>
        <v>-4.1754534000000003</v>
      </c>
      <c r="T2309">
        <f>VLOOKUP($A2309,Location!$A:$E,4,FALSE)</f>
        <v>55.770840999999997</v>
      </c>
      <c r="U2309">
        <f>VLOOKUP($A2309,Location!$A:$E,5,FALSE)</f>
        <v>-4.1754534000000003</v>
      </c>
      <c r="V2309" t="s">
        <v>24</v>
      </c>
      <c r="W2309" t="s">
        <v>335</v>
      </c>
      <c r="X2309" t="s">
        <v>26</v>
      </c>
    </row>
    <row r="2310" spans="1:24" x14ac:dyDescent="0.25">
      <c r="A2310" t="s">
        <v>129</v>
      </c>
      <c r="N2310">
        <v>3</v>
      </c>
      <c r="O2310">
        <v>0</v>
      </c>
      <c r="P2310">
        <v>1</v>
      </c>
      <c r="Q2310" t="s">
        <v>23</v>
      </c>
      <c r="R2310">
        <f>VLOOKUP($A2310,Location!$A:$E,2,FALSE)</f>
        <v>50.782507099999997</v>
      </c>
      <c r="S2310">
        <f>VLOOKUP($A2310,Location!$A:$E,3,FALSE)</f>
        <v>0.30959300000000001</v>
      </c>
      <c r="T2310">
        <f>VLOOKUP($A2310,Location!$A:$E,4,FALSE)</f>
        <v>50.782507099999997</v>
      </c>
      <c r="U2310">
        <f>VLOOKUP($A2310,Location!$A:$E,5,FALSE)</f>
        <v>0.30959300000000001</v>
      </c>
      <c r="V2310" t="s">
        <v>24</v>
      </c>
      <c r="W2310" t="s">
        <v>335</v>
      </c>
      <c r="X2310" t="s">
        <v>26</v>
      </c>
    </row>
    <row r="2311" spans="1:24" x14ac:dyDescent="0.25">
      <c r="A2311" t="s">
        <v>130</v>
      </c>
      <c r="N2311">
        <v>3</v>
      </c>
      <c r="O2311">
        <v>0</v>
      </c>
      <c r="P2311">
        <v>1</v>
      </c>
      <c r="Q2311" t="s">
        <v>23</v>
      </c>
      <c r="R2311">
        <f>VLOOKUP($A2311,Location!$A:$E,2,FALSE)</f>
        <v>55.8999308</v>
      </c>
      <c r="S2311">
        <f>VLOOKUP($A2311,Location!$A:$E,3,FALSE)</f>
        <v>-3.3082379</v>
      </c>
      <c r="T2311">
        <f>VLOOKUP($A2311,Location!$A:$E,4,FALSE)</f>
        <v>55.8999308</v>
      </c>
      <c r="U2311">
        <f>VLOOKUP($A2311,Location!$A:$E,5,FALSE)</f>
        <v>-3.3182378999999997</v>
      </c>
      <c r="V2311" t="s">
        <v>24</v>
      </c>
      <c r="W2311" t="s">
        <v>335</v>
      </c>
      <c r="X2311" t="s">
        <v>26</v>
      </c>
    </row>
    <row r="2312" spans="1:24" x14ac:dyDescent="0.25">
      <c r="A2312" t="s">
        <v>131</v>
      </c>
      <c r="N2312">
        <v>3</v>
      </c>
      <c r="O2312">
        <v>0</v>
      </c>
      <c r="P2312">
        <v>1</v>
      </c>
      <c r="Q2312" t="s">
        <v>23</v>
      </c>
      <c r="R2312">
        <f>VLOOKUP($A2312,Location!$A:$E,2,FALSE)</f>
        <v>55.943147000000003</v>
      </c>
      <c r="S2312">
        <f>VLOOKUP($A2312,Location!$A:$E,3,FALSE)</f>
        <v>-3.0669396</v>
      </c>
      <c r="T2312">
        <f>VLOOKUP($A2312,Location!$A:$E,4,FALSE)</f>
        <v>55.943147000000003</v>
      </c>
      <c r="U2312">
        <f>VLOOKUP($A2312,Location!$A:$E,5,FALSE)</f>
        <v>-3.0669396</v>
      </c>
      <c r="V2312" t="s">
        <v>24</v>
      </c>
      <c r="W2312" t="s">
        <v>335</v>
      </c>
      <c r="X2312" t="s">
        <v>26</v>
      </c>
    </row>
    <row r="2313" spans="1:24" x14ac:dyDescent="0.25">
      <c r="A2313" t="s">
        <v>132</v>
      </c>
      <c r="N2313">
        <v>3</v>
      </c>
      <c r="O2313">
        <v>0</v>
      </c>
      <c r="P2313">
        <v>1</v>
      </c>
      <c r="Q2313" t="s">
        <v>23</v>
      </c>
      <c r="R2313">
        <f>VLOOKUP($A2313,Location!$A:$E,2,FALSE)</f>
        <v>57.651477</v>
      </c>
      <c r="S2313">
        <f>VLOOKUP($A2313,Location!$A:$E,3,FALSE)</f>
        <v>-3.3183582</v>
      </c>
      <c r="T2313">
        <f>VLOOKUP($A2313,Location!$A:$E,4,FALSE)</f>
        <v>57.651477</v>
      </c>
      <c r="U2313">
        <f>VLOOKUP($A2313,Location!$A:$E,5,FALSE)</f>
        <v>-3.3183582</v>
      </c>
      <c r="V2313" t="s">
        <v>24</v>
      </c>
      <c r="W2313" t="s">
        <v>335</v>
      </c>
      <c r="X2313" t="s">
        <v>26</v>
      </c>
    </row>
    <row r="2314" spans="1:24" x14ac:dyDescent="0.25">
      <c r="A2314" t="s">
        <v>133</v>
      </c>
      <c r="N2314">
        <v>3</v>
      </c>
      <c r="O2314">
        <v>0</v>
      </c>
      <c r="P2314">
        <v>1</v>
      </c>
      <c r="Q2314" t="s">
        <v>23</v>
      </c>
      <c r="R2314">
        <f>VLOOKUP($A2314,Location!$A:$E,2,FALSE)</f>
        <v>54.961222300000003</v>
      </c>
      <c r="S2314">
        <f>VLOOKUP($A2314,Location!$A:$E,3,FALSE)</f>
        <v>-1.6446000999999999</v>
      </c>
      <c r="T2314">
        <f>VLOOKUP($A2314,Location!$A:$E,4,FALSE)</f>
        <v>54.961222300000003</v>
      </c>
      <c r="U2314">
        <f>VLOOKUP($A2314,Location!$A:$E,5,FALSE)</f>
        <v>-1.6046000999999999</v>
      </c>
      <c r="V2314" t="s">
        <v>24</v>
      </c>
      <c r="W2314" t="s">
        <v>335</v>
      </c>
      <c r="X2314" t="s">
        <v>26</v>
      </c>
    </row>
    <row r="2315" spans="1:24" x14ac:dyDescent="0.25">
      <c r="A2315" t="s">
        <v>134</v>
      </c>
      <c r="N2315">
        <v>3</v>
      </c>
      <c r="O2315">
        <v>0</v>
      </c>
      <c r="P2315">
        <v>1</v>
      </c>
      <c r="Q2315" t="s">
        <v>23</v>
      </c>
      <c r="R2315">
        <f>VLOOKUP($A2315,Location!$A:$E,2,FALSE)</f>
        <v>51.676892500000001</v>
      </c>
      <c r="S2315">
        <f>VLOOKUP($A2315,Location!$A:$E,3,FALSE)</f>
        <v>-2.1648400000000002E-2</v>
      </c>
      <c r="T2315">
        <f>VLOOKUP($A2315,Location!$A:$E,4,FALSE)</f>
        <v>51.676892500000001</v>
      </c>
      <c r="U2315">
        <f>VLOOKUP($A2315,Location!$A:$E,5,FALSE)</f>
        <v>-2.1648400000000002E-2</v>
      </c>
      <c r="V2315" t="s">
        <v>24</v>
      </c>
      <c r="W2315" t="s">
        <v>335</v>
      </c>
      <c r="X2315" t="s">
        <v>26</v>
      </c>
    </row>
    <row r="2316" spans="1:24" x14ac:dyDescent="0.25">
      <c r="A2316" t="s">
        <v>135</v>
      </c>
      <c r="N2316">
        <v>3</v>
      </c>
      <c r="O2316">
        <v>0</v>
      </c>
      <c r="P2316">
        <v>1</v>
      </c>
      <c r="Q2316" t="s">
        <v>23</v>
      </c>
      <c r="R2316">
        <f>VLOOKUP($A2316,Location!$A:$E,2,FALSE)</f>
        <v>51.502953499999997</v>
      </c>
      <c r="S2316">
        <f>VLOOKUP($A2316,Location!$A:$E,3,FALSE)</f>
        <v>0.16203319999999999</v>
      </c>
      <c r="T2316">
        <f>VLOOKUP($A2316,Location!$A:$E,4,FALSE)</f>
        <v>51.510453499999997</v>
      </c>
      <c r="U2316">
        <f>VLOOKUP($A2316,Location!$A:$E,5,FALSE)</f>
        <v>0.16203319999999999</v>
      </c>
      <c r="V2316" t="s">
        <v>24</v>
      </c>
      <c r="W2316" t="s">
        <v>335</v>
      </c>
      <c r="X2316" t="s">
        <v>26</v>
      </c>
    </row>
    <row r="2317" spans="1:24" x14ac:dyDescent="0.25">
      <c r="A2317" t="s">
        <v>136</v>
      </c>
      <c r="N2317">
        <v>3</v>
      </c>
      <c r="O2317">
        <v>0</v>
      </c>
      <c r="P2317">
        <v>1</v>
      </c>
      <c r="Q2317" t="s">
        <v>23</v>
      </c>
      <c r="R2317">
        <f>VLOOKUP($A2317,Location!$A:$E,2,FALSE)</f>
        <v>50.698687499999998</v>
      </c>
      <c r="S2317">
        <f>VLOOKUP($A2317,Location!$A:$E,3,FALSE)</f>
        <v>-3.5158303000000002</v>
      </c>
      <c r="T2317">
        <f>VLOOKUP($A2317,Location!$A:$E,4,FALSE)</f>
        <v>50.698687499999998</v>
      </c>
      <c r="U2317">
        <f>VLOOKUP($A2317,Location!$A:$E,5,FALSE)</f>
        <v>-3.5158303000000002</v>
      </c>
      <c r="V2317" t="s">
        <v>24</v>
      </c>
      <c r="W2317" t="s">
        <v>335</v>
      </c>
      <c r="X2317" t="s">
        <v>26</v>
      </c>
    </row>
    <row r="2318" spans="1:24" x14ac:dyDescent="0.25">
      <c r="A2318" t="s">
        <v>137</v>
      </c>
      <c r="N2318">
        <v>3</v>
      </c>
      <c r="O2318">
        <v>0</v>
      </c>
      <c r="P2318">
        <v>1</v>
      </c>
      <c r="Q2318" t="s">
        <v>23</v>
      </c>
      <c r="R2318">
        <f>VLOOKUP($A2318,Location!$A:$E,2,FALSE)</f>
        <v>51.274348400000001</v>
      </c>
      <c r="S2318">
        <f>VLOOKUP($A2318,Location!$A:$E,3,FALSE)</f>
        <v>-0.77196759999999998</v>
      </c>
      <c r="T2318">
        <f>VLOOKUP($A2318,Location!$A:$E,4,FALSE)</f>
        <v>51.274348400000001</v>
      </c>
      <c r="U2318">
        <f>VLOOKUP($A2318,Location!$A:$E,5,FALSE)</f>
        <v>-0.77196759999999998</v>
      </c>
      <c r="V2318" t="s">
        <v>24</v>
      </c>
      <c r="W2318" t="s">
        <v>335</v>
      </c>
      <c r="X2318" t="s">
        <v>26</v>
      </c>
    </row>
    <row r="2319" spans="1:24" x14ac:dyDescent="0.25">
      <c r="A2319" t="s">
        <v>138</v>
      </c>
      <c r="N2319">
        <v>3</v>
      </c>
      <c r="O2319">
        <v>0</v>
      </c>
      <c r="P2319">
        <v>1</v>
      </c>
      <c r="Q2319" t="s">
        <v>23</v>
      </c>
      <c r="R2319">
        <f>VLOOKUP($A2319,Location!$A:$E,2,FALSE)</f>
        <v>52.640528699999997</v>
      </c>
      <c r="S2319">
        <f>VLOOKUP($A2319,Location!$A:$E,3,FALSE)</f>
        <v>-2.1138357999999999</v>
      </c>
      <c r="T2319">
        <f>VLOOKUP($A2319,Location!$A:$E,4,FALSE)</f>
        <v>52.640528699999997</v>
      </c>
      <c r="U2319">
        <f>VLOOKUP($A2319,Location!$A:$E,5,FALSE)</f>
        <v>-2.1138357999999999</v>
      </c>
      <c r="V2319" t="s">
        <v>24</v>
      </c>
      <c r="W2319" t="s">
        <v>335</v>
      </c>
      <c r="X2319" t="s">
        <v>26</v>
      </c>
    </row>
    <row r="2320" spans="1:24" x14ac:dyDescent="0.25">
      <c r="A2320" t="s">
        <v>139</v>
      </c>
      <c r="N2320">
        <v>3</v>
      </c>
      <c r="O2320">
        <v>0</v>
      </c>
      <c r="P2320">
        <v>1</v>
      </c>
      <c r="Q2320" t="s">
        <v>23</v>
      </c>
      <c r="R2320">
        <f>VLOOKUP($A2320,Location!$A:$E,2,FALSE)</f>
        <v>51.0790723</v>
      </c>
      <c r="S2320">
        <f>VLOOKUP($A2320,Location!$A:$E,3,FALSE)</f>
        <v>1.1674795</v>
      </c>
      <c r="T2320">
        <f>VLOOKUP($A2320,Location!$A:$E,4,FALSE)</f>
        <v>51.0790723</v>
      </c>
      <c r="U2320">
        <f>VLOOKUP($A2320,Location!$A:$E,5,FALSE)</f>
        <v>1.1674795</v>
      </c>
      <c r="V2320" t="s">
        <v>24</v>
      </c>
      <c r="W2320" t="s">
        <v>335</v>
      </c>
      <c r="X2320" t="s">
        <v>26</v>
      </c>
    </row>
    <row r="2321" spans="1:24" x14ac:dyDescent="0.25">
      <c r="A2321" t="s">
        <v>140</v>
      </c>
      <c r="N2321">
        <v>3</v>
      </c>
      <c r="O2321">
        <v>0</v>
      </c>
      <c r="P2321">
        <v>1</v>
      </c>
      <c r="Q2321" t="s">
        <v>23</v>
      </c>
      <c r="R2321">
        <f>VLOOKUP($A2321,Location!$A:$E,2,FALSE)</f>
        <v>56.643168000000003</v>
      </c>
      <c r="S2321">
        <f>VLOOKUP($A2321,Location!$A:$E,3,FALSE)</f>
        <v>-2.8896829999999998</v>
      </c>
      <c r="T2321">
        <f>VLOOKUP($A2321,Location!$A:$E,4,FALSE)</f>
        <v>56.643168000000003</v>
      </c>
      <c r="U2321">
        <f>VLOOKUP($A2321,Location!$A:$E,5,FALSE)</f>
        <v>-2.8896829999999998</v>
      </c>
      <c r="V2321" t="s">
        <v>24</v>
      </c>
      <c r="W2321" t="s">
        <v>335</v>
      </c>
      <c r="X2321" t="s">
        <v>26</v>
      </c>
    </row>
    <row r="2322" spans="1:24" x14ac:dyDescent="0.25">
      <c r="A2322" t="s">
        <v>141</v>
      </c>
      <c r="N2322">
        <v>3</v>
      </c>
      <c r="O2322">
        <v>0</v>
      </c>
      <c r="P2322">
        <v>1</v>
      </c>
      <c r="Q2322" t="s">
        <v>23</v>
      </c>
      <c r="R2322">
        <f>VLOOKUP($A2322,Location!$A:$E,2,FALSE)</f>
        <v>56.821292</v>
      </c>
      <c r="S2322">
        <f>VLOOKUP($A2322,Location!$A:$E,3,FALSE)</f>
        <v>-5.1049185000000001</v>
      </c>
      <c r="T2322">
        <f>VLOOKUP($A2322,Location!$A:$E,4,FALSE)</f>
        <v>56.821292</v>
      </c>
      <c r="U2322">
        <f>VLOOKUP($A2322,Location!$A:$E,5,FALSE)</f>
        <v>-5.1049185000000001</v>
      </c>
      <c r="V2322" t="s">
        <v>24</v>
      </c>
      <c r="W2322" t="s">
        <v>335</v>
      </c>
      <c r="X2322" t="s">
        <v>26</v>
      </c>
    </row>
    <row r="2323" spans="1:24" x14ac:dyDescent="0.25">
      <c r="A2323" t="s">
        <v>142</v>
      </c>
      <c r="N2323">
        <v>3</v>
      </c>
      <c r="O2323">
        <v>0</v>
      </c>
      <c r="P2323">
        <v>1</v>
      </c>
      <c r="Q2323" t="s">
        <v>23</v>
      </c>
      <c r="R2323">
        <f>VLOOKUP($A2323,Location!$A:$E,2,FALSE)</f>
        <v>57.690595600000002</v>
      </c>
      <c r="S2323">
        <f>VLOOKUP($A2323,Location!$A:$E,3,FALSE)</f>
        <v>-2.0032236000000001</v>
      </c>
      <c r="T2323">
        <f>VLOOKUP($A2323,Location!$A:$E,4,FALSE)</f>
        <v>57.690595600000002</v>
      </c>
      <c r="U2323">
        <f>VLOOKUP($A2323,Location!$A:$E,5,FALSE)</f>
        <v>-2.0032236000000001</v>
      </c>
      <c r="V2323" t="s">
        <v>24</v>
      </c>
      <c r="W2323" t="s">
        <v>335</v>
      </c>
      <c r="X2323" t="s">
        <v>26</v>
      </c>
    </row>
    <row r="2324" spans="1:24" x14ac:dyDescent="0.25">
      <c r="A2324" t="s">
        <v>143</v>
      </c>
      <c r="N2324">
        <v>3</v>
      </c>
      <c r="O2324">
        <v>0</v>
      </c>
      <c r="P2324">
        <v>1</v>
      </c>
      <c r="Q2324" t="s">
        <v>23</v>
      </c>
      <c r="R2324">
        <f>VLOOKUP($A2324,Location!$A:$E,2,FALSE)</f>
        <v>55.612591199999997</v>
      </c>
      <c r="S2324">
        <f>VLOOKUP($A2324,Location!$A:$E,3,FALSE)</f>
        <v>-2.8026703999999998</v>
      </c>
      <c r="T2324">
        <f>VLOOKUP($A2324,Location!$A:$E,4,FALSE)</f>
        <v>55.612591199999997</v>
      </c>
      <c r="U2324">
        <f>VLOOKUP($A2324,Location!$A:$E,5,FALSE)</f>
        <v>-2.8026703999999998</v>
      </c>
      <c r="V2324" t="s">
        <v>24</v>
      </c>
      <c r="W2324" t="s">
        <v>335</v>
      </c>
      <c r="X2324" t="s">
        <v>26</v>
      </c>
    </row>
    <row r="2325" spans="1:24" x14ac:dyDescent="0.25">
      <c r="A2325" t="s">
        <v>144</v>
      </c>
      <c r="N2325">
        <v>3</v>
      </c>
      <c r="O2325">
        <v>0</v>
      </c>
      <c r="P2325">
        <v>1</v>
      </c>
      <c r="Q2325" t="s">
        <v>23</v>
      </c>
      <c r="R2325">
        <f>VLOOKUP($A2325,Location!$A:$E,2,FALSE)</f>
        <v>54.957157299999999</v>
      </c>
      <c r="S2325">
        <f>VLOOKUP($A2325,Location!$A:$E,3,FALSE)</f>
        <v>-1.6559885999999999</v>
      </c>
      <c r="T2325">
        <f>VLOOKUP($A2325,Location!$A:$E,4,FALSE)</f>
        <v>54.957157299999999</v>
      </c>
      <c r="U2325">
        <f>VLOOKUP($A2325,Location!$A:$E,5,FALSE)</f>
        <v>-1.6759885999999999</v>
      </c>
      <c r="V2325" t="s">
        <v>24</v>
      </c>
      <c r="W2325" t="s">
        <v>335</v>
      </c>
      <c r="X2325" t="s">
        <v>26</v>
      </c>
    </row>
    <row r="2326" spans="1:24" x14ac:dyDescent="0.25">
      <c r="A2326" t="s">
        <v>145</v>
      </c>
      <c r="N2326">
        <v>3</v>
      </c>
      <c r="O2326">
        <v>0</v>
      </c>
      <c r="P2326">
        <v>1</v>
      </c>
      <c r="Q2326" t="s">
        <v>23</v>
      </c>
      <c r="R2326">
        <f>VLOOKUP($A2326,Location!$A:$E,2,FALSE)</f>
        <v>51.36251</v>
      </c>
      <c r="S2326">
        <f>VLOOKUP($A2326,Location!$A:$E,3,FALSE)</f>
        <v>0.57946399999999998</v>
      </c>
      <c r="T2326">
        <f>VLOOKUP($A2326,Location!$A:$E,4,FALSE)</f>
        <v>51.372509999999998</v>
      </c>
      <c r="U2326">
        <f>VLOOKUP($A2326,Location!$A:$E,5,FALSE)</f>
        <v>0.60946400000000001</v>
      </c>
      <c r="V2326" t="s">
        <v>24</v>
      </c>
      <c r="W2326" t="s">
        <v>335</v>
      </c>
      <c r="X2326" t="s">
        <v>26</v>
      </c>
    </row>
    <row r="2327" spans="1:24" x14ac:dyDescent="0.25">
      <c r="A2327" t="s">
        <v>146</v>
      </c>
      <c r="N2327">
        <v>3</v>
      </c>
      <c r="O2327">
        <v>0</v>
      </c>
      <c r="P2327">
        <v>1</v>
      </c>
      <c r="Q2327" t="s">
        <v>23</v>
      </c>
      <c r="R2327">
        <f>VLOOKUP($A2327,Location!$A:$E,2,FALSE)</f>
        <v>55.241219000000001</v>
      </c>
      <c r="S2327">
        <f>VLOOKUP($A2327,Location!$A:$E,3,FALSE)</f>
        <v>-4.8586450000000001</v>
      </c>
      <c r="T2327">
        <f>VLOOKUP($A2327,Location!$A:$E,4,FALSE)</f>
        <v>55.241219000000001</v>
      </c>
      <c r="U2327">
        <f>VLOOKUP($A2327,Location!$A:$E,5,FALSE)</f>
        <v>-4.8586450000000001</v>
      </c>
      <c r="V2327" t="s">
        <v>24</v>
      </c>
      <c r="W2327" t="s">
        <v>335</v>
      </c>
      <c r="X2327" t="s">
        <v>26</v>
      </c>
    </row>
    <row r="2328" spans="1:24" x14ac:dyDescent="0.25">
      <c r="A2328" t="s">
        <v>147</v>
      </c>
      <c r="N2328">
        <v>3</v>
      </c>
      <c r="O2328">
        <v>0</v>
      </c>
      <c r="P2328">
        <v>1</v>
      </c>
      <c r="Q2328" t="s">
        <v>23</v>
      </c>
      <c r="R2328">
        <f>VLOOKUP($A2328,Location!$A:$E,2,FALSE)</f>
        <v>55.889218499999998</v>
      </c>
      <c r="S2328">
        <f>VLOOKUP($A2328,Location!$A:$E,3,FALSE)</f>
        <v>-4.3383573999999996</v>
      </c>
      <c r="T2328">
        <f>VLOOKUP($A2328,Location!$A:$E,4,FALSE)</f>
        <v>55.896718499999999</v>
      </c>
      <c r="U2328">
        <f>VLOOKUP($A2328,Location!$A:$E,5,FALSE)</f>
        <v>-4.3383573999999996</v>
      </c>
      <c r="V2328" t="s">
        <v>24</v>
      </c>
      <c r="W2328" t="s">
        <v>335</v>
      </c>
      <c r="X2328" t="s">
        <v>26</v>
      </c>
    </row>
    <row r="2329" spans="1:24" x14ac:dyDescent="0.25">
      <c r="A2329" t="s">
        <v>148</v>
      </c>
      <c r="N2329">
        <v>3</v>
      </c>
      <c r="O2329">
        <v>0</v>
      </c>
      <c r="P2329">
        <v>1</v>
      </c>
      <c r="Q2329" t="s">
        <v>23</v>
      </c>
      <c r="R2329">
        <f>VLOOKUP($A2329,Location!$A:$E,2,FALSE)</f>
        <v>55.860703800000003</v>
      </c>
      <c r="S2329">
        <f>VLOOKUP($A2329,Location!$A:$E,3,FALSE)</f>
        <v>-4.1136996000000003</v>
      </c>
      <c r="T2329">
        <f>VLOOKUP($A2329,Location!$A:$E,4,FALSE)</f>
        <v>55.860703800000003</v>
      </c>
      <c r="U2329">
        <f>VLOOKUP($A2329,Location!$A:$E,5,FALSE)</f>
        <v>-4.1136996000000003</v>
      </c>
      <c r="V2329" t="s">
        <v>24</v>
      </c>
      <c r="W2329" t="s">
        <v>335</v>
      </c>
      <c r="X2329" t="s">
        <v>26</v>
      </c>
    </row>
    <row r="2330" spans="1:24" x14ac:dyDescent="0.25">
      <c r="A2330" t="s">
        <v>149</v>
      </c>
      <c r="N2330">
        <v>3</v>
      </c>
      <c r="O2330">
        <v>0</v>
      </c>
      <c r="P2330">
        <v>1</v>
      </c>
      <c r="Q2330" t="s">
        <v>23</v>
      </c>
      <c r="R2330">
        <f>VLOOKUP($A2330,Location!$A:$E,2,FALSE)</f>
        <v>55.8646137</v>
      </c>
      <c r="S2330">
        <f>VLOOKUP($A2330,Location!$A:$E,3,FALSE)</f>
        <v>-4.3485614000000004</v>
      </c>
      <c r="T2330">
        <f>VLOOKUP($A2330,Location!$A:$E,4,FALSE)</f>
        <v>55.842613700000001</v>
      </c>
      <c r="U2330">
        <f>VLOOKUP($A2330,Location!$A:$E,5,FALSE)</f>
        <v>-4.3485614000000004</v>
      </c>
      <c r="V2330" t="s">
        <v>24</v>
      </c>
      <c r="W2330" t="s">
        <v>335</v>
      </c>
      <c r="X2330" t="s">
        <v>26</v>
      </c>
    </row>
    <row r="2331" spans="1:24" x14ac:dyDescent="0.25">
      <c r="A2331" t="s">
        <v>150</v>
      </c>
      <c r="N2331">
        <v>3</v>
      </c>
      <c r="O2331">
        <v>0</v>
      </c>
      <c r="P2331">
        <v>1</v>
      </c>
      <c r="Q2331" t="s">
        <v>23</v>
      </c>
      <c r="R2331">
        <f>VLOOKUP($A2331,Location!$A:$E,2,FALSE)</f>
        <v>51.833300000000001</v>
      </c>
      <c r="S2331">
        <f>VLOOKUP($A2331,Location!$A:$E,3,FALSE)</f>
        <v>-2.2766660000000001</v>
      </c>
      <c r="T2331">
        <f>VLOOKUP($A2331,Location!$A:$E,4,FALSE)</f>
        <v>51.833300000000001</v>
      </c>
      <c r="U2331">
        <f>VLOOKUP($A2331,Location!$A:$E,5,FALSE)</f>
        <v>-2.2766660000000001</v>
      </c>
      <c r="V2331" t="s">
        <v>24</v>
      </c>
      <c r="W2331" t="s">
        <v>335</v>
      </c>
      <c r="X2331" t="s">
        <v>26</v>
      </c>
    </row>
    <row r="2332" spans="1:24" x14ac:dyDescent="0.25">
      <c r="A2332" t="s">
        <v>151</v>
      </c>
      <c r="N2332">
        <v>3</v>
      </c>
      <c r="O2332">
        <v>0</v>
      </c>
      <c r="P2332">
        <v>1</v>
      </c>
      <c r="Q2332" t="s">
        <v>23</v>
      </c>
      <c r="R2332">
        <f>VLOOKUP($A2332,Location!$A:$E,2,FALSE)</f>
        <v>57.972992300000001</v>
      </c>
      <c r="S2332">
        <f>VLOOKUP($A2332,Location!$A:$E,3,FALSE)</f>
        <v>-3.9837147000000002</v>
      </c>
      <c r="T2332">
        <f>VLOOKUP($A2332,Location!$A:$E,4,FALSE)</f>
        <v>57.972992300000001</v>
      </c>
      <c r="U2332">
        <f>VLOOKUP($A2332,Location!$A:$E,5,FALSE)</f>
        <v>-3.9837147000000002</v>
      </c>
      <c r="V2332" t="s">
        <v>24</v>
      </c>
      <c r="W2332" t="s">
        <v>335</v>
      </c>
      <c r="X2332" t="s">
        <v>26</v>
      </c>
    </row>
    <row r="2333" spans="1:24" x14ac:dyDescent="0.25">
      <c r="A2333" t="s">
        <v>152</v>
      </c>
      <c r="N2333">
        <v>3</v>
      </c>
      <c r="O2333">
        <v>0</v>
      </c>
      <c r="P2333">
        <v>1</v>
      </c>
      <c r="Q2333" t="s">
        <v>23</v>
      </c>
      <c r="R2333">
        <f>VLOOKUP($A2333,Location!$A:$E,2,FALSE)</f>
        <v>51.563819899999999</v>
      </c>
      <c r="S2333">
        <f>VLOOKUP($A2333,Location!$A:$E,3,FALSE)</f>
        <v>0.1100187</v>
      </c>
      <c r="T2333">
        <f>VLOOKUP($A2333,Location!$A:$E,4,FALSE)</f>
        <v>51.563819899999999</v>
      </c>
      <c r="U2333">
        <f>VLOOKUP($A2333,Location!$A:$E,5,FALSE)</f>
        <v>0.12501869999999998</v>
      </c>
      <c r="V2333" t="s">
        <v>24</v>
      </c>
      <c r="W2333" t="s">
        <v>335</v>
      </c>
      <c r="X2333" t="s">
        <v>26</v>
      </c>
    </row>
    <row r="2334" spans="1:24" x14ac:dyDescent="0.25">
      <c r="A2334" t="s">
        <v>153</v>
      </c>
      <c r="N2334">
        <v>3</v>
      </c>
      <c r="O2334">
        <v>0</v>
      </c>
      <c r="P2334">
        <v>1</v>
      </c>
      <c r="Q2334" t="s">
        <v>23</v>
      </c>
      <c r="R2334">
        <f>VLOOKUP($A2334,Location!$A:$E,2,FALSE)</f>
        <v>55.041558100000003</v>
      </c>
      <c r="S2334">
        <f>VLOOKUP($A2334,Location!$A:$E,3,FALSE)</f>
        <v>-1.6090875</v>
      </c>
      <c r="T2334">
        <f>VLOOKUP($A2334,Location!$A:$E,4,FALSE)</f>
        <v>55.041558100000003</v>
      </c>
      <c r="U2334">
        <f>VLOOKUP($A2334,Location!$A:$E,5,FALSE)</f>
        <v>-1.6090875</v>
      </c>
      <c r="V2334" t="s">
        <v>24</v>
      </c>
      <c r="W2334" t="s">
        <v>335</v>
      </c>
      <c r="X2334" t="s">
        <v>26</v>
      </c>
    </row>
    <row r="2335" spans="1:24" x14ac:dyDescent="0.25">
      <c r="A2335" t="s">
        <v>154</v>
      </c>
      <c r="N2335">
        <v>3</v>
      </c>
      <c r="O2335">
        <v>0</v>
      </c>
      <c r="P2335">
        <v>1</v>
      </c>
      <c r="Q2335" t="s">
        <v>23</v>
      </c>
      <c r="R2335">
        <f>VLOOKUP($A2335,Location!$A:$E,2,FALSE)</f>
        <v>56.011209999999998</v>
      </c>
      <c r="S2335">
        <f>VLOOKUP($A2335,Location!$A:$E,3,FALSE)</f>
        <v>-3.74125</v>
      </c>
      <c r="T2335">
        <f>VLOOKUP($A2335,Location!$A:$E,4,FALSE)</f>
        <v>56.011209999999998</v>
      </c>
      <c r="U2335">
        <f>VLOOKUP($A2335,Location!$A:$E,5,FALSE)</f>
        <v>-3.74125</v>
      </c>
      <c r="V2335" t="s">
        <v>24</v>
      </c>
      <c r="W2335" t="s">
        <v>335</v>
      </c>
      <c r="X2335" t="s">
        <v>26</v>
      </c>
    </row>
    <row r="2336" spans="1:24" x14ac:dyDescent="0.25">
      <c r="A2336" t="s">
        <v>155</v>
      </c>
      <c r="N2336">
        <v>3</v>
      </c>
      <c r="O2336">
        <v>0</v>
      </c>
      <c r="P2336">
        <v>1</v>
      </c>
      <c r="Q2336" t="s">
        <v>23</v>
      </c>
      <c r="R2336">
        <f>VLOOKUP($A2336,Location!$A:$E,2,FALSE)</f>
        <v>52.901907999999999</v>
      </c>
      <c r="S2336">
        <f>VLOOKUP($A2336,Location!$A:$E,3,FALSE)</f>
        <v>-0.587314</v>
      </c>
      <c r="T2336">
        <f>VLOOKUP($A2336,Location!$A:$E,4,FALSE)</f>
        <v>52.901907999999999</v>
      </c>
      <c r="U2336">
        <f>VLOOKUP($A2336,Location!$A:$E,5,FALSE)</f>
        <v>-0.587314</v>
      </c>
      <c r="V2336" t="s">
        <v>24</v>
      </c>
      <c r="W2336" t="s">
        <v>335</v>
      </c>
      <c r="X2336" t="s">
        <v>26</v>
      </c>
    </row>
    <row r="2337" spans="1:24" x14ac:dyDescent="0.25">
      <c r="A2337" t="s">
        <v>156</v>
      </c>
      <c r="N2337">
        <v>3</v>
      </c>
      <c r="O2337">
        <v>0</v>
      </c>
      <c r="P2337">
        <v>1</v>
      </c>
      <c r="Q2337" t="s">
        <v>23</v>
      </c>
      <c r="R2337">
        <f>VLOOKUP($A2337,Location!$A:$E,2,FALSE)</f>
        <v>57.326864299999997</v>
      </c>
      <c r="S2337">
        <f>VLOOKUP($A2337,Location!$A:$E,3,FALSE)</f>
        <v>-3.6095592999999999</v>
      </c>
      <c r="T2337">
        <f>VLOOKUP($A2337,Location!$A:$E,4,FALSE)</f>
        <v>57.326864299999997</v>
      </c>
      <c r="U2337">
        <f>VLOOKUP($A2337,Location!$A:$E,5,FALSE)</f>
        <v>-3.6095592999999999</v>
      </c>
      <c r="V2337" t="s">
        <v>24</v>
      </c>
      <c r="W2337" t="s">
        <v>335</v>
      </c>
      <c r="X2337" t="s">
        <v>26</v>
      </c>
    </row>
    <row r="2338" spans="1:24" x14ac:dyDescent="0.25">
      <c r="A2338" t="s">
        <v>157</v>
      </c>
      <c r="N2338">
        <v>3</v>
      </c>
      <c r="O2338">
        <v>0</v>
      </c>
      <c r="P2338">
        <v>1</v>
      </c>
      <c r="Q2338" t="s">
        <v>23</v>
      </c>
      <c r="R2338">
        <f>VLOOKUP($A2338,Location!$A:$E,2,FALSE)</f>
        <v>51.550284599999998</v>
      </c>
      <c r="S2338">
        <f>VLOOKUP($A2338,Location!$A:$E,3,FALSE)</f>
        <v>-0.33100980000000002</v>
      </c>
      <c r="T2338">
        <f>VLOOKUP($A2338,Location!$A:$E,4,FALSE)</f>
        <v>51.565284599999998</v>
      </c>
      <c r="U2338">
        <f>VLOOKUP($A2338,Location!$A:$E,5,FALSE)</f>
        <v>-0.33100980000000002</v>
      </c>
      <c r="V2338" t="s">
        <v>24</v>
      </c>
      <c r="W2338" t="s">
        <v>335</v>
      </c>
      <c r="X2338" t="s">
        <v>26</v>
      </c>
    </row>
    <row r="2339" spans="1:24" x14ac:dyDescent="0.25">
      <c r="A2339" t="s">
        <v>158</v>
      </c>
      <c r="N2339">
        <v>3</v>
      </c>
      <c r="O2339">
        <v>0</v>
      </c>
      <c r="P2339">
        <v>1</v>
      </c>
      <c r="Q2339" t="s">
        <v>23</v>
      </c>
      <c r="R2339">
        <f>VLOOKUP($A2339,Location!$A:$E,2,FALSE)</f>
        <v>55.952866299999997</v>
      </c>
      <c r="S2339">
        <f>VLOOKUP($A2339,Location!$A:$E,3,FALSE)</f>
        <v>-4.7693013999999998</v>
      </c>
      <c r="T2339">
        <f>VLOOKUP($A2339,Location!$A:$E,4,FALSE)</f>
        <v>55.952866299999997</v>
      </c>
      <c r="U2339">
        <f>VLOOKUP($A2339,Location!$A:$E,5,FALSE)</f>
        <v>-4.7343013999999997</v>
      </c>
      <c r="V2339" t="s">
        <v>24</v>
      </c>
      <c r="W2339" t="s">
        <v>335</v>
      </c>
      <c r="X2339" t="s">
        <v>26</v>
      </c>
    </row>
    <row r="2340" spans="1:24" x14ac:dyDescent="0.25">
      <c r="A2340" t="s">
        <v>159</v>
      </c>
      <c r="N2340">
        <v>3</v>
      </c>
      <c r="O2340">
        <v>0</v>
      </c>
      <c r="P2340">
        <v>1</v>
      </c>
      <c r="Q2340" t="s">
        <v>23</v>
      </c>
      <c r="R2340">
        <f>VLOOKUP($A2340,Location!$A:$E,2,FALSE)</f>
        <v>53.580562399999998</v>
      </c>
      <c r="S2340">
        <f>VLOOKUP($A2340,Location!$A:$E,3,FALSE)</f>
        <v>-0.1136582</v>
      </c>
      <c r="T2340">
        <f>VLOOKUP($A2340,Location!$A:$E,4,FALSE)</f>
        <v>53.580562399999998</v>
      </c>
      <c r="U2340">
        <f>VLOOKUP($A2340,Location!$A:$E,5,FALSE)</f>
        <v>-0.1136582</v>
      </c>
      <c r="V2340" t="s">
        <v>24</v>
      </c>
      <c r="W2340" t="s">
        <v>335</v>
      </c>
      <c r="X2340" t="s">
        <v>26</v>
      </c>
    </row>
    <row r="2341" spans="1:24" x14ac:dyDescent="0.25">
      <c r="A2341" t="s">
        <v>160</v>
      </c>
      <c r="N2341">
        <v>3</v>
      </c>
      <c r="O2341">
        <v>0</v>
      </c>
      <c r="P2341">
        <v>1</v>
      </c>
      <c r="Q2341" t="s">
        <v>23</v>
      </c>
      <c r="R2341">
        <f>VLOOKUP($A2341,Location!$A:$E,2,FALSE)</f>
        <v>51.259422000000001</v>
      </c>
      <c r="S2341">
        <f>VLOOKUP($A2341,Location!$A:$E,3,FALSE)</f>
        <v>-0.56488579999999999</v>
      </c>
      <c r="T2341">
        <f>VLOOKUP($A2341,Location!$A:$E,4,FALSE)</f>
        <v>51.259422000000001</v>
      </c>
      <c r="U2341">
        <f>VLOOKUP($A2341,Location!$A:$E,5,FALSE)</f>
        <v>-0.51488579999999995</v>
      </c>
      <c r="V2341" t="s">
        <v>24</v>
      </c>
      <c r="W2341" t="s">
        <v>335</v>
      </c>
      <c r="X2341" t="s">
        <v>26</v>
      </c>
    </row>
    <row r="2342" spans="1:24" x14ac:dyDescent="0.25">
      <c r="A2342" t="s">
        <v>161</v>
      </c>
      <c r="N2342">
        <v>3</v>
      </c>
      <c r="O2342">
        <v>0</v>
      </c>
      <c r="P2342">
        <v>1</v>
      </c>
      <c r="Q2342" t="s">
        <v>23</v>
      </c>
      <c r="R2342">
        <f>VLOOKUP($A2342,Location!$A:$E,2,FALSE)</f>
        <v>55.951955599999998</v>
      </c>
      <c r="S2342">
        <f>VLOOKUP($A2342,Location!$A:$E,3,FALSE)</f>
        <v>-2.7620056000000002</v>
      </c>
      <c r="T2342">
        <f>VLOOKUP($A2342,Location!$A:$E,4,FALSE)</f>
        <v>55.951955599999998</v>
      </c>
      <c r="U2342">
        <f>VLOOKUP($A2342,Location!$A:$E,5,FALSE)</f>
        <v>-2.7620056000000002</v>
      </c>
      <c r="V2342" t="s">
        <v>24</v>
      </c>
      <c r="W2342" t="s">
        <v>335</v>
      </c>
      <c r="X2342" t="s">
        <v>26</v>
      </c>
    </row>
    <row r="2343" spans="1:24" x14ac:dyDescent="0.25">
      <c r="A2343" t="s">
        <v>162</v>
      </c>
      <c r="N2343">
        <v>3</v>
      </c>
      <c r="O2343">
        <v>0</v>
      </c>
      <c r="P2343">
        <v>1</v>
      </c>
      <c r="Q2343" t="s">
        <v>23</v>
      </c>
      <c r="R2343">
        <f>VLOOKUP($A2343,Location!$A:$E,2,FALSE)</f>
        <v>53.7298616</v>
      </c>
      <c r="S2343">
        <f>VLOOKUP($A2343,Location!$A:$E,3,FALSE)</f>
        <v>-1.8915127</v>
      </c>
      <c r="T2343">
        <f>VLOOKUP($A2343,Location!$A:$E,4,FALSE)</f>
        <v>53.7298616</v>
      </c>
      <c r="U2343">
        <f>VLOOKUP($A2343,Location!$A:$E,5,FALSE)</f>
        <v>-1.8915127</v>
      </c>
      <c r="V2343" t="s">
        <v>24</v>
      </c>
      <c r="W2343" t="s">
        <v>335</v>
      </c>
      <c r="X2343" t="s">
        <v>26</v>
      </c>
    </row>
    <row r="2344" spans="1:24" x14ac:dyDescent="0.25">
      <c r="A2344" t="s">
        <v>163</v>
      </c>
      <c r="N2344">
        <v>3</v>
      </c>
      <c r="O2344">
        <v>0</v>
      </c>
      <c r="P2344">
        <v>1</v>
      </c>
      <c r="Q2344" t="s">
        <v>23</v>
      </c>
      <c r="R2344">
        <f>VLOOKUP($A2344,Location!$A:$E,2,FALSE)</f>
        <v>55.769609899999999</v>
      </c>
      <c r="S2344">
        <f>VLOOKUP($A2344,Location!$A:$E,3,FALSE)</f>
        <v>-4.0419340000000004</v>
      </c>
      <c r="T2344">
        <f>VLOOKUP($A2344,Location!$A:$E,4,FALSE)</f>
        <v>55.769609899999999</v>
      </c>
      <c r="U2344">
        <f>VLOOKUP($A2344,Location!$A:$E,5,FALSE)</f>
        <v>-4.0419340000000004</v>
      </c>
      <c r="V2344" t="s">
        <v>24</v>
      </c>
      <c r="W2344" t="s">
        <v>335</v>
      </c>
      <c r="X2344" t="s">
        <v>26</v>
      </c>
    </row>
    <row r="2345" spans="1:24" x14ac:dyDescent="0.25">
      <c r="A2345" t="s">
        <v>164</v>
      </c>
      <c r="N2345">
        <v>3</v>
      </c>
      <c r="O2345">
        <v>0</v>
      </c>
      <c r="P2345">
        <v>1</v>
      </c>
      <c r="Q2345" t="s">
        <v>23</v>
      </c>
      <c r="R2345">
        <f>VLOOKUP($A2345,Location!$A:$E,2,FALSE)</f>
        <v>54.677089100000003</v>
      </c>
      <c r="S2345">
        <f>VLOOKUP($A2345,Location!$A:$E,3,FALSE)</f>
        <v>-1.2012389999999999</v>
      </c>
      <c r="T2345">
        <f>VLOOKUP($A2345,Location!$A:$E,4,FALSE)</f>
        <v>54.677089100000003</v>
      </c>
      <c r="U2345">
        <f>VLOOKUP($A2345,Location!$A:$E,5,FALSE)</f>
        <v>-1.2012389999999999</v>
      </c>
      <c r="V2345" t="s">
        <v>24</v>
      </c>
      <c r="W2345" t="s">
        <v>335</v>
      </c>
      <c r="X2345" t="s">
        <v>26</v>
      </c>
    </row>
    <row r="2346" spans="1:24" x14ac:dyDescent="0.25">
      <c r="A2346" t="s">
        <v>165</v>
      </c>
      <c r="N2346">
        <v>3</v>
      </c>
      <c r="O2346">
        <v>0</v>
      </c>
      <c r="P2346">
        <v>1</v>
      </c>
      <c r="Q2346" t="s">
        <v>23</v>
      </c>
      <c r="R2346">
        <f>VLOOKUP($A2346,Location!$A:$E,2,FALSE)</f>
        <v>50.8851789</v>
      </c>
      <c r="S2346">
        <f>VLOOKUP($A2346,Location!$A:$E,3,FALSE)</f>
        <v>0.59921999999999997</v>
      </c>
      <c r="T2346">
        <f>VLOOKUP($A2346,Location!$A:$E,4,FALSE)</f>
        <v>50.8851789</v>
      </c>
      <c r="U2346">
        <f>VLOOKUP($A2346,Location!$A:$E,5,FALSE)</f>
        <v>0.59921999999999997</v>
      </c>
      <c r="V2346" t="s">
        <v>24</v>
      </c>
      <c r="W2346" t="s">
        <v>335</v>
      </c>
      <c r="X2346" t="s">
        <v>26</v>
      </c>
    </row>
    <row r="2347" spans="1:24" x14ac:dyDescent="0.25">
      <c r="A2347" t="s">
        <v>166</v>
      </c>
      <c r="N2347">
        <v>3</v>
      </c>
      <c r="O2347">
        <v>0</v>
      </c>
      <c r="P2347">
        <v>1</v>
      </c>
      <c r="Q2347" t="s">
        <v>23</v>
      </c>
      <c r="R2347">
        <f>VLOOKUP($A2347,Location!$A:$E,2,FALSE)</f>
        <v>55.436131799999998</v>
      </c>
      <c r="S2347">
        <f>VLOOKUP($A2347,Location!$A:$E,3,FALSE)</f>
        <v>-2.7692910999999998</v>
      </c>
      <c r="T2347">
        <f>VLOOKUP($A2347,Location!$A:$E,4,FALSE)</f>
        <v>55.436131799999998</v>
      </c>
      <c r="U2347">
        <f>VLOOKUP($A2347,Location!$A:$E,5,FALSE)</f>
        <v>-2.7692910999999998</v>
      </c>
      <c r="V2347" t="s">
        <v>24</v>
      </c>
      <c r="W2347" t="s">
        <v>335</v>
      </c>
      <c r="X2347" t="s">
        <v>26</v>
      </c>
    </row>
    <row r="2348" spans="1:24" x14ac:dyDescent="0.25">
      <c r="A2348" t="s">
        <v>167</v>
      </c>
      <c r="N2348">
        <v>3</v>
      </c>
      <c r="O2348">
        <v>0</v>
      </c>
      <c r="P2348">
        <v>1</v>
      </c>
      <c r="Q2348" t="s">
        <v>23</v>
      </c>
      <c r="R2348">
        <f>VLOOKUP($A2348,Location!$A:$E,2,FALSE)</f>
        <v>53.707367900000001</v>
      </c>
      <c r="S2348">
        <f>VLOOKUP($A2348,Location!$A:$E,3,FALSE)</f>
        <v>-1.6714074999999999</v>
      </c>
      <c r="T2348">
        <f>VLOOKUP($A2348,Location!$A:$E,4,FALSE)</f>
        <v>53.707367900000001</v>
      </c>
      <c r="U2348">
        <f>VLOOKUP($A2348,Location!$A:$E,5,FALSE)</f>
        <v>-1.6714074999999999</v>
      </c>
      <c r="V2348" t="s">
        <v>24</v>
      </c>
      <c r="W2348" t="s">
        <v>335</v>
      </c>
      <c r="X2348" t="s">
        <v>26</v>
      </c>
    </row>
    <row r="2349" spans="1:24" x14ac:dyDescent="0.25">
      <c r="A2349" t="s">
        <v>168</v>
      </c>
      <c r="N2349">
        <v>3</v>
      </c>
      <c r="O2349">
        <v>0</v>
      </c>
      <c r="P2349">
        <v>1</v>
      </c>
      <c r="Q2349" t="s">
        <v>23</v>
      </c>
      <c r="R2349">
        <f>VLOOKUP($A2349,Location!$A:$E,2,FALSE)</f>
        <v>51.594414999999998</v>
      </c>
      <c r="S2349">
        <f>VLOOKUP($A2349,Location!$A:$E,3,FALSE)</f>
        <v>-0.24001500000000001</v>
      </c>
      <c r="T2349">
        <f>VLOOKUP($A2349,Location!$A:$E,4,FALSE)</f>
        <v>51.574414999999995</v>
      </c>
      <c r="U2349">
        <f>VLOOKUP($A2349,Location!$A:$E,5,FALSE)</f>
        <v>-0.24001500000000001</v>
      </c>
      <c r="V2349" t="s">
        <v>24</v>
      </c>
      <c r="W2349" t="s">
        <v>335</v>
      </c>
      <c r="X2349" t="s">
        <v>26</v>
      </c>
    </row>
    <row r="2350" spans="1:24" x14ac:dyDescent="0.25">
      <c r="A2350" t="s">
        <v>169</v>
      </c>
      <c r="N2350">
        <v>3</v>
      </c>
      <c r="O2350">
        <v>0</v>
      </c>
      <c r="P2350">
        <v>1</v>
      </c>
      <c r="Q2350" t="s">
        <v>23</v>
      </c>
      <c r="R2350">
        <f>VLOOKUP($A2350,Location!$A:$E,2,FALSE)</f>
        <v>52.0665513</v>
      </c>
      <c r="S2350">
        <f>VLOOKUP($A2350,Location!$A:$E,3,FALSE)</f>
        <v>-2.7294480000000001</v>
      </c>
      <c r="T2350">
        <f>VLOOKUP($A2350,Location!$A:$E,4,FALSE)</f>
        <v>52.0665513</v>
      </c>
      <c r="U2350">
        <f>VLOOKUP($A2350,Location!$A:$E,5,FALSE)</f>
        <v>-2.7294480000000001</v>
      </c>
      <c r="V2350" t="s">
        <v>24</v>
      </c>
      <c r="W2350" t="s">
        <v>335</v>
      </c>
      <c r="X2350" t="s">
        <v>26</v>
      </c>
    </row>
    <row r="2351" spans="1:24" x14ac:dyDescent="0.25">
      <c r="A2351" t="s">
        <v>170</v>
      </c>
      <c r="N2351">
        <v>3</v>
      </c>
      <c r="O2351">
        <v>0</v>
      </c>
      <c r="P2351">
        <v>1</v>
      </c>
      <c r="Q2351" t="s">
        <v>23</v>
      </c>
      <c r="R2351">
        <f>VLOOKUP($A2351,Location!$A:$E,2,FALSE)</f>
        <v>51.362254</v>
      </c>
      <c r="S2351">
        <f>VLOOKUP($A2351,Location!$A:$E,3,FALSE)</f>
        <v>1.1443372999999999</v>
      </c>
      <c r="T2351">
        <f>VLOOKUP($A2351,Location!$A:$E,4,FALSE)</f>
        <v>51.372253999999998</v>
      </c>
      <c r="U2351">
        <f>VLOOKUP($A2351,Location!$A:$E,5,FALSE)</f>
        <v>1.1443372999999999</v>
      </c>
      <c r="V2351" t="s">
        <v>24</v>
      </c>
      <c r="W2351" t="s">
        <v>335</v>
      </c>
      <c r="X2351" t="s">
        <v>26</v>
      </c>
    </row>
    <row r="2352" spans="1:24" x14ac:dyDescent="0.25">
      <c r="A2352" t="s">
        <v>171</v>
      </c>
      <c r="N2352">
        <v>3</v>
      </c>
      <c r="O2352">
        <v>0</v>
      </c>
      <c r="P2352">
        <v>1</v>
      </c>
      <c r="Q2352" t="s">
        <v>23</v>
      </c>
      <c r="R2352">
        <f>VLOOKUP($A2352,Location!$A:$E,2,FALSE)</f>
        <v>54.974532500000002</v>
      </c>
      <c r="S2352">
        <f>VLOOKUP($A2352,Location!$A:$E,3,FALSE)</f>
        <v>-2.1096227000000001</v>
      </c>
      <c r="T2352">
        <f>VLOOKUP($A2352,Location!$A:$E,4,FALSE)</f>
        <v>54.974532500000002</v>
      </c>
      <c r="U2352">
        <f>VLOOKUP($A2352,Location!$A:$E,5,FALSE)</f>
        <v>-2.1096227000000001</v>
      </c>
      <c r="V2352" t="s">
        <v>24</v>
      </c>
      <c r="W2352" t="s">
        <v>335</v>
      </c>
      <c r="X2352" t="s">
        <v>26</v>
      </c>
    </row>
    <row r="2353" spans="1:24" x14ac:dyDescent="0.25">
      <c r="A2353" t="s">
        <v>172</v>
      </c>
      <c r="N2353">
        <v>3</v>
      </c>
      <c r="O2353">
        <v>0</v>
      </c>
      <c r="P2353">
        <v>1</v>
      </c>
      <c r="Q2353" t="s">
        <v>23</v>
      </c>
      <c r="R2353">
        <f>VLOOKUP($A2353,Location!$A:$E,2,FALSE)</f>
        <v>54.037258000000001</v>
      </c>
      <c r="S2353">
        <f>VLOOKUP($A2353,Location!$A:$E,3,FALSE)</f>
        <v>-2.9024700000000001</v>
      </c>
      <c r="T2353">
        <f>VLOOKUP($A2353,Location!$A:$E,4,FALSE)</f>
        <v>54.037258000000001</v>
      </c>
      <c r="U2353">
        <f>VLOOKUP($A2353,Location!$A:$E,5,FALSE)</f>
        <v>-2.9024700000000001</v>
      </c>
      <c r="V2353" t="s">
        <v>24</v>
      </c>
      <c r="W2353" t="s">
        <v>335</v>
      </c>
      <c r="X2353" t="s">
        <v>26</v>
      </c>
    </row>
    <row r="2354" spans="1:24" x14ac:dyDescent="0.25">
      <c r="A2354" t="s">
        <v>173</v>
      </c>
      <c r="N2354">
        <v>3</v>
      </c>
      <c r="O2354">
        <v>0</v>
      </c>
      <c r="P2354">
        <v>1</v>
      </c>
      <c r="Q2354" t="s">
        <v>23</v>
      </c>
      <c r="R2354">
        <f>VLOOKUP($A2354,Location!$A:$E,2,FALSE)</f>
        <v>51.61927</v>
      </c>
      <c r="S2354">
        <f>VLOOKUP($A2354,Location!$A:$E,3,FALSE)</f>
        <v>-0.76890999999999998</v>
      </c>
      <c r="T2354">
        <f>VLOOKUP($A2354,Location!$A:$E,4,FALSE)</f>
        <v>51.61927</v>
      </c>
      <c r="U2354">
        <f>VLOOKUP($A2354,Location!$A:$E,5,FALSE)</f>
        <v>-0.76890999999999998</v>
      </c>
      <c r="V2354" t="s">
        <v>24</v>
      </c>
      <c r="W2354" t="s">
        <v>335</v>
      </c>
      <c r="X2354" t="s">
        <v>26</v>
      </c>
    </row>
    <row r="2355" spans="1:24" x14ac:dyDescent="0.25">
      <c r="A2355" t="s">
        <v>174</v>
      </c>
      <c r="N2355">
        <v>3</v>
      </c>
      <c r="O2355">
        <v>0</v>
      </c>
      <c r="P2355">
        <v>1</v>
      </c>
      <c r="Q2355" t="s">
        <v>23</v>
      </c>
      <c r="R2355">
        <f>VLOOKUP($A2355,Location!$A:$E,2,FALSE)</f>
        <v>52.533873300000003</v>
      </c>
      <c r="S2355">
        <f>VLOOKUP($A2355,Location!$A:$E,3,FALSE)</f>
        <v>-1.3702733</v>
      </c>
      <c r="T2355">
        <f>VLOOKUP($A2355,Location!$A:$E,4,FALSE)</f>
        <v>52.563873300000004</v>
      </c>
      <c r="U2355">
        <f>VLOOKUP($A2355,Location!$A:$E,5,FALSE)</f>
        <v>-1.3102733</v>
      </c>
      <c r="V2355" t="s">
        <v>24</v>
      </c>
      <c r="W2355" t="s">
        <v>335</v>
      </c>
      <c r="X2355" t="s">
        <v>26</v>
      </c>
    </row>
    <row r="2356" spans="1:24" x14ac:dyDescent="0.25">
      <c r="A2356" t="s">
        <v>175</v>
      </c>
      <c r="N2356">
        <v>3</v>
      </c>
      <c r="O2356">
        <v>0</v>
      </c>
      <c r="P2356">
        <v>1</v>
      </c>
      <c r="Q2356" t="s">
        <v>23</v>
      </c>
      <c r="R2356">
        <f>VLOOKUP($A2356,Location!$A:$E,2,FALSE)</f>
        <v>51.453344700000002</v>
      </c>
      <c r="S2356">
        <f>VLOOKUP($A2356,Location!$A:$E,3,FALSE)</f>
        <v>-5.1181000000000004E-3</v>
      </c>
      <c r="T2356">
        <f>VLOOKUP($A2356,Location!$A:$E,4,FALSE)</f>
        <v>51.4633447</v>
      </c>
      <c r="U2356">
        <f>VLOOKUP($A2356,Location!$A:$E,5,FALSE)</f>
        <v>-5.1181000000000004E-3</v>
      </c>
      <c r="V2356" t="s">
        <v>24</v>
      </c>
      <c r="W2356" t="s">
        <v>335</v>
      </c>
      <c r="X2356" t="s">
        <v>26</v>
      </c>
    </row>
    <row r="2357" spans="1:24" x14ac:dyDescent="0.25">
      <c r="A2357" t="s">
        <v>176</v>
      </c>
      <c r="N2357">
        <v>3</v>
      </c>
      <c r="O2357">
        <v>0</v>
      </c>
      <c r="P2357">
        <v>1</v>
      </c>
      <c r="Q2357" t="s">
        <v>23</v>
      </c>
      <c r="R2357">
        <f>VLOOKUP($A2357,Location!$A:$E,2,FALSE)</f>
        <v>51.559273500000003</v>
      </c>
      <c r="S2357">
        <f>VLOOKUP($A2357,Location!$A:$E,3,FALSE)</f>
        <v>0.2208833</v>
      </c>
      <c r="T2357">
        <f>VLOOKUP($A2357,Location!$A:$E,4,FALSE)</f>
        <v>51.559273500000003</v>
      </c>
      <c r="U2357">
        <f>VLOOKUP($A2357,Location!$A:$E,5,FALSE)</f>
        <v>0.2208833</v>
      </c>
      <c r="V2357" t="s">
        <v>24</v>
      </c>
      <c r="W2357" t="s">
        <v>335</v>
      </c>
      <c r="X2357" t="s">
        <v>26</v>
      </c>
    </row>
    <row r="2358" spans="1:24" x14ac:dyDescent="0.25">
      <c r="A2358" t="s">
        <v>177</v>
      </c>
      <c r="N2358">
        <v>3</v>
      </c>
      <c r="O2358">
        <v>0</v>
      </c>
      <c r="P2358">
        <v>1</v>
      </c>
      <c r="Q2358" t="s">
        <v>23</v>
      </c>
      <c r="R2358">
        <f>VLOOKUP($A2358,Location!$A:$E,2,FALSE)</f>
        <v>53.839795799999997</v>
      </c>
      <c r="S2358">
        <f>VLOOKUP($A2358,Location!$A:$E,3,FALSE)</f>
        <v>-1.6219243999999999</v>
      </c>
      <c r="T2358">
        <f>VLOOKUP($A2358,Location!$A:$E,4,FALSE)</f>
        <v>53.861795799999996</v>
      </c>
      <c r="U2358">
        <f>VLOOKUP($A2358,Location!$A:$E,5,FALSE)</f>
        <v>-1.6294244</v>
      </c>
      <c r="V2358" t="s">
        <v>24</v>
      </c>
      <c r="W2358" t="s">
        <v>335</v>
      </c>
      <c r="X2358" t="s">
        <v>26</v>
      </c>
    </row>
    <row r="2359" spans="1:24" x14ac:dyDescent="0.25">
      <c r="A2359" t="s">
        <v>178</v>
      </c>
      <c r="N2359">
        <v>3</v>
      </c>
      <c r="O2359">
        <v>0</v>
      </c>
      <c r="P2359">
        <v>1</v>
      </c>
      <c r="Q2359" t="s">
        <v>23</v>
      </c>
      <c r="R2359">
        <f>VLOOKUP($A2359,Location!$A:$E,2,FALSE)</f>
        <v>53.649535800000002</v>
      </c>
      <c r="S2359">
        <f>VLOOKUP($A2359,Location!$A:$E,3,FALSE)</f>
        <v>-1.7905698000000001</v>
      </c>
      <c r="T2359">
        <f>VLOOKUP($A2359,Location!$A:$E,4,FALSE)</f>
        <v>53.649535800000002</v>
      </c>
      <c r="U2359">
        <f>VLOOKUP($A2359,Location!$A:$E,5,FALSE)</f>
        <v>-1.7955698</v>
      </c>
      <c r="V2359" t="s">
        <v>24</v>
      </c>
      <c r="W2359" t="s">
        <v>335</v>
      </c>
      <c r="X2359" t="s">
        <v>26</v>
      </c>
    </row>
    <row r="2360" spans="1:24" x14ac:dyDescent="0.25">
      <c r="A2360" t="s">
        <v>179</v>
      </c>
      <c r="N2360">
        <v>3</v>
      </c>
      <c r="O2360">
        <v>0</v>
      </c>
      <c r="P2360">
        <v>1</v>
      </c>
      <c r="Q2360" t="s">
        <v>23</v>
      </c>
      <c r="R2360">
        <f>VLOOKUP($A2360,Location!$A:$E,2,FALSE)</f>
        <v>53.767757000000003</v>
      </c>
      <c r="S2360">
        <f>VLOOKUP($A2360,Location!$A:$E,3,FALSE)</f>
        <v>-0.33613379999999998</v>
      </c>
      <c r="T2360">
        <f>VLOOKUP($A2360,Location!$A:$E,4,FALSE)</f>
        <v>53.767757000000003</v>
      </c>
      <c r="U2360">
        <f>VLOOKUP($A2360,Location!$A:$E,5,FALSE)</f>
        <v>-0.33613379999999998</v>
      </c>
      <c r="V2360" t="s">
        <v>24</v>
      </c>
      <c r="W2360" t="s">
        <v>335</v>
      </c>
      <c r="X2360" t="s">
        <v>26</v>
      </c>
    </row>
    <row r="2361" spans="1:24" x14ac:dyDescent="0.25">
      <c r="A2361" t="s">
        <v>180</v>
      </c>
      <c r="N2361">
        <v>3</v>
      </c>
      <c r="O2361">
        <v>0</v>
      </c>
      <c r="P2361">
        <v>1</v>
      </c>
      <c r="Q2361" t="s">
        <v>23</v>
      </c>
      <c r="R2361">
        <f>VLOOKUP($A2361,Location!$A:$E,2,FALSE)</f>
        <v>57.4451714</v>
      </c>
      <c r="S2361">
        <f>VLOOKUP($A2361,Location!$A:$E,3,FALSE)</f>
        <v>-2.7957811000000001</v>
      </c>
      <c r="T2361">
        <f>VLOOKUP($A2361,Location!$A:$E,4,FALSE)</f>
        <v>57.4451714</v>
      </c>
      <c r="U2361">
        <f>VLOOKUP($A2361,Location!$A:$E,5,FALSE)</f>
        <v>-2.7957811000000001</v>
      </c>
      <c r="V2361" t="s">
        <v>24</v>
      </c>
      <c r="W2361" t="s">
        <v>335</v>
      </c>
      <c r="X2361" t="s">
        <v>26</v>
      </c>
    </row>
    <row r="2362" spans="1:24" x14ac:dyDescent="0.25">
      <c r="A2362" t="s">
        <v>181</v>
      </c>
      <c r="N2362">
        <v>3</v>
      </c>
      <c r="O2362">
        <v>0</v>
      </c>
      <c r="P2362">
        <v>1</v>
      </c>
      <c r="Q2362" t="s">
        <v>23</v>
      </c>
      <c r="R2362">
        <f>VLOOKUP($A2362,Location!$A:$E,2,FALSE)</f>
        <v>53.448362099999997</v>
      </c>
      <c r="S2362">
        <f>VLOOKUP($A2362,Location!$A:$E,3,FALSE)</f>
        <v>-2.0796568999999998</v>
      </c>
      <c r="T2362">
        <f>VLOOKUP($A2362,Location!$A:$E,4,FALSE)</f>
        <v>53.448362099999997</v>
      </c>
      <c r="U2362">
        <f>VLOOKUP($A2362,Location!$A:$E,5,FALSE)</f>
        <v>-2.0796568999999998</v>
      </c>
      <c r="V2362" t="s">
        <v>24</v>
      </c>
      <c r="W2362" t="s">
        <v>335</v>
      </c>
      <c r="X2362" t="s">
        <v>26</v>
      </c>
    </row>
    <row r="2363" spans="1:24" x14ac:dyDescent="0.25">
      <c r="A2363" t="s">
        <v>182</v>
      </c>
      <c r="N2363">
        <v>3</v>
      </c>
      <c r="O2363">
        <v>0</v>
      </c>
      <c r="P2363">
        <v>1</v>
      </c>
      <c r="Q2363" t="s">
        <v>183</v>
      </c>
      <c r="R2363">
        <f>VLOOKUP($A2363,Location!$A:$E,2,FALSE)</f>
        <v>56.231197999999999</v>
      </c>
      <c r="S2363">
        <f>VLOOKUP($A2363,Location!$A:$E,3,FALSE)</f>
        <v>-5.0716710000000003</v>
      </c>
      <c r="T2363">
        <f>VLOOKUP($A2363,Location!$A:$E,4,FALSE)</f>
        <v>56.231197999999999</v>
      </c>
      <c r="U2363">
        <f>VLOOKUP($A2363,Location!$A:$E,5,FALSE)</f>
        <v>-5.0716710000000003</v>
      </c>
      <c r="V2363" t="s">
        <v>24</v>
      </c>
      <c r="W2363" t="s">
        <v>335</v>
      </c>
      <c r="X2363" t="s">
        <v>26</v>
      </c>
    </row>
    <row r="2364" spans="1:24" x14ac:dyDescent="0.25">
      <c r="A2364" t="s">
        <v>184</v>
      </c>
      <c r="N2364">
        <v>3</v>
      </c>
      <c r="O2364">
        <v>0</v>
      </c>
      <c r="P2364">
        <v>1</v>
      </c>
      <c r="Q2364" t="s">
        <v>23</v>
      </c>
      <c r="R2364">
        <f>VLOOKUP($A2364,Location!$A:$E,2,FALSE)</f>
        <v>57.487679100000001</v>
      </c>
      <c r="S2364">
        <f>VLOOKUP($A2364,Location!$A:$E,3,FALSE)</f>
        <v>-4.2140917</v>
      </c>
      <c r="T2364">
        <f>VLOOKUP($A2364,Location!$A:$E,4,FALSE)</f>
        <v>57.487679100000001</v>
      </c>
      <c r="U2364">
        <f>VLOOKUP($A2364,Location!$A:$E,5,FALSE)</f>
        <v>-4.2140917</v>
      </c>
      <c r="V2364" t="s">
        <v>24</v>
      </c>
      <c r="W2364" t="s">
        <v>335</v>
      </c>
      <c r="X2364" t="s">
        <v>26</v>
      </c>
    </row>
    <row r="2365" spans="1:24" x14ac:dyDescent="0.25">
      <c r="A2365" t="s">
        <v>185</v>
      </c>
      <c r="N2365">
        <v>3</v>
      </c>
      <c r="O2365">
        <v>0</v>
      </c>
      <c r="P2365">
        <v>1</v>
      </c>
      <c r="Q2365" t="s">
        <v>23</v>
      </c>
      <c r="R2365">
        <f>VLOOKUP($A2365,Location!$A:$E,2,FALSE)</f>
        <v>57.293759600000001</v>
      </c>
      <c r="S2365">
        <f>VLOOKUP($A2365,Location!$A:$E,3,FALSE)</f>
        <v>-2.3880374</v>
      </c>
      <c r="T2365">
        <f>VLOOKUP($A2365,Location!$A:$E,4,FALSE)</f>
        <v>57.293759600000001</v>
      </c>
      <c r="U2365">
        <f>VLOOKUP($A2365,Location!$A:$E,5,FALSE)</f>
        <v>-2.3880374</v>
      </c>
      <c r="V2365" t="s">
        <v>24</v>
      </c>
      <c r="W2365" t="s">
        <v>335</v>
      </c>
      <c r="X2365" t="s">
        <v>26</v>
      </c>
    </row>
    <row r="2366" spans="1:24" x14ac:dyDescent="0.25">
      <c r="A2366" t="s">
        <v>186</v>
      </c>
      <c r="N2366">
        <v>3</v>
      </c>
      <c r="O2366">
        <v>0</v>
      </c>
      <c r="P2366">
        <v>1</v>
      </c>
      <c r="Q2366" t="s">
        <v>23</v>
      </c>
      <c r="R2366">
        <f>VLOOKUP($A2366,Location!$A:$E,2,FALSE)</f>
        <v>52.029283499999998</v>
      </c>
      <c r="S2366">
        <f>VLOOKUP($A2366,Location!$A:$E,3,FALSE)</f>
        <v>1.2110814000000001</v>
      </c>
      <c r="T2366">
        <f>VLOOKUP($A2366,Location!$A:$E,4,FALSE)</f>
        <v>52.029283499999998</v>
      </c>
      <c r="U2366">
        <f>VLOOKUP($A2366,Location!$A:$E,5,FALSE)</f>
        <v>1.2110814000000001</v>
      </c>
      <c r="V2366" t="s">
        <v>24</v>
      </c>
      <c r="W2366" t="s">
        <v>335</v>
      </c>
      <c r="X2366" t="s">
        <v>26</v>
      </c>
    </row>
    <row r="2367" spans="1:24" x14ac:dyDescent="0.25">
      <c r="A2367" t="s">
        <v>187</v>
      </c>
      <c r="N2367">
        <v>3</v>
      </c>
      <c r="O2367">
        <v>0</v>
      </c>
      <c r="P2367">
        <v>1</v>
      </c>
      <c r="Q2367" t="s">
        <v>23</v>
      </c>
      <c r="R2367">
        <f>VLOOKUP($A2367,Location!$A:$E,2,FALSE)</f>
        <v>55.60219</v>
      </c>
      <c r="S2367">
        <f>VLOOKUP($A2367,Location!$A:$E,3,FALSE)</f>
        <v>-4.6378399999999997</v>
      </c>
      <c r="T2367">
        <f>VLOOKUP($A2367,Location!$A:$E,4,FALSE)</f>
        <v>55.60219</v>
      </c>
      <c r="U2367">
        <f>VLOOKUP($A2367,Location!$A:$E,5,FALSE)</f>
        <v>-4.6378399999999997</v>
      </c>
      <c r="V2367" t="s">
        <v>24</v>
      </c>
      <c r="W2367" t="s">
        <v>335</v>
      </c>
      <c r="X2367" t="s">
        <v>26</v>
      </c>
    </row>
    <row r="2368" spans="1:24" x14ac:dyDescent="0.25">
      <c r="A2368" t="s">
        <v>188</v>
      </c>
      <c r="N2368">
        <v>3</v>
      </c>
      <c r="O2368">
        <v>0</v>
      </c>
      <c r="P2368">
        <v>1</v>
      </c>
      <c r="Q2368" t="s">
        <v>23</v>
      </c>
      <c r="R2368">
        <f>VLOOKUP($A2368,Location!$A:$E,2,FALSE)</f>
        <v>51.466348000000004</v>
      </c>
      <c r="S2368">
        <f>VLOOKUP($A2368,Location!$A:$E,3,FALSE)</f>
        <v>-0.337169</v>
      </c>
      <c r="T2368">
        <f>VLOOKUP($A2368,Location!$A:$E,4,FALSE)</f>
        <v>51.466348000000004</v>
      </c>
      <c r="U2368">
        <f>VLOOKUP($A2368,Location!$A:$E,5,FALSE)</f>
        <v>-0.337169</v>
      </c>
      <c r="V2368" t="s">
        <v>24</v>
      </c>
      <c r="W2368" t="s">
        <v>335</v>
      </c>
      <c r="X2368" t="s">
        <v>26</v>
      </c>
    </row>
    <row r="2369" spans="1:24" x14ac:dyDescent="0.25">
      <c r="A2369" t="s">
        <v>189</v>
      </c>
      <c r="N2369">
        <v>3</v>
      </c>
      <c r="O2369">
        <v>0</v>
      </c>
      <c r="P2369">
        <v>1</v>
      </c>
      <c r="Q2369" t="s">
        <v>23</v>
      </c>
      <c r="R2369">
        <f>VLOOKUP($A2369,Location!$A:$E,2,FALSE)</f>
        <v>55.916789999999999</v>
      </c>
      <c r="S2369">
        <f>VLOOKUP($A2369,Location!$A:$E,3,FALSE)</f>
        <v>-2.4245839999999999</v>
      </c>
      <c r="T2369">
        <f>VLOOKUP($A2369,Location!$A:$E,4,FALSE)</f>
        <v>55.916789999999999</v>
      </c>
      <c r="U2369">
        <f>VLOOKUP($A2369,Location!$A:$E,5,FALSE)</f>
        <v>-2.4245839999999999</v>
      </c>
      <c r="V2369" t="s">
        <v>24</v>
      </c>
      <c r="W2369" t="s">
        <v>335</v>
      </c>
      <c r="X2369" t="s">
        <v>26</v>
      </c>
    </row>
    <row r="2370" spans="1:24" x14ac:dyDescent="0.25">
      <c r="A2370" t="s">
        <v>190</v>
      </c>
      <c r="N2370">
        <v>3</v>
      </c>
      <c r="O2370">
        <v>0</v>
      </c>
      <c r="P2370">
        <v>1</v>
      </c>
      <c r="Q2370" t="s">
        <v>23</v>
      </c>
      <c r="R2370">
        <f>VLOOKUP($A2370,Location!$A:$E,2,FALSE)</f>
        <v>54.311520999999999</v>
      </c>
      <c r="S2370">
        <f>VLOOKUP($A2370,Location!$A:$E,3,FALSE)</f>
        <v>-2.7340049999999998</v>
      </c>
      <c r="T2370">
        <f>VLOOKUP($A2370,Location!$A:$E,4,FALSE)</f>
        <v>54.311520999999999</v>
      </c>
      <c r="U2370">
        <f>VLOOKUP($A2370,Location!$A:$E,5,FALSE)</f>
        <v>-2.7340049999999998</v>
      </c>
      <c r="V2370" t="s">
        <v>24</v>
      </c>
      <c r="W2370" t="s">
        <v>335</v>
      </c>
      <c r="X2370" t="s">
        <v>26</v>
      </c>
    </row>
    <row r="2371" spans="1:24" x14ac:dyDescent="0.25">
      <c r="A2371" t="s">
        <v>191</v>
      </c>
      <c r="N2371">
        <v>3</v>
      </c>
      <c r="O2371">
        <v>0</v>
      </c>
      <c r="P2371">
        <v>1</v>
      </c>
      <c r="Q2371" t="s">
        <v>23</v>
      </c>
      <c r="R2371">
        <f>VLOOKUP($A2371,Location!$A:$E,2,FALSE)</f>
        <v>52.378777800000002</v>
      </c>
      <c r="S2371">
        <f>VLOOKUP($A2371,Location!$A:$E,3,FALSE)</f>
        <v>-0.72284760000000003</v>
      </c>
      <c r="T2371">
        <f>VLOOKUP($A2371,Location!$A:$E,4,FALSE)</f>
        <v>52.428777799999999</v>
      </c>
      <c r="U2371">
        <f>VLOOKUP($A2371,Location!$A:$E,5,FALSE)</f>
        <v>-0.72284760000000003</v>
      </c>
      <c r="V2371" t="s">
        <v>24</v>
      </c>
      <c r="W2371" t="s">
        <v>335</v>
      </c>
      <c r="X2371" t="s">
        <v>26</v>
      </c>
    </row>
    <row r="2372" spans="1:24" x14ac:dyDescent="0.25">
      <c r="A2372" t="s">
        <v>192</v>
      </c>
      <c r="N2372">
        <v>3</v>
      </c>
      <c r="O2372">
        <v>0</v>
      </c>
      <c r="P2372">
        <v>1</v>
      </c>
      <c r="Q2372" t="s">
        <v>23</v>
      </c>
      <c r="R2372">
        <f>VLOOKUP($A2372,Location!$A:$E,2,FALSE)</f>
        <v>52.746045100000003</v>
      </c>
      <c r="S2372">
        <f>VLOOKUP($A2372,Location!$A:$E,3,FALSE)</f>
        <v>0.4211492</v>
      </c>
      <c r="T2372">
        <f>VLOOKUP($A2372,Location!$A:$E,4,FALSE)</f>
        <v>52.746045100000003</v>
      </c>
      <c r="U2372">
        <f>VLOOKUP($A2372,Location!$A:$E,5,FALSE)</f>
        <v>0.4211492</v>
      </c>
      <c r="V2372" t="s">
        <v>24</v>
      </c>
      <c r="W2372" t="s">
        <v>335</v>
      </c>
      <c r="X2372" t="s">
        <v>26</v>
      </c>
    </row>
    <row r="2373" spans="1:24" x14ac:dyDescent="0.25">
      <c r="A2373" t="s">
        <v>193</v>
      </c>
      <c r="N2373">
        <v>3</v>
      </c>
      <c r="O2373">
        <v>0</v>
      </c>
      <c r="P2373">
        <v>1</v>
      </c>
      <c r="Q2373" t="s">
        <v>23</v>
      </c>
      <c r="R2373">
        <f>VLOOKUP($A2373,Location!$A:$E,2,FALSE)</f>
        <v>57.078617700000002</v>
      </c>
      <c r="S2373">
        <f>VLOOKUP($A2373,Location!$A:$E,3,FALSE)</f>
        <v>-4.0537893</v>
      </c>
      <c r="T2373">
        <f>VLOOKUP($A2373,Location!$A:$E,4,FALSE)</f>
        <v>57.078617700000002</v>
      </c>
      <c r="U2373">
        <f>VLOOKUP($A2373,Location!$A:$E,5,FALSE)</f>
        <v>-4.0537893</v>
      </c>
      <c r="V2373" t="s">
        <v>24</v>
      </c>
      <c r="W2373" t="s">
        <v>335</v>
      </c>
      <c r="X2373" t="s">
        <v>26</v>
      </c>
    </row>
    <row r="2374" spans="1:24" x14ac:dyDescent="0.25">
      <c r="A2374" t="s">
        <v>194</v>
      </c>
      <c r="N2374">
        <v>3</v>
      </c>
      <c r="O2374">
        <v>0</v>
      </c>
      <c r="P2374">
        <v>1</v>
      </c>
      <c r="Q2374" t="s">
        <v>23</v>
      </c>
      <c r="R2374">
        <f>VLOOKUP($A2374,Location!$A:$E,2,FALSE)</f>
        <v>56.133736399999997</v>
      </c>
      <c r="S2374">
        <f>VLOOKUP($A2374,Location!$A:$E,3,FALSE)</f>
        <v>-3.1266066000000001</v>
      </c>
      <c r="T2374">
        <f>VLOOKUP($A2374,Location!$A:$E,4,FALSE)</f>
        <v>56.133736399999997</v>
      </c>
      <c r="U2374">
        <f>VLOOKUP($A2374,Location!$A:$E,5,FALSE)</f>
        <v>-3.1266066000000001</v>
      </c>
      <c r="V2374" t="s">
        <v>24</v>
      </c>
      <c r="W2374" t="s">
        <v>335</v>
      </c>
      <c r="X2374" t="s">
        <v>26</v>
      </c>
    </row>
    <row r="2375" spans="1:24" x14ac:dyDescent="0.25">
      <c r="A2375" t="s">
        <v>195</v>
      </c>
      <c r="N2375">
        <v>3</v>
      </c>
      <c r="O2375">
        <v>0</v>
      </c>
      <c r="P2375">
        <v>1</v>
      </c>
      <c r="Q2375" t="s">
        <v>23</v>
      </c>
      <c r="R2375">
        <f>VLOOKUP($A2375,Location!$A:$E,2,FALSE)</f>
        <v>54.001281599999999</v>
      </c>
      <c r="S2375">
        <f>VLOOKUP($A2375,Location!$A:$E,3,FALSE)</f>
        <v>-1.4440454</v>
      </c>
      <c r="T2375">
        <f>VLOOKUP($A2375,Location!$A:$E,4,FALSE)</f>
        <v>54.001281599999999</v>
      </c>
      <c r="U2375">
        <f>VLOOKUP($A2375,Location!$A:$E,5,FALSE)</f>
        <v>-1.4440454</v>
      </c>
      <c r="V2375" t="s">
        <v>24</v>
      </c>
      <c r="W2375" t="s">
        <v>335</v>
      </c>
      <c r="X2375" t="s">
        <v>26</v>
      </c>
    </row>
    <row r="2376" spans="1:24" x14ac:dyDescent="0.25">
      <c r="A2376" t="s">
        <v>196</v>
      </c>
      <c r="N2376">
        <v>3</v>
      </c>
      <c r="O2376">
        <v>0</v>
      </c>
      <c r="P2376">
        <v>1</v>
      </c>
      <c r="Q2376" t="s">
        <v>23</v>
      </c>
      <c r="R2376">
        <f>VLOOKUP($A2376,Location!$A:$E,2,FALSE)</f>
        <v>55.6630988</v>
      </c>
      <c r="S2376">
        <f>VLOOKUP($A2376,Location!$A:$E,3,FALSE)</f>
        <v>-3.7471234</v>
      </c>
      <c r="T2376">
        <f>VLOOKUP($A2376,Location!$A:$E,4,FALSE)</f>
        <v>55.6630988</v>
      </c>
      <c r="U2376">
        <f>VLOOKUP($A2376,Location!$A:$E,5,FALSE)</f>
        <v>-3.7471234</v>
      </c>
      <c r="V2376" t="s">
        <v>24</v>
      </c>
      <c r="W2376" t="s">
        <v>335</v>
      </c>
      <c r="X2376" t="s">
        <v>26</v>
      </c>
    </row>
    <row r="2377" spans="1:24" x14ac:dyDescent="0.25">
      <c r="A2377" t="s">
        <v>197</v>
      </c>
      <c r="N2377">
        <v>3</v>
      </c>
      <c r="O2377">
        <v>0</v>
      </c>
      <c r="P2377">
        <v>1</v>
      </c>
      <c r="Q2377" t="s">
        <v>23</v>
      </c>
      <c r="R2377">
        <f>VLOOKUP($A2377,Location!$A:$E,2,FALSE)</f>
        <v>50.823547099999999</v>
      </c>
      <c r="S2377">
        <f>VLOOKUP($A2377,Location!$A:$E,3,FALSE)</f>
        <v>-0.33377089999999998</v>
      </c>
      <c r="T2377">
        <f>VLOOKUP($A2377,Location!$A:$E,4,FALSE)</f>
        <v>50.823547099999999</v>
      </c>
      <c r="U2377">
        <f>VLOOKUP($A2377,Location!$A:$E,5,FALSE)</f>
        <v>-0.33377089999999998</v>
      </c>
      <c r="V2377" t="s">
        <v>24</v>
      </c>
      <c r="W2377" t="s">
        <v>335</v>
      </c>
      <c r="X2377" t="s">
        <v>26</v>
      </c>
    </row>
    <row r="2378" spans="1:24" x14ac:dyDescent="0.25">
      <c r="A2378" t="s">
        <v>198</v>
      </c>
      <c r="N2378">
        <v>3</v>
      </c>
      <c r="O2378">
        <v>0</v>
      </c>
      <c r="P2378">
        <v>1</v>
      </c>
      <c r="Q2378" t="s">
        <v>23</v>
      </c>
      <c r="R2378">
        <f>VLOOKUP($A2378,Location!$A:$E,2,FALSE)</f>
        <v>50.612014000000002</v>
      </c>
      <c r="S2378">
        <f>VLOOKUP($A2378,Location!$A:$E,3,FALSE)</f>
        <v>-4.3307260000000003</v>
      </c>
      <c r="T2378">
        <f>VLOOKUP($A2378,Location!$A:$E,4,FALSE)</f>
        <v>50.612014000000002</v>
      </c>
      <c r="U2378">
        <f>VLOOKUP($A2378,Location!$A:$E,5,FALSE)</f>
        <v>-4.3307260000000003</v>
      </c>
      <c r="V2378" t="s">
        <v>24</v>
      </c>
      <c r="W2378" t="s">
        <v>335</v>
      </c>
      <c r="X2378" t="s">
        <v>26</v>
      </c>
    </row>
    <row r="2379" spans="1:24" x14ac:dyDescent="0.25">
      <c r="A2379" t="s">
        <v>199</v>
      </c>
      <c r="N2379">
        <v>3</v>
      </c>
      <c r="O2379">
        <v>0</v>
      </c>
      <c r="P2379">
        <v>1</v>
      </c>
      <c r="Q2379" t="s">
        <v>23</v>
      </c>
      <c r="R2379">
        <f>VLOOKUP($A2379,Location!$A:$E,2,FALSE)</f>
        <v>50.809500999999997</v>
      </c>
      <c r="S2379">
        <f>VLOOKUP($A2379,Location!$A:$E,3,FALSE)</f>
        <v>-1.2042134</v>
      </c>
      <c r="T2379">
        <f>VLOOKUP($A2379,Location!$A:$E,4,FALSE)</f>
        <v>50.799500999999999</v>
      </c>
      <c r="U2379">
        <f>VLOOKUP($A2379,Location!$A:$E,5,FALSE)</f>
        <v>-1.2842134000000001</v>
      </c>
      <c r="V2379" t="s">
        <v>24</v>
      </c>
      <c r="W2379" t="s">
        <v>335</v>
      </c>
      <c r="X2379" t="s">
        <v>26</v>
      </c>
    </row>
    <row r="2380" spans="1:24" x14ac:dyDescent="0.25">
      <c r="A2380" t="s">
        <v>200</v>
      </c>
      <c r="N2380">
        <v>3</v>
      </c>
      <c r="O2380">
        <v>0</v>
      </c>
      <c r="P2380">
        <v>1</v>
      </c>
      <c r="Q2380" t="s">
        <v>23</v>
      </c>
      <c r="R2380">
        <f>VLOOKUP($A2380,Location!$A:$E,2,FALSE)</f>
        <v>53.806135599999998</v>
      </c>
      <c r="S2380">
        <f>VLOOKUP($A2380,Location!$A:$E,3,FALSE)</f>
        <v>-1.5056377999999999</v>
      </c>
      <c r="T2380">
        <f>VLOOKUP($A2380,Location!$A:$E,4,FALSE)</f>
        <v>53.806135599999998</v>
      </c>
      <c r="U2380">
        <f>VLOOKUP($A2380,Location!$A:$E,5,FALSE)</f>
        <v>-1.5056377999999999</v>
      </c>
      <c r="V2380" t="s">
        <v>24</v>
      </c>
      <c r="W2380" t="s">
        <v>335</v>
      </c>
      <c r="X2380" t="s">
        <v>26</v>
      </c>
    </row>
    <row r="2381" spans="1:24" x14ac:dyDescent="0.25">
      <c r="A2381" t="s">
        <v>201</v>
      </c>
      <c r="N2381">
        <v>3</v>
      </c>
      <c r="O2381">
        <v>0</v>
      </c>
      <c r="P2381">
        <v>1</v>
      </c>
      <c r="Q2381" t="s">
        <v>23</v>
      </c>
      <c r="R2381">
        <f>VLOOKUP($A2381,Location!$A:$E,2,FALSE)</f>
        <v>52.663528399999997</v>
      </c>
      <c r="S2381">
        <f>VLOOKUP($A2381,Location!$A:$E,3,FALSE)</f>
        <v>-1.0803649</v>
      </c>
      <c r="T2381">
        <f>VLOOKUP($A2381,Location!$A:$E,4,FALSE)</f>
        <v>52.663528399999997</v>
      </c>
      <c r="U2381">
        <f>VLOOKUP($A2381,Location!$A:$E,5,FALSE)</f>
        <v>-1.0503648999999999</v>
      </c>
      <c r="V2381" t="s">
        <v>24</v>
      </c>
      <c r="W2381" t="s">
        <v>335</v>
      </c>
      <c r="X2381" t="s">
        <v>26</v>
      </c>
    </row>
    <row r="2382" spans="1:24" x14ac:dyDescent="0.25">
      <c r="A2382" t="s">
        <v>202</v>
      </c>
      <c r="N2382">
        <v>3</v>
      </c>
      <c r="O2382">
        <v>0</v>
      </c>
      <c r="P2382">
        <v>1</v>
      </c>
      <c r="Q2382" t="s">
        <v>23</v>
      </c>
      <c r="R2382">
        <f>VLOOKUP($A2382,Location!$A:$E,2,FALSE)</f>
        <v>52.5839736</v>
      </c>
      <c r="S2382">
        <f>VLOOKUP($A2382,Location!$A:$E,3,FALSE)</f>
        <v>-1.1411861000000001</v>
      </c>
      <c r="T2382">
        <f>VLOOKUP($A2382,Location!$A:$E,4,FALSE)</f>
        <v>52.533973600000003</v>
      </c>
      <c r="U2382">
        <f>VLOOKUP($A2382,Location!$A:$E,5,FALSE)</f>
        <v>-1.0411861</v>
      </c>
      <c r="V2382" t="s">
        <v>24</v>
      </c>
      <c r="W2382" t="s">
        <v>335</v>
      </c>
      <c r="X2382" t="s">
        <v>26</v>
      </c>
    </row>
    <row r="2383" spans="1:24" x14ac:dyDescent="0.25">
      <c r="A2383" t="s">
        <v>203</v>
      </c>
      <c r="N2383">
        <v>3</v>
      </c>
      <c r="O2383">
        <v>0</v>
      </c>
      <c r="P2383">
        <v>1</v>
      </c>
      <c r="Q2383" t="s">
        <v>23</v>
      </c>
      <c r="R2383">
        <f>VLOOKUP($A2383,Location!$A:$E,2,FALSE)</f>
        <v>51.911783399999997</v>
      </c>
      <c r="S2383">
        <f>VLOOKUP($A2383,Location!$A:$E,3,FALSE)</f>
        <v>-0.6307914</v>
      </c>
      <c r="T2383">
        <f>VLOOKUP($A2383,Location!$A:$E,4,FALSE)</f>
        <v>51.911783399999997</v>
      </c>
      <c r="U2383">
        <f>VLOOKUP($A2383,Location!$A:$E,5,FALSE)</f>
        <v>-0.72079139999999997</v>
      </c>
      <c r="V2383" t="s">
        <v>24</v>
      </c>
      <c r="W2383" t="s">
        <v>335</v>
      </c>
      <c r="X2383" t="s">
        <v>26</v>
      </c>
    </row>
    <row r="2384" spans="1:24" x14ac:dyDescent="0.25">
      <c r="A2384" t="s">
        <v>204</v>
      </c>
      <c r="N2384">
        <v>3</v>
      </c>
      <c r="O2384">
        <v>0</v>
      </c>
      <c r="P2384">
        <v>1</v>
      </c>
      <c r="Q2384" t="s">
        <v>23</v>
      </c>
      <c r="R2384">
        <f>VLOOKUP($A2384,Location!$A:$E,2,FALSE)</f>
        <v>60.1511937</v>
      </c>
      <c r="S2384">
        <f>VLOOKUP($A2384,Location!$A:$E,3,FALSE)</f>
        <v>-1.1473036000000001</v>
      </c>
      <c r="T2384">
        <f>VLOOKUP($A2384,Location!$A:$E,4,FALSE)</f>
        <v>60.1511937</v>
      </c>
      <c r="U2384">
        <f>VLOOKUP($A2384,Location!$A:$E,5,FALSE)</f>
        <v>-1.1473036000000001</v>
      </c>
      <c r="V2384" t="s">
        <v>24</v>
      </c>
      <c r="W2384" t="s">
        <v>335</v>
      </c>
      <c r="X2384" t="s">
        <v>26</v>
      </c>
    </row>
    <row r="2385" spans="1:24" x14ac:dyDescent="0.25">
      <c r="A2385" t="s">
        <v>205</v>
      </c>
      <c r="N2385">
        <v>3</v>
      </c>
      <c r="O2385">
        <v>0</v>
      </c>
      <c r="P2385">
        <v>1</v>
      </c>
      <c r="Q2385" t="s">
        <v>23</v>
      </c>
      <c r="R2385">
        <f>VLOOKUP($A2385,Location!$A:$E,2,FALSE)</f>
        <v>51.9782042</v>
      </c>
      <c r="S2385">
        <f>VLOOKUP($A2385,Location!$A:$E,3,FALSE)</f>
        <v>-0.21465619999999999</v>
      </c>
      <c r="T2385">
        <f>VLOOKUP($A2385,Location!$A:$E,4,FALSE)</f>
        <v>52.008204200000002</v>
      </c>
      <c r="U2385">
        <f>VLOOKUP($A2385,Location!$A:$E,5,FALSE)</f>
        <v>-0.21465619999999999</v>
      </c>
      <c r="V2385" t="s">
        <v>24</v>
      </c>
      <c r="W2385" t="s">
        <v>335</v>
      </c>
      <c r="X2385" t="s">
        <v>26</v>
      </c>
    </row>
    <row r="2386" spans="1:24" x14ac:dyDescent="0.25">
      <c r="A2386" t="s">
        <v>206</v>
      </c>
      <c r="N2386">
        <v>3</v>
      </c>
      <c r="O2386">
        <v>0</v>
      </c>
      <c r="P2386">
        <v>1</v>
      </c>
      <c r="Q2386" t="s">
        <v>23</v>
      </c>
      <c r="R2386">
        <f>VLOOKUP($A2386,Location!$A:$E,2,FALSE)</f>
        <v>52.681990200000001</v>
      </c>
      <c r="S2386">
        <f>VLOOKUP($A2386,Location!$A:$E,3,FALSE)</f>
        <v>-1.8333556</v>
      </c>
      <c r="T2386">
        <f>VLOOKUP($A2386,Location!$A:$E,4,FALSE)</f>
        <v>52.681990200000001</v>
      </c>
      <c r="U2386">
        <f>VLOOKUP($A2386,Location!$A:$E,5,FALSE)</f>
        <v>-1.8333556</v>
      </c>
      <c r="V2386" t="s">
        <v>24</v>
      </c>
      <c r="W2386" t="s">
        <v>335</v>
      </c>
      <c r="X2386" t="s">
        <v>26</v>
      </c>
    </row>
    <row r="2387" spans="1:24" x14ac:dyDescent="0.25">
      <c r="A2387" t="s">
        <v>207</v>
      </c>
      <c r="N2387">
        <v>3</v>
      </c>
      <c r="O2387">
        <v>0</v>
      </c>
      <c r="P2387">
        <v>1</v>
      </c>
      <c r="Q2387" t="s">
        <v>23</v>
      </c>
      <c r="R2387">
        <f>VLOOKUP($A2387,Location!$A:$E,2,FALSE)</f>
        <v>53.203568400000002</v>
      </c>
      <c r="S2387">
        <f>VLOOKUP($A2387,Location!$A:$E,3,FALSE)</f>
        <v>-0.61231429999999998</v>
      </c>
      <c r="T2387">
        <f>VLOOKUP($A2387,Location!$A:$E,4,FALSE)</f>
        <v>53.203568400000002</v>
      </c>
      <c r="U2387">
        <f>VLOOKUP($A2387,Location!$A:$E,5,FALSE)</f>
        <v>-0.61231429999999998</v>
      </c>
      <c r="V2387" t="s">
        <v>24</v>
      </c>
      <c r="W2387" t="s">
        <v>335</v>
      </c>
      <c r="X2387" t="s">
        <v>26</v>
      </c>
    </row>
    <row r="2388" spans="1:24" x14ac:dyDescent="0.25">
      <c r="A2388" t="s">
        <v>208</v>
      </c>
      <c r="N2388">
        <v>3</v>
      </c>
      <c r="O2388">
        <v>0</v>
      </c>
      <c r="P2388">
        <v>1</v>
      </c>
      <c r="Q2388" t="s">
        <v>23</v>
      </c>
      <c r="R2388">
        <f>VLOOKUP($A2388,Location!$A:$E,2,FALSE)</f>
        <v>55.887124200000002</v>
      </c>
      <c r="S2388">
        <f>VLOOKUP($A2388,Location!$A:$E,3,FALSE)</f>
        <v>-3.5342047999999999</v>
      </c>
      <c r="T2388">
        <f>VLOOKUP($A2388,Location!$A:$E,4,FALSE)</f>
        <v>55.877124200000004</v>
      </c>
      <c r="U2388">
        <f>VLOOKUP($A2388,Location!$A:$E,5,FALSE)</f>
        <v>-3.5742048</v>
      </c>
      <c r="V2388" t="s">
        <v>24</v>
      </c>
      <c r="W2388" t="s">
        <v>335</v>
      </c>
      <c r="X2388" t="s">
        <v>26</v>
      </c>
    </row>
    <row r="2389" spans="1:24" x14ac:dyDescent="0.25">
      <c r="A2389" t="s">
        <v>209</v>
      </c>
      <c r="N2389">
        <v>3</v>
      </c>
      <c r="O2389">
        <v>0</v>
      </c>
      <c r="P2389">
        <v>1</v>
      </c>
      <c r="Q2389" t="s">
        <v>23</v>
      </c>
      <c r="R2389">
        <f>VLOOKUP($A2389,Location!$A:$E,2,FALSE)</f>
        <v>51.686103699999997</v>
      </c>
      <c r="S2389">
        <f>VLOOKUP($A2389,Location!$A:$E,3,FALSE)</f>
        <v>-4.1554484</v>
      </c>
      <c r="T2389">
        <f>VLOOKUP($A2389,Location!$A:$E,4,FALSE)</f>
        <v>51.686103699999997</v>
      </c>
      <c r="U2389">
        <f>VLOOKUP($A2389,Location!$A:$E,5,FALSE)</f>
        <v>-4.1754483999999996</v>
      </c>
      <c r="V2389" t="s">
        <v>24</v>
      </c>
      <c r="W2389" t="s">
        <v>335</v>
      </c>
      <c r="X2389" t="s">
        <v>26</v>
      </c>
    </row>
    <row r="2390" spans="1:24" x14ac:dyDescent="0.25">
      <c r="A2390" t="s">
        <v>210</v>
      </c>
      <c r="N2390">
        <v>3</v>
      </c>
      <c r="O2390">
        <v>0</v>
      </c>
      <c r="P2390">
        <v>1</v>
      </c>
      <c r="Q2390" t="s">
        <v>23</v>
      </c>
      <c r="R2390">
        <f>VLOOKUP($A2390,Location!$A:$E,2,FALSE)</f>
        <v>51.524264600000002</v>
      </c>
      <c r="S2390">
        <f>VLOOKUP($A2390,Location!$A:$E,3,FALSE)</f>
        <v>-3.3650403999999998</v>
      </c>
      <c r="T2390">
        <f>VLOOKUP($A2390,Location!$A:$E,4,FALSE)</f>
        <v>51.574264599999999</v>
      </c>
      <c r="U2390">
        <f>VLOOKUP($A2390,Location!$A:$E,5,FALSE)</f>
        <v>-3.4750403999999997</v>
      </c>
      <c r="V2390" t="s">
        <v>24</v>
      </c>
      <c r="W2390" t="s">
        <v>335</v>
      </c>
      <c r="X2390" t="s">
        <v>26</v>
      </c>
    </row>
    <row r="2391" spans="1:24" x14ac:dyDescent="0.25">
      <c r="A2391" t="s">
        <v>211</v>
      </c>
      <c r="N2391">
        <v>3</v>
      </c>
      <c r="O2391">
        <v>0</v>
      </c>
      <c r="P2391">
        <v>1</v>
      </c>
      <c r="Q2391" t="s">
        <v>23</v>
      </c>
      <c r="R2391">
        <f>VLOOKUP($A2391,Location!$A:$E,2,FALSE)</f>
        <v>56.035893199999997</v>
      </c>
      <c r="S2391">
        <f>VLOOKUP($A2391,Location!$A:$E,3,FALSE)</f>
        <v>-5.4283587999999998</v>
      </c>
      <c r="T2391">
        <f>VLOOKUP($A2391,Location!$A:$E,4,FALSE)</f>
        <v>56.065893199999998</v>
      </c>
      <c r="U2391">
        <f>VLOOKUP($A2391,Location!$A:$E,5,FALSE)</f>
        <v>-5.4283587999999998</v>
      </c>
      <c r="V2391" t="s">
        <v>24</v>
      </c>
      <c r="W2391" t="s">
        <v>335</v>
      </c>
      <c r="X2391" t="s">
        <v>26</v>
      </c>
    </row>
    <row r="2392" spans="1:24" x14ac:dyDescent="0.25">
      <c r="A2392" t="s">
        <v>212</v>
      </c>
      <c r="N2392">
        <v>3</v>
      </c>
      <c r="O2392">
        <v>0</v>
      </c>
      <c r="P2392">
        <v>1</v>
      </c>
      <c r="Q2392" t="s">
        <v>23</v>
      </c>
      <c r="R2392">
        <f>VLOOKUP($A2392,Location!$A:$E,2,FALSE)</f>
        <v>52.780650000000001</v>
      </c>
      <c r="S2392">
        <f>VLOOKUP($A2392,Location!$A:$E,3,FALSE)</f>
        <v>-1.200923</v>
      </c>
      <c r="T2392">
        <f>VLOOKUP($A2392,Location!$A:$E,4,FALSE)</f>
        <v>52.795650000000002</v>
      </c>
      <c r="U2392">
        <f>VLOOKUP($A2392,Location!$A:$E,5,FALSE)</f>
        <v>-1.200923</v>
      </c>
      <c r="V2392" t="s">
        <v>24</v>
      </c>
      <c r="W2392" t="s">
        <v>335</v>
      </c>
      <c r="X2392" t="s">
        <v>26</v>
      </c>
    </row>
    <row r="2393" spans="1:24" x14ac:dyDescent="0.25">
      <c r="A2393" t="s">
        <v>213</v>
      </c>
      <c r="N2393">
        <v>3</v>
      </c>
      <c r="O2393">
        <v>0</v>
      </c>
      <c r="P2393">
        <v>1</v>
      </c>
      <c r="Q2393" t="s">
        <v>23</v>
      </c>
      <c r="R2393">
        <f>VLOOKUP($A2393,Location!$A:$E,2,FALSE)</f>
        <v>51.649624600000003</v>
      </c>
      <c r="S2393">
        <f>VLOOKUP($A2393,Location!$A:$E,3,FALSE)</f>
        <v>5.6496299999999999E-2</v>
      </c>
      <c r="T2393">
        <f>VLOOKUP($A2393,Location!$A:$E,4,FALSE)</f>
        <v>51.649624600000003</v>
      </c>
      <c r="U2393">
        <f>VLOOKUP($A2393,Location!$A:$E,5,FALSE)</f>
        <v>9.9496299999999996E-2</v>
      </c>
      <c r="V2393" t="s">
        <v>24</v>
      </c>
      <c r="W2393" t="s">
        <v>335</v>
      </c>
      <c r="X2393" t="s">
        <v>26</v>
      </c>
    </row>
    <row r="2394" spans="1:24" x14ac:dyDescent="0.25">
      <c r="A2394" t="s">
        <v>214</v>
      </c>
      <c r="N2394">
        <v>3</v>
      </c>
      <c r="O2394">
        <v>0</v>
      </c>
      <c r="P2394">
        <v>1</v>
      </c>
      <c r="Q2394" t="s">
        <v>23</v>
      </c>
      <c r="R2394">
        <f>VLOOKUP($A2394,Location!$A:$E,2,FALSE)</f>
        <v>53.363610999999999</v>
      </c>
      <c r="S2394">
        <f>VLOOKUP($A2394,Location!$A:$E,3,FALSE)</f>
        <v>1.5540999999999999E-2</v>
      </c>
      <c r="T2394">
        <f>VLOOKUP($A2394,Location!$A:$E,4,FALSE)</f>
        <v>53.363610999999999</v>
      </c>
      <c r="U2394">
        <f>VLOOKUP($A2394,Location!$A:$E,5,FALSE)</f>
        <v>1.5540999999999999E-2</v>
      </c>
      <c r="V2394" t="s">
        <v>24</v>
      </c>
      <c r="W2394" t="s">
        <v>335</v>
      </c>
      <c r="X2394" t="s">
        <v>26</v>
      </c>
    </row>
    <row r="2395" spans="1:24" x14ac:dyDescent="0.25">
      <c r="A2395" t="s">
        <v>215</v>
      </c>
      <c r="N2395">
        <v>3</v>
      </c>
      <c r="O2395">
        <v>0</v>
      </c>
      <c r="P2395">
        <v>1</v>
      </c>
      <c r="Q2395" t="s">
        <v>23</v>
      </c>
      <c r="R2395">
        <f>VLOOKUP($A2395,Location!$A:$E,2,FALSE)</f>
        <v>52.486835999999997</v>
      </c>
      <c r="S2395">
        <f>VLOOKUP($A2395,Location!$A:$E,3,FALSE)</f>
        <v>1.715681</v>
      </c>
      <c r="T2395">
        <f>VLOOKUP($A2395,Location!$A:$E,4,FALSE)</f>
        <v>52.486835999999997</v>
      </c>
      <c r="U2395">
        <f>VLOOKUP($A2395,Location!$A:$E,5,FALSE)</f>
        <v>1.715681</v>
      </c>
      <c r="V2395" t="s">
        <v>24</v>
      </c>
      <c r="W2395" t="s">
        <v>335</v>
      </c>
      <c r="X2395" t="s">
        <v>26</v>
      </c>
    </row>
    <row r="2396" spans="1:24" x14ac:dyDescent="0.25">
      <c r="A2396" t="s">
        <v>216</v>
      </c>
      <c r="N2396">
        <v>3</v>
      </c>
      <c r="O2396">
        <v>0</v>
      </c>
      <c r="P2396">
        <v>1</v>
      </c>
      <c r="Q2396" t="s">
        <v>23</v>
      </c>
      <c r="R2396">
        <f>VLOOKUP($A2396,Location!$A:$E,2,FALSE)</f>
        <v>52.365387400000003</v>
      </c>
      <c r="S2396">
        <f>VLOOKUP($A2396,Location!$A:$E,3,FALSE)</f>
        <v>-2.6930567000000001</v>
      </c>
      <c r="T2396">
        <f>VLOOKUP($A2396,Location!$A:$E,4,FALSE)</f>
        <v>52.365387400000003</v>
      </c>
      <c r="U2396">
        <f>VLOOKUP($A2396,Location!$A:$E,5,FALSE)</f>
        <v>-2.6930567000000001</v>
      </c>
      <c r="V2396" t="s">
        <v>24</v>
      </c>
      <c r="W2396" t="s">
        <v>335</v>
      </c>
      <c r="X2396" t="s">
        <v>26</v>
      </c>
    </row>
    <row r="2397" spans="1:24" x14ac:dyDescent="0.25">
      <c r="A2397" t="s">
        <v>217</v>
      </c>
      <c r="N2397">
        <v>3</v>
      </c>
      <c r="O2397">
        <v>0</v>
      </c>
      <c r="P2397">
        <v>1</v>
      </c>
      <c r="Q2397" t="s">
        <v>23</v>
      </c>
      <c r="R2397">
        <f>VLOOKUP($A2397,Location!$A:$E,2,FALSE)</f>
        <v>51.877736900000002</v>
      </c>
      <c r="S2397">
        <f>VLOOKUP($A2397,Location!$A:$E,3,FALSE)</f>
        <v>-0.42017179999999998</v>
      </c>
      <c r="T2397">
        <f>VLOOKUP($A2397,Location!$A:$E,4,FALSE)</f>
        <v>51.877736900000002</v>
      </c>
      <c r="U2397">
        <f>VLOOKUP($A2397,Location!$A:$E,5,FALSE)</f>
        <v>-0.47017179999999997</v>
      </c>
      <c r="V2397" t="s">
        <v>24</v>
      </c>
      <c r="W2397" t="s">
        <v>335</v>
      </c>
      <c r="X2397" t="s">
        <v>26</v>
      </c>
    </row>
    <row r="2398" spans="1:24" x14ac:dyDescent="0.25">
      <c r="A2398" t="s">
        <v>218</v>
      </c>
      <c r="N2398">
        <v>3</v>
      </c>
      <c r="O2398">
        <v>0</v>
      </c>
      <c r="P2398">
        <v>1</v>
      </c>
      <c r="Q2398" t="s">
        <v>23</v>
      </c>
      <c r="R2398">
        <f>VLOOKUP($A2398,Location!$A:$E,2,FALSE)</f>
        <v>53.258460999999997</v>
      </c>
      <c r="S2398">
        <f>VLOOKUP($A2398,Location!$A:$E,3,FALSE)</f>
        <v>-2.1198999999999999</v>
      </c>
      <c r="T2398">
        <f>VLOOKUP($A2398,Location!$A:$E,4,FALSE)</f>
        <v>53.258460999999997</v>
      </c>
      <c r="U2398">
        <f>VLOOKUP($A2398,Location!$A:$E,5,FALSE)</f>
        <v>-2.1598999999999999</v>
      </c>
      <c r="V2398" t="s">
        <v>24</v>
      </c>
      <c r="W2398" t="s">
        <v>335</v>
      </c>
      <c r="X2398" t="s">
        <v>26</v>
      </c>
    </row>
    <row r="2399" spans="1:24" x14ac:dyDescent="0.25">
      <c r="A2399" t="s">
        <v>219</v>
      </c>
      <c r="N2399">
        <v>3</v>
      </c>
      <c r="O2399">
        <v>0</v>
      </c>
      <c r="P2399">
        <v>1</v>
      </c>
      <c r="Q2399" t="s">
        <v>23</v>
      </c>
      <c r="R2399">
        <f>VLOOKUP($A2399,Location!$A:$E,2,FALSE)</f>
        <v>51.260750299999998</v>
      </c>
      <c r="S2399">
        <f>VLOOKUP($A2399,Location!$A:$E,3,FALSE)</f>
        <v>0.52583590000000002</v>
      </c>
      <c r="T2399">
        <f>VLOOKUP($A2399,Location!$A:$E,4,FALSE)</f>
        <v>51.240750299999995</v>
      </c>
      <c r="U2399">
        <f>VLOOKUP($A2399,Location!$A:$E,5,FALSE)</f>
        <v>0.52583590000000002</v>
      </c>
      <c r="V2399" t="s">
        <v>24</v>
      </c>
      <c r="W2399" t="s">
        <v>335</v>
      </c>
      <c r="X2399" t="s">
        <v>26</v>
      </c>
    </row>
    <row r="2400" spans="1:24" x14ac:dyDescent="0.25">
      <c r="A2400" t="s">
        <v>220</v>
      </c>
      <c r="N2400">
        <v>3</v>
      </c>
      <c r="O2400">
        <v>0</v>
      </c>
      <c r="P2400">
        <v>1</v>
      </c>
      <c r="Q2400" t="s">
        <v>23</v>
      </c>
      <c r="R2400">
        <f>VLOOKUP($A2400,Location!$A:$E,2,FALSE)</f>
        <v>54.140426099999999</v>
      </c>
      <c r="S2400">
        <f>VLOOKUP($A2400,Location!$A:$E,3,FALSE)</f>
        <v>-0.79111719999999996</v>
      </c>
      <c r="T2400">
        <f>VLOOKUP($A2400,Location!$A:$E,4,FALSE)</f>
        <v>54.140426099999999</v>
      </c>
      <c r="U2400">
        <f>VLOOKUP($A2400,Location!$A:$E,5,FALSE)</f>
        <v>-0.79111719999999996</v>
      </c>
      <c r="V2400" t="s">
        <v>24</v>
      </c>
      <c r="W2400" t="s">
        <v>335</v>
      </c>
      <c r="X2400" t="s">
        <v>26</v>
      </c>
    </row>
    <row r="2401" spans="1:24" x14ac:dyDescent="0.25">
      <c r="A2401" t="s">
        <v>221</v>
      </c>
      <c r="N2401">
        <v>3</v>
      </c>
      <c r="O2401">
        <v>0</v>
      </c>
      <c r="P2401">
        <v>1</v>
      </c>
      <c r="Q2401" t="s">
        <v>23</v>
      </c>
      <c r="R2401">
        <f>VLOOKUP($A2401,Location!$A:$E,2,FALSE)</f>
        <v>52.769495190000001</v>
      </c>
      <c r="S2401">
        <f>VLOOKUP($A2401,Location!$A:$E,3,FALSE)</f>
        <v>-0.89327179000000001</v>
      </c>
      <c r="T2401">
        <f>VLOOKUP($A2401,Location!$A:$E,4,FALSE)</f>
        <v>52.789495190000004</v>
      </c>
      <c r="U2401">
        <f>VLOOKUP($A2401,Location!$A:$E,5,FALSE)</f>
        <v>-0.89327179000000001</v>
      </c>
      <c r="V2401" t="s">
        <v>24</v>
      </c>
      <c r="W2401" t="s">
        <v>335</v>
      </c>
      <c r="X2401" t="s">
        <v>26</v>
      </c>
    </row>
    <row r="2402" spans="1:24" x14ac:dyDescent="0.25">
      <c r="A2402" t="s">
        <v>222</v>
      </c>
      <c r="N2402">
        <v>3</v>
      </c>
      <c r="O2402">
        <v>0</v>
      </c>
      <c r="P2402">
        <v>1</v>
      </c>
      <c r="Q2402" t="s">
        <v>23</v>
      </c>
      <c r="R2402">
        <f>VLOOKUP($A2402,Location!$A:$E,2,FALSE)</f>
        <v>51.720072899999998</v>
      </c>
      <c r="S2402">
        <f>VLOOKUP($A2402,Location!$A:$E,3,FALSE)</f>
        <v>-3.355585</v>
      </c>
      <c r="T2402">
        <f>VLOOKUP($A2402,Location!$A:$E,4,FALSE)</f>
        <v>51.720072899999998</v>
      </c>
      <c r="U2402">
        <f>VLOOKUP($A2402,Location!$A:$E,5,FALSE)</f>
        <v>-3.355585</v>
      </c>
      <c r="V2402" t="s">
        <v>24</v>
      </c>
      <c r="W2402" t="s">
        <v>335</v>
      </c>
      <c r="X2402" t="s">
        <v>26</v>
      </c>
    </row>
    <row r="2403" spans="1:24" x14ac:dyDescent="0.25">
      <c r="A2403" t="s">
        <v>223</v>
      </c>
      <c r="N2403">
        <v>3</v>
      </c>
      <c r="O2403">
        <v>0</v>
      </c>
      <c r="P2403">
        <v>1</v>
      </c>
      <c r="Q2403" t="s">
        <v>23</v>
      </c>
      <c r="R2403">
        <f>VLOOKUP($A2403,Location!$A:$E,2,FALSE)</f>
        <v>54.571915300000001</v>
      </c>
      <c r="S2403">
        <f>VLOOKUP($A2403,Location!$A:$E,3,FALSE)</f>
        <v>-1.1905810999999999</v>
      </c>
      <c r="T2403">
        <f>VLOOKUP($A2403,Location!$A:$E,4,FALSE)</f>
        <v>54.546915300000002</v>
      </c>
      <c r="U2403">
        <f>VLOOKUP($A2403,Location!$A:$E,5,FALSE)</f>
        <v>-1.1905810999999999</v>
      </c>
      <c r="V2403" t="s">
        <v>24</v>
      </c>
      <c r="W2403" t="s">
        <v>335</v>
      </c>
      <c r="X2403" t="s">
        <v>26</v>
      </c>
    </row>
    <row r="2404" spans="1:24" x14ac:dyDescent="0.25">
      <c r="A2404" t="s">
        <v>224</v>
      </c>
      <c r="N2404">
        <v>3</v>
      </c>
      <c r="O2404">
        <v>0</v>
      </c>
      <c r="P2404">
        <v>1</v>
      </c>
      <c r="Q2404" t="s">
        <v>23</v>
      </c>
      <c r="R2404">
        <f>VLOOKUP($A2404,Location!$A:$E,2,FALSE)</f>
        <v>51.610296499999997</v>
      </c>
      <c r="S2404">
        <f>VLOOKUP($A2404,Location!$A:$E,3,FALSE)</f>
        <v>-0.24696419999999999</v>
      </c>
      <c r="T2404">
        <f>VLOOKUP($A2404,Location!$A:$E,4,FALSE)</f>
        <v>51.6182965</v>
      </c>
      <c r="U2404">
        <f>VLOOKUP($A2404,Location!$A:$E,5,FALSE)</f>
        <v>-0.24696419999999999</v>
      </c>
      <c r="V2404" t="s">
        <v>24</v>
      </c>
      <c r="W2404" t="s">
        <v>335</v>
      </c>
      <c r="X2404" t="s">
        <v>26</v>
      </c>
    </row>
    <row r="2405" spans="1:24" x14ac:dyDescent="0.25">
      <c r="A2405" t="s">
        <v>225</v>
      </c>
      <c r="N2405">
        <v>3</v>
      </c>
      <c r="O2405">
        <v>0</v>
      </c>
      <c r="P2405">
        <v>1</v>
      </c>
      <c r="Q2405" t="s">
        <v>23</v>
      </c>
      <c r="R2405">
        <f>VLOOKUP($A2405,Location!$A:$E,2,FALSE)</f>
        <v>51.390500000000003</v>
      </c>
      <c r="S2405">
        <f>VLOOKUP($A2405,Location!$A:$E,3,FALSE)</f>
        <v>-0.13585</v>
      </c>
      <c r="T2405">
        <f>VLOOKUP($A2405,Location!$A:$E,4,FALSE)</f>
        <v>51.405500000000004</v>
      </c>
      <c r="U2405">
        <f>VLOOKUP($A2405,Location!$A:$E,5,FALSE)</f>
        <v>-0.12584999999999999</v>
      </c>
      <c r="V2405" t="s">
        <v>24</v>
      </c>
      <c r="W2405" t="s">
        <v>335</v>
      </c>
      <c r="X2405" t="s">
        <v>26</v>
      </c>
    </row>
    <row r="2406" spans="1:24" x14ac:dyDescent="0.25">
      <c r="A2406" t="s">
        <v>226</v>
      </c>
      <c r="N2406">
        <v>3</v>
      </c>
      <c r="O2406">
        <v>0</v>
      </c>
      <c r="P2406">
        <v>1</v>
      </c>
      <c r="Q2406" t="s">
        <v>23</v>
      </c>
      <c r="R2406">
        <f>VLOOKUP($A2406,Location!$A:$E,2,FALSE)</f>
        <v>51.813638900000001</v>
      </c>
      <c r="S2406">
        <f>VLOOKUP($A2406,Location!$A:$E,3,FALSE)</f>
        <v>-2.7098053000000002</v>
      </c>
      <c r="T2406">
        <f>VLOOKUP($A2406,Location!$A:$E,4,FALSE)</f>
        <v>51.813638900000001</v>
      </c>
      <c r="U2406">
        <f>VLOOKUP($A2406,Location!$A:$E,5,FALSE)</f>
        <v>-2.7098053000000002</v>
      </c>
      <c r="V2406" t="s">
        <v>24</v>
      </c>
      <c r="W2406" t="s">
        <v>335</v>
      </c>
      <c r="X2406" t="s">
        <v>26</v>
      </c>
    </row>
    <row r="2407" spans="1:24" x14ac:dyDescent="0.25">
      <c r="A2407" t="s">
        <v>227</v>
      </c>
      <c r="N2407">
        <v>3</v>
      </c>
      <c r="O2407">
        <v>0</v>
      </c>
      <c r="P2407">
        <v>1</v>
      </c>
      <c r="Q2407" t="s">
        <v>23</v>
      </c>
      <c r="R2407">
        <f>VLOOKUP($A2407,Location!$A:$E,2,FALSE)</f>
        <v>51.3866388</v>
      </c>
      <c r="S2407">
        <f>VLOOKUP($A2407,Location!$A:$E,3,FALSE)</f>
        <v>-0.2125378</v>
      </c>
      <c r="T2407">
        <f>VLOOKUP($A2407,Location!$A:$E,4,FALSE)</f>
        <v>51.3866388</v>
      </c>
      <c r="U2407">
        <f>VLOOKUP($A2407,Location!$A:$E,5,FALSE)</f>
        <v>-0.2125378</v>
      </c>
      <c r="V2407" t="s">
        <v>24</v>
      </c>
      <c r="W2407" t="s">
        <v>335</v>
      </c>
      <c r="X2407" t="s">
        <v>26</v>
      </c>
    </row>
    <row r="2408" spans="1:24" x14ac:dyDescent="0.25">
      <c r="A2408" t="s">
        <v>228</v>
      </c>
      <c r="N2408">
        <v>3</v>
      </c>
      <c r="O2408">
        <v>0</v>
      </c>
      <c r="P2408">
        <v>1</v>
      </c>
      <c r="Q2408" t="s">
        <v>23</v>
      </c>
      <c r="R2408" t="e">
        <f>VLOOKUP($A2408,Location!$A:$E,2,FALSE)</f>
        <v>#N/A</v>
      </c>
      <c r="S2408" t="e">
        <f>VLOOKUP($A2408,Location!$A:$E,3,FALSE)</f>
        <v>#N/A</v>
      </c>
      <c r="T2408" t="e">
        <f>VLOOKUP($A2408,Location!$A:$E,4,FALSE)</f>
        <v>#N/A</v>
      </c>
      <c r="U2408" t="e">
        <f>VLOOKUP($A2408,Location!$A:$E,5,FALSE)</f>
        <v>#N/A</v>
      </c>
      <c r="V2408" t="s">
        <v>24</v>
      </c>
      <c r="W2408" t="s">
        <v>335</v>
      </c>
      <c r="X2408" t="s">
        <v>26</v>
      </c>
    </row>
    <row r="2409" spans="1:24" x14ac:dyDescent="0.25">
      <c r="A2409" t="s">
        <v>229</v>
      </c>
      <c r="N2409">
        <v>3</v>
      </c>
      <c r="O2409">
        <v>0</v>
      </c>
      <c r="P2409">
        <v>1</v>
      </c>
      <c r="Q2409" t="s">
        <v>23</v>
      </c>
      <c r="R2409">
        <f>VLOOKUP($A2409,Location!$A:$E,2,FALSE)</f>
        <v>53.833126999999998</v>
      </c>
      <c r="S2409">
        <f>VLOOKUP($A2409,Location!$A:$E,3,FALSE)</f>
        <v>-2.2183231999999999</v>
      </c>
      <c r="T2409">
        <f>VLOOKUP($A2409,Location!$A:$E,4,FALSE)</f>
        <v>53.833126999999998</v>
      </c>
      <c r="U2409">
        <f>VLOOKUP($A2409,Location!$A:$E,5,FALSE)</f>
        <v>-2.2183231999999999</v>
      </c>
      <c r="V2409" t="s">
        <v>24</v>
      </c>
      <c r="W2409" t="s">
        <v>335</v>
      </c>
      <c r="X2409" t="s">
        <v>26</v>
      </c>
    </row>
    <row r="2410" spans="1:24" x14ac:dyDescent="0.25">
      <c r="A2410" t="s">
        <v>230</v>
      </c>
      <c r="N2410">
        <v>3</v>
      </c>
      <c r="O2410">
        <v>0</v>
      </c>
      <c r="P2410">
        <v>1</v>
      </c>
      <c r="Q2410" t="s">
        <v>23</v>
      </c>
      <c r="R2410">
        <f>VLOOKUP($A2410,Location!$A:$E,2,FALSE)</f>
        <v>51.397368999999998</v>
      </c>
      <c r="S2410">
        <f>VLOOKUP($A2410,Location!$A:$E,3,FALSE)</f>
        <v>-1.288008</v>
      </c>
      <c r="T2410">
        <f>VLOOKUP($A2410,Location!$A:$E,4,FALSE)</f>
        <v>51.397368999999998</v>
      </c>
      <c r="U2410">
        <f>VLOOKUP($A2410,Location!$A:$E,5,FALSE)</f>
        <v>-1.288008</v>
      </c>
      <c r="V2410" t="s">
        <v>24</v>
      </c>
      <c r="W2410" t="s">
        <v>335</v>
      </c>
      <c r="X2410" t="s">
        <v>26</v>
      </c>
    </row>
    <row r="2411" spans="1:24" x14ac:dyDescent="0.25">
      <c r="A2411" t="s">
        <v>231</v>
      </c>
      <c r="N2411">
        <v>3</v>
      </c>
      <c r="O2411">
        <v>0</v>
      </c>
      <c r="P2411">
        <v>1</v>
      </c>
      <c r="Q2411" t="s">
        <v>23</v>
      </c>
      <c r="R2411">
        <f>VLOOKUP($A2411,Location!$A:$E,2,FALSE)</f>
        <v>51.5708123</v>
      </c>
      <c r="S2411">
        <f>VLOOKUP($A2411,Location!$A:$E,3,FALSE)</f>
        <v>-2.9706557</v>
      </c>
      <c r="T2411">
        <f>VLOOKUP($A2411,Location!$A:$E,4,FALSE)</f>
        <v>51.5708123</v>
      </c>
      <c r="U2411">
        <f>VLOOKUP($A2411,Location!$A:$E,5,FALSE)</f>
        <v>-2.9706557</v>
      </c>
      <c r="V2411" t="s">
        <v>24</v>
      </c>
      <c r="W2411" t="s">
        <v>335</v>
      </c>
      <c r="X2411" t="s">
        <v>26</v>
      </c>
    </row>
    <row r="2412" spans="1:24" x14ac:dyDescent="0.25">
      <c r="A2412" t="s">
        <v>232</v>
      </c>
      <c r="N2412">
        <v>3</v>
      </c>
      <c r="O2412">
        <v>0</v>
      </c>
      <c r="P2412">
        <v>1</v>
      </c>
      <c r="Q2412" t="s">
        <v>23</v>
      </c>
      <c r="R2412">
        <f>VLOOKUP($A2412,Location!$A:$E,2,FALSE)</f>
        <v>50.713123799999998</v>
      </c>
      <c r="S2412">
        <f>VLOOKUP($A2412,Location!$A:$E,3,FALSE)</f>
        <v>-1.2970957999999999</v>
      </c>
      <c r="T2412">
        <f>VLOOKUP($A2412,Location!$A:$E,4,FALSE)</f>
        <v>50.663123800000001</v>
      </c>
      <c r="U2412">
        <f>VLOOKUP($A2412,Location!$A:$E,5,FALSE)</f>
        <v>-1.2970957999999999</v>
      </c>
      <c r="V2412" t="s">
        <v>24</v>
      </c>
      <c r="W2412" t="s">
        <v>335</v>
      </c>
      <c r="X2412" t="s">
        <v>26</v>
      </c>
    </row>
    <row r="2413" spans="1:24" x14ac:dyDescent="0.25">
      <c r="A2413" t="s">
        <v>233</v>
      </c>
      <c r="N2413">
        <v>3</v>
      </c>
      <c r="O2413">
        <v>0</v>
      </c>
      <c r="P2413">
        <v>1</v>
      </c>
      <c r="Q2413" t="s">
        <v>23</v>
      </c>
      <c r="R2413">
        <f>VLOOKUP($A2413,Location!$A:$E,2,FALSE)</f>
        <v>50.527522300000001</v>
      </c>
      <c r="S2413">
        <f>VLOOKUP($A2413,Location!$A:$E,3,FALSE)</f>
        <v>-3.5973475000000001</v>
      </c>
      <c r="T2413">
        <f>VLOOKUP($A2413,Location!$A:$E,4,FALSE)</f>
        <v>50.527522300000001</v>
      </c>
      <c r="U2413">
        <f>VLOOKUP($A2413,Location!$A:$E,5,FALSE)</f>
        <v>-3.5973475000000001</v>
      </c>
      <c r="V2413" t="s">
        <v>24</v>
      </c>
      <c r="W2413" t="s">
        <v>335</v>
      </c>
      <c r="X2413" t="s">
        <v>26</v>
      </c>
    </row>
    <row r="2414" spans="1:24" x14ac:dyDescent="0.25">
      <c r="A2414" t="s">
        <v>234</v>
      </c>
      <c r="N2414">
        <v>3</v>
      </c>
      <c r="O2414">
        <v>0</v>
      </c>
      <c r="P2414">
        <v>1</v>
      </c>
      <c r="Q2414" t="s">
        <v>23</v>
      </c>
      <c r="R2414">
        <f>VLOOKUP($A2414,Location!$A:$E,2,FALSE)</f>
        <v>54.960717199999998</v>
      </c>
      <c r="S2414">
        <f>VLOOKUP($A2414,Location!$A:$E,3,FALSE)</f>
        <v>-4.4852691</v>
      </c>
      <c r="T2414">
        <f>VLOOKUP($A2414,Location!$A:$E,4,FALSE)</f>
        <v>54.960717199999998</v>
      </c>
      <c r="U2414">
        <f>VLOOKUP($A2414,Location!$A:$E,5,FALSE)</f>
        <v>-4.4852691</v>
      </c>
      <c r="V2414" t="s">
        <v>24</v>
      </c>
      <c r="W2414" t="s">
        <v>335</v>
      </c>
      <c r="X2414" t="s">
        <v>26</v>
      </c>
    </row>
    <row r="2415" spans="1:24" x14ac:dyDescent="0.25">
      <c r="A2415" t="s">
        <v>235</v>
      </c>
      <c r="N2415">
        <v>3</v>
      </c>
      <c r="O2415">
        <v>0</v>
      </c>
      <c r="P2415">
        <v>1</v>
      </c>
      <c r="Q2415" t="s">
        <v>23</v>
      </c>
      <c r="R2415">
        <f>VLOOKUP($A2415,Location!$A:$E,2,FALSE)</f>
        <v>53.4440624</v>
      </c>
      <c r="S2415">
        <f>VLOOKUP($A2415,Location!$A:$E,3,FALSE)</f>
        <v>-2.9304511999999998</v>
      </c>
      <c r="T2415">
        <f>VLOOKUP($A2415,Location!$A:$E,4,FALSE)</f>
        <v>53.4440624</v>
      </c>
      <c r="U2415">
        <f>VLOOKUP($A2415,Location!$A:$E,5,FALSE)</f>
        <v>-2.9284512</v>
      </c>
      <c r="V2415" t="s">
        <v>24</v>
      </c>
      <c r="W2415" t="s">
        <v>335</v>
      </c>
      <c r="X2415" t="s">
        <v>26</v>
      </c>
    </row>
    <row r="2416" spans="1:24" x14ac:dyDescent="0.25">
      <c r="A2416" t="s">
        <v>236</v>
      </c>
      <c r="N2416">
        <v>3</v>
      </c>
      <c r="O2416">
        <v>0</v>
      </c>
      <c r="P2416">
        <v>1</v>
      </c>
      <c r="Q2416" t="s">
        <v>23</v>
      </c>
      <c r="R2416">
        <f>VLOOKUP($A2416,Location!$A:$E,2,FALSE)</f>
        <v>54.3403086</v>
      </c>
      <c r="S2416">
        <f>VLOOKUP($A2416,Location!$A:$E,3,FALSE)</f>
        <v>-1.4323615000000001</v>
      </c>
      <c r="T2416">
        <f>VLOOKUP($A2416,Location!$A:$E,4,FALSE)</f>
        <v>54.3403086</v>
      </c>
      <c r="U2416">
        <f>VLOOKUP($A2416,Location!$A:$E,5,FALSE)</f>
        <v>-1.4323615000000001</v>
      </c>
      <c r="V2416" t="s">
        <v>24</v>
      </c>
      <c r="W2416" t="s">
        <v>335</v>
      </c>
      <c r="X2416" t="s">
        <v>26</v>
      </c>
    </row>
    <row r="2417" spans="1:24" x14ac:dyDescent="0.25">
      <c r="A2417" t="s">
        <v>237</v>
      </c>
      <c r="N2417">
        <v>3</v>
      </c>
      <c r="O2417">
        <v>0</v>
      </c>
      <c r="P2417">
        <v>1</v>
      </c>
      <c r="Q2417" t="s">
        <v>23</v>
      </c>
      <c r="R2417">
        <f>VLOOKUP($A2417,Location!$A:$E,2,FALSE)</f>
        <v>52.25291</v>
      </c>
      <c r="S2417">
        <f>VLOOKUP($A2417,Location!$A:$E,3,FALSE)</f>
        <v>-0.91354000000000002</v>
      </c>
      <c r="T2417">
        <f>VLOOKUP($A2417,Location!$A:$E,4,FALSE)</f>
        <v>52.25291</v>
      </c>
      <c r="U2417">
        <f>VLOOKUP($A2417,Location!$A:$E,5,FALSE)</f>
        <v>-0.91354000000000002</v>
      </c>
      <c r="V2417" t="s">
        <v>24</v>
      </c>
      <c r="W2417" t="s">
        <v>335</v>
      </c>
      <c r="X2417" t="s">
        <v>26</v>
      </c>
    </row>
    <row r="2418" spans="1:24" x14ac:dyDescent="0.25">
      <c r="A2418" t="s">
        <v>238</v>
      </c>
      <c r="N2418">
        <v>3</v>
      </c>
      <c r="O2418">
        <v>0</v>
      </c>
      <c r="P2418">
        <v>1</v>
      </c>
      <c r="Q2418" t="s">
        <v>23</v>
      </c>
      <c r="R2418">
        <f>VLOOKUP($A2418,Location!$A:$E,2,FALSE)</f>
        <v>53.259651699999999</v>
      </c>
      <c r="S2418">
        <f>VLOOKUP($A2418,Location!$A:$E,3,FALSE)</f>
        <v>-2.5262476999999999</v>
      </c>
      <c r="T2418">
        <f>VLOOKUP($A2418,Location!$A:$E,4,FALSE)</f>
        <v>53.259651699999999</v>
      </c>
      <c r="U2418">
        <f>VLOOKUP($A2418,Location!$A:$E,5,FALSE)</f>
        <v>-2.4962477000000001</v>
      </c>
      <c r="V2418" t="s">
        <v>24</v>
      </c>
      <c r="W2418" t="s">
        <v>335</v>
      </c>
      <c r="X2418" t="s">
        <v>26</v>
      </c>
    </row>
    <row r="2419" spans="1:24" x14ac:dyDescent="0.25">
      <c r="A2419" t="s">
        <v>239</v>
      </c>
      <c r="N2419">
        <v>3</v>
      </c>
      <c r="O2419">
        <v>0</v>
      </c>
      <c r="P2419">
        <v>1</v>
      </c>
      <c r="Q2419" t="s">
        <v>23</v>
      </c>
      <c r="R2419">
        <f>VLOOKUP($A2419,Location!$A:$E,2,FALSE)</f>
        <v>52.659845199999999</v>
      </c>
      <c r="S2419">
        <f>VLOOKUP($A2419,Location!$A:$E,3,FALSE)</f>
        <v>1.2805801000000001</v>
      </c>
      <c r="T2419">
        <f>VLOOKUP($A2419,Location!$A:$E,4,FALSE)</f>
        <v>52.659845199999999</v>
      </c>
      <c r="U2419">
        <f>VLOOKUP($A2419,Location!$A:$E,5,FALSE)</f>
        <v>1.1805801</v>
      </c>
      <c r="V2419" t="s">
        <v>24</v>
      </c>
      <c r="W2419" t="s">
        <v>335</v>
      </c>
      <c r="X2419" t="s">
        <v>26</v>
      </c>
    </row>
    <row r="2420" spans="1:24" x14ac:dyDescent="0.25">
      <c r="A2420" t="s">
        <v>240</v>
      </c>
      <c r="N2420">
        <v>3</v>
      </c>
      <c r="O2420">
        <v>0</v>
      </c>
      <c r="P2420">
        <v>1</v>
      </c>
      <c r="Q2420" t="s">
        <v>23</v>
      </c>
      <c r="R2420">
        <f>VLOOKUP($A2420,Location!$A:$E,2,FALSE)</f>
        <v>52.634372900000002</v>
      </c>
      <c r="S2420">
        <f>VLOOKUP($A2420,Location!$A:$E,3,FALSE)</f>
        <v>1.3750393000000001</v>
      </c>
      <c r="T2420">
        <f>VLOOKUP($A2420,Location!$A:$E,4,FALSE)</f>
        <v>52.634372900000002</v>
      </c>
      <c r="U2420">
        <f>VLOOKUP($A2420,Location!$A:$E,5,FALSE)</f>
        <v>1.4450393000000001</v>
      </c>
      <c r="V2420" t="s">
        <v>24</v>
      </c>
      <c r="W2420" t="s">
        <v>335</v>
      </c>
      <c r="X2420" t="s">
        <v>26</v>
      </c>
    </row>
    <row r="2421" spans="1:24" x14ac:dyDescent="0.25">
      <c r="A2421" t="s">
        <v>241</v>
      </c>
      <c r="N2421">
        <v>3</v>
      </c>
      <c r="O2421">
        <v>0</v>
      </c>
      <c r="P2421">
        <v>1</v>
      </c>
      <c r="Q2421" t="s">
        <v>23</v>
      </c>
      <c r="R2421">
        <f>VLOOKUP($A2421,Location!$A:$E,2,FALSE)</f>
        <v>52.904258200000001</v>
      </c>
      <c r="S2421">
        <f>VLOOKUP($A2421,Location!$A:$E,3,FALSE)</f>
        <v>-1.2389425999999999</v>
      </c>
      <c r="T2421">
        <f>VLOOKUP($A2421,Location!$A:$E,4,FALSE)</f>
        <v>52.9292582</v>
      </c>
      <c r="U2421">
        <f>VLOOKUP($A2421,Location!$A:$E,5,FALSE)</f>
        <v>-1.2189425999999999</v>
      </c>
      <c r="V2421" t="s">
        <v>24</v>
      </c>
      <c r="W2421" t="s">
        <v>335</v>
      </c>
      <c r="X2421" t="s">
        <v>26</v>
      </c>
    </row>
    <row r="2422" spans="1:24" x14ac:dyDescent="0.25">
      <c r="A2422" t="s">
        <v>242</v>
      </c>
      <c r="N2422">
        <v>3</v>
      </c>
      <c r="O2422">
        <v>0</v>
      </c>
      <c r="P2422">
        <v>1</v>
      </c>
      <c r="Q2422" t="s">
        <v>23</v>
      </c>
      <c r="R2422">
        <f>VLOOKUP($A2422,Location!$A:$E,2,FALSE)</f>
        <v>52.957487399999998</v>
      </c>
      <c r="S2422">
        <f>VLOOKUP($A2422,Location!$A:$E,3,FALSE)</f>
        <v>-1.0703014</v>
      </c>
      <c r="T2422">
        <f>VLOOKUP($A2422,Location!$A:$E,4,FALSE)</f>
        <v>52.957487399999998</v>
      </c>
      <c r="U2422">
        <f>VLOOKUP($A2422,Location!$A:$E,5,FALSE)</f>
        <v>-0.97030139999999998</v>
      </c>
      <c r="V2422" t="s">
        <v>24</v>
      </c>
      <c r="W2422" t="s">
        <v>335</v>
      </c>
      <c r="X2422" t="s">
        <v>26</v>
      </c>
    </row>
    <row r="2423" spans="1:24" x14ac:dyDescent="0.25">
      <c r="A2423" t="s">
        <v>243</v>
      </c>
      <c r="N2423">
        <v>3</v>
      </c>
      <c r="O2423">
        <v>0</v>
      </c>
      <c r="P2423">
        <v>1</v>
      </c>
      <c r="Q2423" t="s">
        <v>23</v>
      </c>
      <c r="R2423">
        <f>VLOOKUP($A2423,Location!$A:$E,2,FALSE)</f>
        <v>52.524562500000002</v>
      </c>
      <c r="S2423">
        <f>VLOOKUP($A2423,Location!$A:$E,3,FALSE)</f>
        <v>-1.4883936</v>
      </c>
      <c r="T2423">
        <f>VLOOKUP($A2423,Location!$A:$E,4,FALSE)</f>
        <v>52.574562499999999</v>
      </c>
      <c r="U2423">
        <f>VLOOKUP($A2423,Location!$A:$E,5,FALSE)</f>
        <v>-1.5783936000000001</v>
      </c>
      <c r="V2423" t="s">
        <v>24</v>
      </c>
      <c r="W2423" t="s">
        <v>335</v>
      </c>
      <c r="X2423" t="s">
        <v>26</v>
      </c>
    </row>
    <row r="2424" spans="1:24" x14ac:dyDescent="0.25">
      <c r="A2424" t="s">
        <v>244</v>
      </c>
      <c r="N2424">
        <v>3</v>
      </c>
      <c r="O2424">
        <v>0</v>
      </c>
      <c r="P2424">
        <v>1</v>
      </c>
      <c r="Q2424" t="s">
        <v>23</v>
      </c>
      <c r="R2424">
        <f>VLOOKUP($A2424,Location!$A:$E,2,FALSE)</f>
        <v>58.981673800000003</v>
      </c>
      <c r="S2424">
        <f>VLOOKUP($A2424,Location!$A:$E,3,FALSE)</f>
        <v>-2.9720005</v>
      </c>
      <c r="T2424">
        <f>VLOOKUP($A2424,Location!$A:$E,4,FALSE)</f>
        <v>58.981673800000003</v>
      </c>
      <c r="U2424">
        <f>VLOOKUP($A2424,Location!$A:$E,5,FALSE)</f>
        <v>-2.9720005</v>
      </c>
      <c r="V2424" t="s">
        <v>24</v>
      </c>
      <c r="W2424" t="s">
        <v>335</v>
      </c>
      <c r="X2424" t="s">
        <v>26</v>
      </c>
    </row>
    <row r="2425" spans="1:24" x14ac:dyDescent="0.25">
      <c r="A2425" t="s">
        <v>245</v>
      </c>
      <c r="N2425">
        <v>3</v>
      </c>
      <c r="O2425">
        <v>0</v>
      </c>
      <c r="P2425">
        <v>1</v>
      </c>
      <c r="Q2425" t="s">
        <v>23</v>
      </c>
      <c r="R2425">
        <f>VLOOKUP($A2425,Location!$A:$E,2,FALSE)</f>
        <v>52.843625000000003</v>
      </c>
      <c r="S2425">
        <f>VLOOKUP($A2425,Location!$A:$E,3,FALSE)</f>
        <v>-3.0417288999999998</v>
      </c>
      <c r="T2425">
        <f>VLOOKUP($A2425,Location!$A:$E,4,FALSE)</f>
        <v>52.843625000000003</v>
      </c>
      <c r="U2425">
        <f>VLOOKUP($A2425,Location!$A:$E,5,FALSE)</f>
        <v>-3.0417288999999998</v>
      </c>
      <c r="V2425" t="s">
        <v>24</v>
      </c>
      <c r="W2425" t="s">
        <v>335</v>
      </c>
      <c r="X2425" t="s">
        <v>26</v>
      </c>
    </row>
    <row r="2426" spans="1:24" x14ac:dyDescent="0.25">
      <c r="A2426" t="s">
        <v>246</v>
      </c>
      <c r="N2426">
        <v>3</v>
      </c>
      <c r="O2426">
        <v>0</v>
      </c>
      <c r="P2426">
        <v>1</v>
      </c>
      <c r="Q2426" t="s">
        <v>23</v>
      </c>
      <c r="R2426">
        <f>VLOOKUP($A2426,Location!$A:$E,2,FALSE)</f>
        <v>51.727189799999998</v>
      </c>
      <c r="S2426">
        <f>VLOOKUP($A2426,Location!$A:$E,3,FALSE)</f>
        <v>-1.2249182000000001</v>
      </c>
      <c r="T2426">
        <f>VLOOKUP($A2426,Location!$A:$E,4,FALSE)</f>
        <v>51.727189799999998</v>
      </c>
      <c r="U2426">
        <f>VLOOKUP($A2426,Location!$A:$E,5,FALSE)</f>
        <v>-1.2249182000000001</v>
      </c>
      <c r="V2426" t="s">
        <v>24</v>
      </c>
      <c r="W2426" t="s">
        <v>335</v>
      </c>
      <c r="X2426" t="s">
        <v>26</v>
      </c>
    </row>
    <row r="2427" spans="1:24" x14ac:dyDescent="0.25">
      <c r="A2427" t="s">
        <v>247</v>
      </c>
      <c r="N2427">
        <v>3</v>
      </c>
      <c r="O2427">
        <v>0</v>
      </c>
      <c r="P2427">
        <v>1</v>
      </c>
      <c r="Q2427" t="s">
        <v>23</v>
      </c>
      <c r="R2427">
        <f>VLOOKUP($A2427,Location!$A:$E,2,FALSE)</f>
        <v>55.843554699999999</v>
      </c>
      <c r="S2427">
        <f>VLOOKUP($A2427,Location!$A:$E,3,FALSE)</f>
        <v>-4.4755317999999997</v>
      </c>
      <c r="T2427">
        <f>VLOOKUP($A2427,Location!$A:$E,4,FALSE)</f>
        <v>55.843554699999999</v>
      </c>
      <c r="U2427">
        <f>VLOOKUP($A2427,Location!$A:$E,5,FALSE)</f>
        <v>-4.4755317999999997</v>
      </c>
      <c r="V2427" t="s">
        <v>24</v>
      </c>
      <c r="W2427" t="s">
        <v>335</v>
      </c>
      <c r="X2427" t="s">
        <v>26</v>
      </c>
    </row>
    <row r="2428" spans="1:24" x14ac:dyDescent="0.25">
      <c r="A2428" t="s">
        <v>248</v>
      </c>
      <c r="N2428">
        <v>3</v>
      </c>
      <c r="O2428">
        <v>0</v>
      </c>
      <c r="P2428">
        <v>1</v>
      </c>
      <c r="Q2428" t="s">
        <v>23</v>
      </c>
      <c r="R2428">
        <f>VLOOKUP($A2428,Location!$A:$E,2,FALSE)</f>
        <v>51.6945111</v>
      </c>
      <c r="S2428">
        <f>VLOOKUP($A2428,Location!$A:$E,3,FALSE)</f>
        <v>-4.9525005999999996</v>
      </c>
      <c r="T2428">
        <f>VLOOKUP($A2428,Location!$A:$E,4,FALSE)</f>
        <v>51.6945111</v>
      </c>
      <c r="U2428">
        <f>VLOOKUP($A2428,Location!$A:$E,5,FALSE)</f>
        <v>-4.9525005999999996</v>
      </c>
      <c r="V2428" t="s">
        <v>24</v>
      </c>
      <c r="W2428" t="s">
        <v>335</v>
      </c>
      <c r="X2428" t="s">
        <v>26</v>
      </c>
    </row>
    <row r="2429" spans="1:24" x14ac:dyDescent="0.25">
      <c r="A2429" t="s">
        <v>249</v>
      </c>
      <c r="N2429">
        <v>3</v>
      </c>
      <c r="O2429">
        <v>0</v>
      </c>
      <c r="P2429">
        <v>1</v>
      </c>
      <c r="Q2429" t="s">
        <v>23</v>
      </c>
      <c r="R2429">
        <f>VLOOKUP($A2429,Location!$A:$E,2,FALSE)</f>
        <v>56.417079700000002</v>
      </c>
      <c r="S2429">
        <f>VLOOKUP($A2429,Location!$A:$E,3,FALSE)</f>
        <v>-3.4575168000000001</v>
      </c>
      <c r="T2429">
        <f>VLOOKUP($A2429,Location!$A:$E,4,FALSE)</f>
        <v>56.417079700000002</v>
      </c>
      <c r="U2429">
        <f>VLOOKUP($A2429,Location!$A:$E,5,FALSE)</f>
        <v>-3.4575168000000001</v>
      </c>
      <c r="V2429" t="s">
        <v>24</v>
      </c>
      <c r="W2429" t="s">
        <v>335</v>
      </c>
      <c r="X2429" t="s">
        <v>26</v>
      </c>
    </row>
    <row r="2430" spans="1:24" x14ac:dyDescent="0.25">
      <c r="A2430" t="s">
        <v>250</v>
      </c>
      <c r="N2430">
        <v>3</v>
      </c>
      <c r="O2430">
        <v>0</v>
      </c>
      <c r="P2430">
        <v>1</v>
      </c>
      <c r="Q2430" t="s">
        <v>23</v>
      </c>
      <c r="R2430">
        <f>VLOOKUP($A2430,Location!$A:$E,2,FALSE)</f>
        <v>52.569091399999998</v>
      </c>
      <c r="S2430">
        <f>VLOOKUP($A2430,Location!$A:$E,3,FALSE)</f>
        <v>-0.2195415</v>
      </c>
      <c r="T2430">
        <f>VLOOKUP($A2430,Location!$A:$E,4,FALSE)</f>
        <v>52.569091399999998</v>
      </c>
      <c r="U2430">
        <f>VLOOKUP($A2430,Location!$A:$E,5,FALSE)</f>
        <v>-0.2195415</v>
      </c>
      <c r="V2430" t="s">
        <v>24</v>
      </c>
      <c r="W2430" t="s">
        <v>335</v>
      </c>
      <c r="X2430" t="s">
        <v>26</v>
      </c>
    </row>
    <row r="2431" spans="1:24" x14ac:dyDescent="0.25">
      <c r="A2431" t="s">
        <v>251</v>
      </c>
      <c r="N2431">
        <v>3</v>
      </c>
      <c r="O2431">
        <v>0</v>
      </c>
      <c r="P2431">
        <v>1</v>
      </c>
      <c r="Q2431" t="s">
        <v>23</v>
      </c>
      <c r="R2431">
        <f>VLOOKUP($A2431,Location!$A:$E,2,FALSE)</f>
        <v>57.487079000000001</v>
      </c>
      <c r="S2431">
        <f>VLOOKUP($A2431,Location!$A:$E,3,FALSE)</f>
        <v>-1.8015654999999999</v>
      </c>
      <c r="T2431">
        <f>VLOOKUP($A2431,Location!$A:$E,4,FALSE)</f>
        <v>57.487079000000001</v>
      </c>
      <c r="U2431">
        <f>VLOOKUP($A2431,Location!$A:$E,5,FALSE)</f>
        <v>-1.8015654999999999</v>
      </c>
      <c r="V2431" t="s">
        <v>24</v>
      </c>
      <c r="W2431" t="s">
        <v>335</v>
      </c>
      <c r="X2431" t="s">
        <v>26</v>
      </c>
    </row>
    <row r="2432" spans="1:24" x14ac:dyDescent="0.25">
      <c r="A2432" t="s">
        <v>252</v>
      </c>
      <c r="N2432">
        <v>3</v>
      </c>
      <c r="O2432">
        <v>0</v>
      </c>
      <c r="P2432">
        <v>1</v>
      </c>
      <c r="Q2432" t="s">
        <v>23</v>
      </c>
      <c r="R2432">
        <f>VLOOKUP($A2432,Location!$A:$E,2,FALSE)</f>
        <v>51.596831999999999</v>
      </c>
      <c r="S2432">
        <f>VLOOKUP($A2432,Location!$A:$E,3,FALSE)</f>
        <v>-0.39971879999999999</v>
      </c>
      <c r="T2432">
        <f>VLOOKUP($A2432,Location!$A:$E,4,FALSE)</f>
        <v>51.596831999999999</v>
      </c>
      <c r="U2432">
        <f>VLOOKUP($A2432,Location!$A:$E,5,FALSE)</f>
        <v>-0.4197188</v>
      </c>
      <c r="V2432" t="s">
        <v>24</v>
      </c>
      <c r="W2432" t="s">
        <v>335</v>
      </c>
      <c r="X2432" t="s">
        <v>26</v>
      </c>
    </row>
    <row r="2433" spans="1:24" x14ac:dyDescent="0.25">
      <c r="A2433" t="s">
        <v>253</v>
      </c>
      <c r="N2433">
        <v>3</v>
      </c>
      <c r="O2433">
        <v>0</v>
      </c>
      <c r="P2433">
        <v>1</v>
      </c>
      <c r="Q2433" t="s">
        <v>23</v>
      </c>
      <c r="R2433">
        <f>VLOOKUP($A2433,Location!$A:$E,2,FALSE)</f>
        <v>50.413947899999997</v>
      </c>
      <c r="S2433">
        <f>VLOOKUP($A2433,Location!$A:$E,3,FALSE)</f>
        <v>-4.1829137999999997</v>
      </c>
      <c r="T2433">
        <f>VLOOKUP($A2433,Location!$A:$E,4,FALSE)</f>
        <v>50.413947899999997</v>
      </c>
      <c r="U2433">
        <f>VLOOKUP($A2433,Location!$A:$E,5,FALSE)</f>
        <v>-4.1829137999999997</v>
      </c>
      <c r="V2433" t="s">
        <v>24</v>
      </c>
      <c r="W2433" t="s">
        <v>335</v>
      </c>
      <c r="X2433" t="s">
        <v>26</v>
      </c>
    </row>
    <row r="2434" spans="1:24" x14ac:dyDescent="0.25">
      <c r="A2434" t="s">
        <v>254</v>
      </c>
      <c r="N2434">
        <v>3</v>
      </c>
      <c r="O2434">
        <v>0</v>
      </c>
      <c r="P2434">
        <v>1</v>
      </c>
      <c r="Q2434" t="s">
        <v>23</v>
      </c>
      <c r="R2434">
        <f>VLOOKUP($A2434,Location!$A:$E,2,FALSE)</f>
        <v>53.691871900000002</v>
      </c>
      <c r="S2434">
        <f>VLOOKUP($A2434,Location!$A:$E,3,FALSE)</f>
        <v>-1.3035042999999999</v>
      </c>
      <c r="T2434">
        <f>VLOOKUP($A2434,Location!$A:$E,4,FALSE)</f>
        <v>53.691871900000002</v>
      </c>
      <c r="U2434">
        <f>VLOOKUP($A2434,Location!$A:$E,5,FALSE)</f>
        <v>-1.3035042999999999</v>
      </c>
      <c r="V2434" t="s">
        <v>24</v>
      </c>
      <c r="W2434" t="s">
        <v>335</v>
      </c>
      <c r="X2434" t="s">
        <v>26</v>
      </c>
    </row>
    <row r="2435" spans="1:24" x14ac:dyDescent="0.25">
      <c r="A2435" t="s">
        <v>255</v>
      </c>
      <c r="N2435">
        <v>3</v>
      </c>
      <c r="O2435">
        <v>0</v>
      </c>
      <c r="P2435">
        <v>1</v>
      </c>
      <c r="Q2435" t="s">
        <v>23</v>
      </c>
      <c r="R2435">
        <f>VLOOKUP($A2435,Location!$A:$E,2,FALSE)</f>
        <v>50.741016299999998</v>
      </c>
      <c r="S2435">
        <f>VLOOKUP($A2435,Location!$A:$E,3,FALSE)</f>
        <v>-1.9756712000000001</v>
      </c>
      <c r="T2435">
        <f>VLOOKUP($A2435,Location!$A:$E,4,FALSE)</f>
        <v>50.741016299999998</v>
      </c>
      <c r="U2435">
        <f>VLOOKUP($A2435,Location!$A:$E,5,FALSE)</f>
        <v>-1.9756712000000001</v>
      </c>
      <c r="V2435" t="s">
        <v>24</v>
      </c>
      <c r="W2435" t="s">
        <v>335</v>
      </c>
      <c r="X2435" t="s">
        <v>26</v>
      </c>
    </row>
    <row r="2436" spans="1:24" x14ac:dyDescent="0.25">
      <c r="A2436" t="s">
        <v>256</v>
      </c>
      <c r="N2436">
        <v>3</v>
      </c>
      <c r="O2436">
        <v>0</v>
      </c>
      <c r="P2436">
        <v>1</v>
      </c>
      <c r="Q2436" t="s">
        <v>23</v>
      </c>
      <c r="R2436">
        <f>VLOOKUP($A2436,Location!$A:$E,2,FALSE)</f>
        <v>50.857755699999998</v>
      </c>
      <c r="S2436">
        <f>VLOOKUP($A2436,Location!$A:$E,3,FALSE)</f>
        <v>-1.1095793</v>
      </c>
      <c r="T2436">
        <f>VLOOKUP($A2436,Location!$A:$E,4,FALSE)</f>
        <v>50.857755699999998</v>
      </c>
      <c r="U2436">
        <f>VLOOKUP($A2436,Location!$A:$E,5,FALSE)</f>
        <v>-1.0295793</v>
      </c>
      <c r="V2436" t="s">
        <v>24</v>
      </c>
      <c r="W2436" t="s">
        <v>335</v>
      </c>
      <c r="X2436" t="s">
        <v>26</v>
      </c>
    </row>
    <row r="2437" spans="1:24" x14ac:dyDescent="0.25">
      <c r="A2437" t="s">
        <v>257</v>
      </c>
      <c r="N2437">
        <v>3</v>
      </c>
      <c r="O2437">
        <v>0</v>
      </c>
      <c r="P2437">
        <v>1</v>
      </c>
      <c r="Q2437" t="s">
        <v>23</v>
      </c>
      <c r="R2437">
        <f>VLOOKUP($A2437,Location!$A:$E,2,FALSE)</f>
        <v>53.760907199999998</v>
      </c>
      <c r="S2437">
        <f>VLOOKUP($A2437,Location!$A:$E,3,FALSE)</f>
        <v>-2.7501831000000001</v>
      </c>
      <c r="T2437">
        <f>VLOOKUP($A2437,Location!$A:$E,4,FALSE)</f>
        <v>53.760907199999998</v>
      </c>
      <c r="U2437">
        <f>VLOOKUP($A2437,Location!$A:$E,5,FALSE)</f>
        <v>-2.7501831000000001</v>
      </c>
      <c r="V2437" t="s">
        <v>24</v>
      </c>
      <c r="W2437" t="s">
        <v>335</v>
      </c>
      <c r="X2437" t="s">
        <v>26</v>
      </c>
    </row>
    <row r="2438" spans="1:24" x14ac:dyDescent="0.25">
      <c r="A2438" t="s">
        <v>258</v>
      </c>
      <c r="N2438">
        <v>3</v>
      </c>
      <c r="O2438">
        <v>0</v>
      </c>
      <c r="P2438">
        <v>1</v>
      </c>
      <c r="Q2438" t="s">
        <v>23</v>
      </c>
      <c r="R2438">
        <f>VLOOKUP($A2438,Location!$A:$E,2,FALSE)</f>
        <v>52.880693000000001</v>
      </c>
      <c r="S2438">
        <f>VLOOKUP($A2438,Location!$A:$E,3,FALSE)</f>
        <v>-4.4233450000000003</v>
      </c>
      <c r="T2438">
        <f>VLOOKUP($A2438,Location!$A:$E,4,FALSE)</f>
        <v>52.880693000000001</v>
      </c>
      <c r="U2438">
        <f>VLOOKUP($A2438,Location!$A:$E,5,FALSE)</f>
        <v>-4.4233450000000003</v>
      </c>
      <c r="V2438" t="s">
        <v>24</v>
      </c>
      <c r="W2438" t="s">
        <v>335</v>
      </c>
      <c r="X2438" t="s">
        <v>26</v>
      </c>
    </row>
    <row r="2439" spans="1:24" x14ac:dyDescent="0.25">
      <c r="A2439" t="s">
        <v>259</v>
      </c>
      <c r="N2439">
        <v>3</v>
      </c>
      <c r="O2439">
        <v>0</v>
      </c>
      <c r="P2439">
        <v>1</v>
      </c>
      <c r="Q2439" t="s">
        <v>23</v>
      </c>
      <c r="R2439">
        <f>VLOOKUP($A2439,Location!$A:$E,2,FALSE)</f>
        <v>51.442765000000001</v>
      </c>
      <c r="S2439">
        <f>VLOOKUP($A2439,Location!$A:$E,3,FALSE)</f>
        <v>-0.97229500000000002</v>
      </c>
      <c r="T2439">
        <f>VLOOKUP($A2439,Location!$A:$E,4,FALSE)</f>
        <v>51.442765000000001</v>
      </c>
      <c r="U2439">
        <f>VLOOKUP($A2439,Location!$A:$E,5,FALSE)</f>
        <v>-0.97229500000000002</v>
      </c>
      <c r="V2439" t="s">
        <v>24</v>
      </c>
      <c r="W2439" t="s">
        <v>335</v>
      </c>
      <c r="X2439" t="s">
        <v>26</v>
      </c>
    </row>
    <row r="2440" spans="1:24" x14ac:dyDescent="0.25">
      <c r="A2440" t="s">
        <v>260</v>
      </c>
      <c r="N2440">
        <v>3</v>
      </c>
      <c r="O2440">
        <v>0</v>
      </c>
      <c r="P2440">
        <v>1</v>
      </c>
      <c r="Q2440" t="s">
        <v>23</v>
      </c>
      <c r="R2440">
        <f>VLOOKUP($A2440,Location!$A:$E,2,FALSE)</f>
        <v>52.308536500000002</v>
      </c>
      <c r="S2440">
        <f>VLOOKUP($A2440,Location!$A:$E,3,FALSE)</f>
        <v>-1.9470362000000001</v>
      </c>
      <c r="T2440">
        <f>VLOOKUP($A2440,Location!$A:$E,4,FALSE)</f>
        <v>52.308536500000002</v>
      </c>
      <c r="U2440">
        <f>VLOOKUP($A2440,Location!$A:$E,5,FALSE)</f>
        <v>-1.9320362000000002</v>
      </c>
      <c r="V2440" t="s">
        <v>24</v>
      </c>
      <c r="W2440" t="s">
        <v>335</v>
      </c>
      <c r="X2440" t="s">
        <v>26</v>
      </c>
    </row>
    <row r="2441" spans="1:24" x14ac:dyDescent="0.25">
      <c r="A2441" t="s">
        <v>261</v>
      </c>
      <c r="N2441">
        <v>3</v>
      </c>
      <c r="O2441">
        <v>0</v>
      </c>
      <c r="P2441">
        <v>1</v>
      </c>
      <c r="Q2441" t="s">
        <v>23</v>
      </c>
      <c r="R2441">
        <f>VLOOKUP($A2441,Location!$A:$E,2,FALSE)</f>
        <v>51.2166085</v>
      </c>
      <c r="S2441">
        <f>VLOOKUP($A2441,Location!$A:$E,3,FALSE)</f>
        <v>-0.14475180000000001</v>
      </c>
      <c r="T2441">
        <f>VLOOKUP($A2441,Location!$A:$E,4,FALSE)</f>
        <v>51.2166085</v>
      </c>
      <c r="U2441">
        <f>VLOOKUP($A2441,Location!$A:$E,5,FALSE)</f>
        <v>-0.14475180000000001</v>
      </c>
      <c r="V2441" t="s">
        <v>24</v>
      </c>
      <c r="W2441" t="s">
        <v>335</v>
      </c>
      <c r="X2441" t="s">
        <v>26</v>
      </c>
    </row>
    <row r="2442" spans="1:24" x14ac:dyDescent="0.25">
      <c r="A2442" t="s">
        <v>262</v>
      </c>
      <c r="N2442">
        <v>3</v>
      </c>
      <c r="O2442">
        <v>0</v>
      </c>
      <c r="P2442">
        <v>1</v>
      </c>
      <c r="Q2442" t="s">
        <v>23</v>
      </c>
      <c r="R2442">
        <f>VLOOKUP($A2442,Location!$A:$E,2,FALSE)</f>
        <v>53.314858999999998</v>
      </c>
      <c r="S2442">
        <f>VLOOKUP($A2442,Location!$A:$E,3,FALSE)</f>
        <v>-3.4856790000000002</v>
      </c>
      <c r="T2442">
        <f>VLOOKUP($A2442,Location!$A:$E,4,FALSE)</f>
        <v>53.314858999999998</v>
      </c>
      <c r="U2442">
        <f>VLOOKUP($A2442,Location!$A:$E,5,FALSE)</f>
        <v>-3.4856790000000002</v>
      </c>
      <c r="V2442" t="s">
        <v>24</v>
      </c>
      <c r="W2442" t="s">
        <v>335</v>
      </c>
      <c r="X2442" t="s">
        <v>26</v>
      </c>
    </row>
    <row r="2443" spans="1:24" x14ac:dyDescent="0.25">
      <c r="A2443" t="s">
        <v>263</v>
      </c>
      <c r="N2443">
        <v>3</v>
      </c>
      <c r="O2443">
        <v>0</v>
      </c>
      <c r="P2443">
        <v>1</v>
      </c>
      <c r="Q2443" t="s">
        <v>23</v>
      </c>
      <c r="R2443">
        <f>VLOOKUP($A2443,Location!$A:$E,2,FALSE)</f>
        <v>53.614775199999997</v>
      </c>
      <c r="S2443">
        <f>VLOOKUP($A2443,Location!$A:$E,3,FALSE)</f>
        <v>-2.1282663999999998</v>
      </c>
      <c r="T2443">
        <f>VLOOKUP($A2443,Location!$A:$E,4,FALSE)</f>
        <v>53.614775199999997</v>
      </c>
      <c r="U2443">
        <f>VLOOKUP($A2443,Location!$A:$E,5,FALSE)</f>
        <v>-2.1282663999999998</v>
      </c>
      <c r="V2443" t="s">
        <v>24</v>
      </c>
      <c r="W2443" t="s">
        <v>335</v>
      </c>
      <c r="X2443" t="s">
        <v>26</v>
      </c>
    </row>
    <row r="2444" spans="1:24" x14ac:dyDescent="0.25">
      <c r="A2444" t="s">
        <v>264</v>
      </c>
      <c r="N2444">
        <v>3</v>
      </c>
      <c r="O2444">
        <v>0</v>
      </c>
      <c r="P2444">
        <v>1</v>
      </c>
      <c r="Q2444" t="s">
        <v>23</v>
      </c>
      <c r="R2444">
        <f>VLOOKUP($A2444,Location!$A:$E,2,FALSE)</f>
        <v>53.4422432</v>
      </c>
      <c r="S2444">
        <f>VLOOKUP($A2444,Location!$A:$E,3,FALSE)</f>
        <v>-1.3580563999999999</v>
      </c>
      <c r="T2444">
        <f>VLOOKUP($A2444,Location!$A:$E,4,FALSE)</f>
        <v>53.477243199999997</v>
      </c>
      <c r="U2444">
        <f>VLOOKUP($A2444,Location!$A:$E,5,FALSE)</f>
        <v>-1.3580563999999999</v>
      </c>
      <c r="V2444" t="s">
        <v>24</v>
      </c>
      <c r="W2444" t="s">
        <v>335</v>
      </c>
      <c r="X2444" t="s">
        <v>26</v>
      </c>
    </row>
    <row r="2445" spans="1:24" x14ac:dyDescent="0.25">
      <c r="A2445" t="s">
        <v>265</v>
      </c>
      <c r="N2445">
        <v>3</v>
      </c>
      <c r="O2445">
        <v>0</v>
      </c>
      <c r="P2445">
        <v>1</v>
      </c>
      <c r="Q2445" t="s">
        <v>23</v>
      </c>
      <c r="R2445">
        <f>VLOOKUP($A2445,Location!$A:$E,2,FALSE)</f>
        <v>52.371415200000001</v>
      </c>
      <c r="S2445">
        <f>VLOOKUP($A2445,Location!$A:$E,3,FALSE)</f>
        <v>-1.2883336999999999</v>
      </c>
      <c r="T2445">
        <f>VLOOKUP($A2445,Location!$A:$E,4,FALSE)</f>
        <v>52.331415200000002</v>
      </c>
      <c r="U2445">
        <f>VLOOKUP($A2445,Location!$A:$E,5,FALSE)</f>
        <v>-1.2883336999999999</v>
      </c>
      <c r="V2445" t="s">
        <v>24</v>
      </c>
      <c r="W2445" t="s">
        <v>335</v>
      </c>
      <c r="X2445" t="s">
        <v>26</v>
      </c>
    </row>
    <row r="2446" spans="1:24" x14ac:dyDescent="0.25">
      <c r="A2446" t="s">
        <v>266</v>
      </c>
      <c r="N2446">
        <v>3</v>
      </c>
      <c r="O2446">
        <v>0</v>
      </c>
      <c r="P2446">
        <v>1</v>
      </c>
      <c r="Q2446" t="s">
        <v>23</v>
      </c>
      <c r="R2446">
        <f>VLOOKUP($A2446,Location!$A:$E,2,FALSE)</f>
        <v>53.4194204</v>
      </c>
      <c r="S2446">
        <f>VLOOKUP($A2446,Location!$A:$E,3,FALSE)</f>
        <v>-2.3201982999999999</v>
      </c>
      <c r="T2446">
        <f>VLOOKUP($A2446,Location!$A:$E,4,FALSE)</f>
        <v>53.4194204</v>
      </c>
      <c r="U2446">
        <f>VLOOKUP($A2446,Location!$A:$E,5,FALSE)</f>
        <v>-2.3351983000000001</v>
      </c>
      <c r="V2446" t="s">
        <v>24</v>
      </c>
      <c r="W2446" t="s">
        <v>335</v>
      </c>
      <c r="X2446" t="s">
        <v>26</v>
      </c>
    </row>
    <row r="2447" spans="1:24" x14ac:dyDescent="0.25">
      <c r="A2447" t="s">
        <v>267</v>
      </c>
      <c r="N2447">
        <v>3</v>
      </c>
      <c r="O2447">
        <v>0</v>
      </c>
      <c r="P2447">
        <v>1</v>
      </c>
      <c r="Q2447" t="s">
        <v>23</v>
      </c>
      <c r="R2447">
        <f>VLOOKUP($A2447,Location!$A:$E,2,FALSE)</f>
        <v>51.071917999999997</v>
      </c>
      <c r="S2447">
        <f>VLOOKUP($A2447,Location!$A:$E,3,FALSE)</f>
        <v>-1.7881974</v>
      </c>
      <c r="T2447">
        <f>VLOOKUP($A2447,Location!$A:$E,4,FALSE)</f>
        <v>51.071917999999997</v>
      </c>
      <c r="U2447">
        <f>VLOOKUP($A2447,Location!$A:$E,5,FALSE)</f>
        <v>-1.7881974</v>
      </c>
      <c r="V2447" t="s">
        <v>24</v>
      </c>
      <c r="W2447" t="s">
        <v>335</v>
      </c>
      <c r="X2447" t="s">
        <v>26</v>
      </c>
    </row>
    <row r="2448" spans="1:24" x14ac:dyDescent="0.25">
      <c r="A2448" t="s">
        <v>268</v>
      </c>
      <c r="N2448">
        <v>3</v>
      </c>
      <c r="O2448">
        <v>0</v>
      </c>
      <c r="P2448">
        <v>1</v>
      </c>
      <c r="Q2448" t="s">
        <v>23</v>
      </c>
      <c r="R2448">
        <f>VLOOKUP($A2448,Location!$A:$E,2,FALSE)</f>
        <v>54.238085400000003</v>
      </c>
      <c r="S2448">
        <f>VLOOKUP($A2448,Location!$A:$E,3,FALSE)</f>
        <v>-0.40375119999999998</v>
      </c>
      <c r="T2448">
        <f>VLOOKUP($A2448,Location!$A:$E,4,FALSE)</f>
        <v>54.238085400000003</v>
      </c>
      <c r="U2448">
        <f>VLOOKUP($A2448,Location!$A:$E,5,FALSE)</f>
        <v>-0.40375119999999998</v>
      </c>
      <c r="V2448" t="s">
        <v>24</v>
      </c>
      <c r="W2448" t="s">
        <v>335</v>
      </c>
      <c r="X2448" t="s">
        <v>26</v>
      </c>
    </row>
    <row r="2449" spans="1:24" x14ac:dyDescent="0.25">
      <c r="A2449" t="s">
        <v>269</v>
      </c>
      <c r="N2449">
        <v>3</v>
      </c>
      <c r="O2449">
        <v>0</v>
      </c>
      <c r="P2449">
        <v>1</v>
      </c>
      <c r="Q2449" t="s">
        <v>23</v>
      </c>
      <c r="R2449">
        <f>VLOOKUP($A2449,Location!$A:$E,2,FALSE)</f>
        <v>53.597996899999998</v>
      </c>
      <c r="S2449">
        <f>VLOOKUP($A2449,Location!$A:$E,3,FALSE)</f>
        <v>-0.64484640000000004</v>
      </c>
      <c r="T2449">
        <f>VLOOKUP($A2449,Location!$A:$E,4,FALSE)</f>
        <v>53.597996899999998</v>
      </c>
      <c r="U2449">
        <f>VLOOKUP($A2449,Location!$A:$E,5,FALSE)</f>
        <v>-0.64484640000000004</v>
      </c>
      <c r="V2449" t="s">
        <v>24</v>
      </c>
      <c r="W2449" t="s">
        <v>335</v>
      </c>
      <c r="X2449" t="s">
        <v>26</v>
      </c>
    </row>
    <row r="2450" spans="1:24" x14ac:dyDescent="0.25">
      <c r="A2450" t="s">
        <v>270</v>
      </c>
      <c r="N2450">
        <v>3</v>
      </c>
      <c r="O2450">
        <v>0</v>
      </c>
      <c r="P2450">
        <v>1</v>
      </c>
      <c r="Q2450" t="s">
        <v>23</v>
      </c>
      <c r="R2450">
        <f>VLOOKUP($A2450,Location!$A:$E,2,FALSE)</f>
        <v>51.272208499999998</v>
      </c>
      <c r="S2450">
        <f>VLOOKUP($A2450,Location!$A:$E,3,FALSE)</f>
        <v>0.1887173</v>
      </c>
      <c r="T2450">
        <f>VLOOKUP($A2450,Location!$A:$E,4,FALSE)</f>
        <v>51.272208499999998</v>
      </c>
      <c r="U2450">
        <f>VLOOKUP($A2450,Location!$A:$E,5,FALSE)</f>
        <v>0.1887173</v>
      </c>
      <c r="V2450" t="s">
        <v>24</v>
      </c>
      <c r="W2450" t="s">
        <v>335</v>
      </c>
      <c r="X2450" t="s">
        <v>26</v>
      </c>
    </row>
    <row r="2451" spans="1:24" x14ac:dyDescent="0.25">
      <c r="A2451" t="s">
        <v>271</v>
      </c>
      <c r="N2451">
        <v>3</v>
      </c>
      <c r="O2451">
        <v>0</v>
      </c>
      <c r="P2451">
        <v>1</v>
      </c>
      <c r="Q2451" t="s">
        <v>23</v>
      </c>
      <c r="R2451">
        <f>VLOOKUP($A2451,Location!$A:$E,2,FALSE)</f>
        <v>53.369005100000003</v>
      </c>
      <c r="S2451">
        <f>VLOOKUP($A2451,Location!$A:$E,3,FALSE)</f>
        <v>-1.3651390999999999</v>
      </c>
      <c r="T2451">
        <f>VLOOKUP($A2451,Location!$A:$E,4,FALSE)</f>
        <v>53.339005100000001</v>
      </c>
      <c r="U2451">
        <f>VLOOKUP($A2451,Location!$A:$E,5,FALSE)</f>
        <v>-1.3651390999999999</v>
      </c>
      <c r="V2451" t="s">
        <v>24</v>
      </c>
      <c r="W2451" t="s">
        <v>335</v>
      </c>
      <c r="X2451" t="s">
        <v>26</v>
      </c>
    </row>
    <row r="2452" spans="1:24" x14ac:dyDescent="0.25">
      <c r="A2452" t="s">
        <v>272</v>
      </c>
      <c r="N2452">
        <v>3</v>
      </c>
      <c r="O2452">
        <v>0</v>
      </c>
      <c r="P2452">
        <v>1</v>
      </c>
      <c r="Q2452" t="s">
        <v>23</v>
      </c>
      <c r="R2452">
        <f>VLOOKUP($A2452,Location!$A:$E,2,FALSE)</f>
        <v>53.416656199999998</v>
      </c>
      <c r="S2452">
        <f>VLOOKUP($A2452,Location!$A:$E,3,FALSE)</f>
        <v>-1.5107657000000001</v>
      </c>
      <c r="T2452">
        <f>VLOOKUP($A2452,Location!$A:$E,4,FALSE)</f>
        <v>53.416656199999998</v>
      </c>
      <c r="U2452">
        <f>VLOOKUP($A2452,Location!$A:$E,5,FALSE)</f>
        <v>-1.6107657000000002</v>
      </c>
      <c r="V2452" t="s">
        <v>24</v>
      </c>
      <c r="W2452" t="s">
        <v>335</v>
      </c>
      <c r="X2452" t="s">
        <v>26</v>
      </c>
    </row>
    <row r="2453" spans="1:24" x14ac:dyDescent="0.25">
      <c r="A2453" t="s">
        <v>273</v>
      </c>
      <c r="N2453">
        <v>3</v>
      </c>
      <c r="O2453">
        <v>0</v>
      </c>
      <c r="P2453">
        <v>1</v>
      </c>
      <c r="Q2453" t="s">
        <v>23</v>
      </c>
      <c r="R2453">
        <f>VLOOKUP($A2453,Location!$A:$E,2,FALSE)</f>
        <v>52.745946600000003</v>
      </c>
      <c r="S2453">
        <f>VLOOKUP($A2453,Location!$A:$E,3,FALSE)</f>
        <v>-2.7364644999999999</v>
      </c>
      <c r="T2453">
        <f>VLOOKUP($A2453,Location!$A:$E,4,FALSE)</f>
        <v>52.745946600000003</v>
      </c>
      <c r="U2453">
        <f>VLOOKUP($A2453,Location!$A:$E,5,FALSE)</f>
        <v>-2.7364644999999999</v>
      </c>
      <c r="V2453" t="s">
        <v>24</v>
      </c>
      <c r="W2453" t="s">
        <v>335</v>
      </c>
      <c r="X2453" t="s">
        <v>26</v>
      </c>
    </row>
    <row r="2454" spans="1:24" x14ac:dyDescent="0.25">
      <c r="A2454" t="s">
        <v>274</v>
      </c>
      <c r="N2454">
        <v>3</v>
      </c>
      <c r="O2454">
        <v>0</v>
      </c>
      <c r="P2454">
        <v>1</v>
      </c>
      <c r="Q2454" t="s">
        <v>23</v>
      </c>
      <c r="R2454">
        <f>VLOOKUP($A2454,Location!$A:$E,2,FALSE)</f>
        <v>51.419504600000003</v>
      </c>
      <c r="S2454">
        <f>VLOOKUP($A2454,Location!$A:$E,3,FALSE)</f>
        <v>0.122365</v>
      </c>
      <c r="T2454">
        <f>VLOOKUP($A2454,Location!$A:$E,4,FALSE)</f>
        <v>51.419504600000003</v>
      </c>
      <c r="U2454">
        <f>VLOOKUP($A2454,Location!$A:$E,5,FALSE)</f>
        <v>0.122365</v>
      </c>
      <c r="V2454" t="s">
        <v>24</v>
      </c>
      <c r="W2454" t="s">
        <v>335</v>
      </c>
      <c r="X2454" t="s">
        <v>26</v>
      </c>
    </row>
    <row r="2455" spans="1:24" x14ac:dyDescent="0.25">
      <c r="A2455" t="s">
        <v>275</v>
      </c>
      <c r="N2455">
        <v>3</v>
      </c>
      <c r="O2455">
        <v>0</v>
      </c>
      <c r="P2455">
        <v>1</v>
      </c>
      <c r="Q2455" t="s">
        <v>23</v>
      </c>
      <c r="R2455">
        <f>VLOOKUP($A2455,Location!$A:$E,2,FALSE)</f>
        <v>53.142475300000001</v>
      </c>
      <c r="S2455">
        <f>VLOOKUP($A2455,Location!$A:$E,3,FALSE)</f>
        <v>0.3252176</v>
      </c>
      <c r="T2455">
        <f>VLOOKUP($A2455,Location!$A:$E,4,FALSE)</f>
        <v>53.142475300000001</v>
      </c>
      <c r="U2455">
        <f>VLOOKUP($A2455,Location!$A:$E,5,FALSE)</f>
        <v>0.3252176</v>
      </c>
      <c r="V2455" t="s">
        <v>24</v>
      </c>
      <c r="W2455" t="s">
        <v>335</v>
      </c>
      <c r="X2455" t="s">
        <v>26</v>
      </c>
    </row>
    <row r="2456" spans="1:24" x14ac:dyDescent="0.25">
      <c r="A2456" t="s">
        <v>276</v>
      </c>
      <c r="N2456">
        <v>3</v>
      </c>
      <c r="O2456">
        <v>0</v>
      </c>
      <c r="P2456">
        <v>1</v>
      </c>
      <c r="Q2456" t="s">
        <v>23</v>
      </c>
      <c r="R2456">
        <f>VLOOKUP($A2456,Location!$A:$E,2,FALSE)</f>
        <v>53.953643700000001</v>
      </c>
      <c r="S2456">
        <f>VLOOKUP($A2456,Location!$A:$E,3,FALSE)</f>
        <v>-2.0229887999999998</v>
      </c>
      <c r="T2456">
        <f>VLOOKUP($A2456,Location!$A:$E,4,FALSE)</f>
        <v>53.963643699999999</v>
      </c>
      <c r="U2456">
        <f>VLOOKUP($A2456,Location!$A:$E,5,FALSE)</f>
        <v>-2.0229887999999998</v>
      </c>
      <c r="V2456" t="s">
        <v>24</v>
      </c>
      <c r="W2456" t="s">
        <v>335</v>
      </c>
      <c r="X2456" t="s">
        <v>26</v>
      </c>
    </row>
    <row r="2457" spans="1:24" x14ac:dyDescent="0.25">
      <c r="A2457" t="s">
        <v>277</v>
      </c>
      <c r="N2457">
        <v>3</v>
      </c>
      <c r="O2457">
        <v>0</v>
      </c>
      <c r="P2457">
        <v>1</v>
      </c>
      <c r="Q2457" t="s">
        <v>23</v>
      </c>
      <c r="R2457">
        <f>VLOOKUP($A2457,Location!$A:$E,2,FALSE)</f>
        <v>51.503593000000002</v>
      </c>
      <c r="S2457">
        <f>VLOOKUP($A2457,Location!$A:$E,3,FALSE)</f>
        <v>-0.54617800000000005</v>
      </c>
      <c r="T2457">
        <f>VLOOKUP($A2457,Location!$A:$E,4,FALSE)</f>
        <v>51.498593</v>
      </c>
      <c r="U2457">
        <f>VLOOKUP($A2457,Location!$A:$E,5,FALSE)</f>
        <v>-0.54617800000000005</v>
      </c>
      <c r="V2457" t="s">
        <v>24</v>
      </c>
      <c r="W2457" t="s">
        <v>335</v>
      </c>
      <c r="X2457" t="s">
        <v>26</v>
      </c>
    </row>
    <row r="2458" spans="1:24" x14ac:dyDescent="0.25">
      <c r="A2458" t="s">
        <v>278</v>
      </c>
      <c r="N2458">
        <v>3</v>
      </c>
      <c r="O2458">
        <v>0</v>
      </c>
      <c r="P2458">
        <v>1</v>
      </c>
      <c r="Q2458" t="s">
        <v>23</v>
      </c>
      <c r="R2458">
        <f>VLOOKUP($A2458,Location!$A:$E,2,FALSE)</f>
        <v>54.975408000000002</v>
      </c>
      <c r="S2458">
        <f>VLOOKUP($A2458,Location!$A:$E,3,FALSE)</f>
        <v>-1.4644062</v>
      </c>
      <c r="T2458">
        <f>VLOOKUP($A2458,Location!$A:$E,4,FALSE)</f>
        <v>54.975408000000002</v>
      </c>
      <c r="U2458">
        <f>VLOOKUP($A2458,Location!$A:$E,5,FALSE)</f>
        <v>-1.4644062</v>
      </c>
      <c r="V2458" t="s">
        <v>24</v>
      </c>
      <c r="W2458" t="s">
        <v>335</v>
      </c>
      <c r="X2458" t="s">
        <v>26</v>
      </c>
    </row>
    <row r="2459" spans="1:24" x14ac:dyDescent="0.25">
      <c r="A2459" t="s">
        <v>279</v>
      </c>
      <c r="N2459">
        <v>3</v>
      </c>
      <c r="O2459">
        <v>0</v>
      </c>
      <c r="P2459">
        <v>1</v>
      </c>
      <c r="Q2459" t="s">
        <v>23</v>
      </c>
      <c r="R2459">
        <f>VLOOKUP($A2459,Location!$A:$E,2,FALSE)</f>
        <v>51.525385499999999</v>
      </c>
      <c r="S2459">
        <f>VLOOKUP($A2459,Location!$A:$E,3,FALSE)</f>
        <v>-0.36488870000000001</v>
      </c>
      <c r="T2459">
        <f>VLOOKUP($A2459,Location!$A:$E,4,FALSE)</f>
        <v>51.517885499999998</v>
      </c>
      <c r="U2459">
        <f>VLOOKUP($A2459,Location!$A:$E,5,FALSE)</f>
        <v>-0.32388870000000003</v>
      </c>
      <c r="V2459" t="s">
        <v>24</v>
      </c>
      <c r="W2459" t="s">
        <v>335</v>
      </c>
      <c r="X2459" t="s">
        <v>26</v>
      </c>
    </row>
    <row r="2460" spans="1:24" x14ac:dyDescent="0.25">
      <c r="A2460" t="s">
        <v>280</v>
      </c>
      <c r="N2460">
        <v>3</v>
      </c>
      <c r="O2460">
        <v>0</v>
      </c>
      <c r="P2460">
        <v>1</v>
      </c>
      <c r="Q2460" t="s">
        <v>23</v>
      </c>
      <c r="R2460">
        <f>VLOOKUP($A2460,Location!$A:$E,2,FALSE)</f>
        <v>50.934252399999998</v>
      </c>
      <c r="S2460">
        <f>VLOOKUP($A2460,Location!$A:$E,3,FALSE)</f>
        <v>-1.3652584000000001</v>
      </c>
      <c r="T2460">
        <f>VLOOKUP($A2460,Location!$A:$E,4,FALSE)</f>
        <v>50.934252399999998</v>
      </c>
      <c r="U2460">
        <f>VLOOKUP($A2460,Location!$A:$E,5,FALSE)</f>
        <v>-1.3052584</v>
      </c>
      <c r="V2460" t="s">
        <v>24</v>
      </c>
      <c r="W2460" t="s">
        <v>335</v>
      </c>
      <c r="X2460" t="s">
        <v>26</v>
      </c>
    </row>
    <row r="2461" spans="1:24" x14ac:dyDescent="0.25">
      <c r="A2461" t="s">
        <v>281</v>
      </c>
      <c r="N2461">
        <v>3</v>
      </c>
      <c r="O2461">
        <v>0</v>
      </c>
      <c r="P2461">
        <v>1</v>
      </c>
      <c r="Q2461" t="s">
        <v>23</v>
      </c>
      <c r="R2461">
        <f>VLOOKUP($A2461,Location!$A:$E,2,FALSE)</f>
        <v>50.932683099999998</v>
      </c>
      <c r="S2461">
        <f>VLOOKUP($A2461,Location!$A:$E,3,FALSE)</f>
        <v>-1.455187</v>
      </c>
      <c r="T2461">
        <f>VLOOKUP($A2461,Location!$A:$E,4,FALSE)</f>
        <v>50.932683099999998</v>
      </c>
      <c r="U2461">
        <f>VLOOKUP($A2461,Location!$A:$E,5,FALSE)</f>
        <v>-1.570187</v>
      </c>
      <c r="V2461" t="s">
        <v>24</v>
      </c>
      <c r="W2461" t="s">
        <v>335</v>
      </c>
      <c r="X2461" t="s">
        <v>26</v>
      </c>
    </row>
    <row r="2462" spans="1:24" x14ac:dyDescent="0.25">
      <c r="A2462" t="s">
        <v>282</v>
      </c>
      <c r="N2462">
        <v>3</v>
      </c>
      <c r="O2462">
        <v>0</v>
      </c>
      <c r="P2462">
        <v>1</v>
      </c>
      <c r="Q2462" t="s">
        <v>23</v>
      </c>
      <c r="R2462">
        <f>VLOOKUP($A2462,Location!$A:$E,2,FALSE)</f>
        <v>51.548589999999997</v>
      </c>
      <c r="S2462">
        <f>VLOOKUP($A2462,Location!$A:$E,3,FALSE)</f>
        <v>0.70884899999999995</v>
      </c>
      <c r="T2462">
        <f>VLOOKUP($A2462,Location!$A:$E,4,FALSE)</f>
        <v>51.548589999999997</v>
      </c>
      <c r="U2462">
        <f>VLOOKUP($A2462,Location!$A:$E,5,FALSE)</f>
        <v>0.72884899999999997</v>
      </c>
      <c r="V2462" t="s">
        <v>24</v>
      </c>
      <c r="W2462" t="s">
        <v>335</v>
      </c>
      <c r="X2462" t="s">
        <v>26</v>
      </c>
    </row>
    <row r="2463" spans="1:24" x14ac:dyDescent="0.25">
      <c r="A2463" t="s">
        <v>283</v>
      </c>
      <c r="N2463">
        <v>3</v>
      </c>
      <c r="O2463">
        <v>0</v>
      </c>
      <c r="P2463">
        <v>1</v>
      </c>
      <c r="Q2463" t="s">
        <v>23</v>
      </c>
      <c r="R2463">
        <f>VLOOKUP($A2463,Location!$A:$E,2,FALSE)</f>
        <v>53.644283999999999</v>
      </c>
      <c r="S2463">
        <f>VLOOKUP($A2463,Location!$A:$E,3,FALSE)</f>
        <v>-3.0040460000000002</v>
      </c>
      <c r="T2463">
        <f>VLOOKUP($A2463,Location!$A:$E,4,FALSE)</f>
        <v>53.644283999999999</v>
      </c>
      <c r="U2463">
        <f>VLOOKUP($A2463,Location!$A:$E,5,FALSE)</f>
        <v>-3.0040460000000002</v>
      </c>
      <c r="V2463" t="s">
        <v>24</v>
      </c>
      <c r="W2463" t="s">
        <v>335</v>
      </c>
      <c r="X2463" t="s">
        <v>26</v>
      </c>
    </row>
    <row r="2464" spans="1:24" x14ac:dyDescent="0.25">
      <c r="A2464" t="s">
        <v>284</v>
      </c>
      <c r="N2464">
        <v>3</v>
      </c>
      <c r="O2464">
        <v>0</v>
      </c>
      <c r="P2464">
        <v>1</v>
      </c>
      <c r="Q2464" t="s">
        <v>23</v>
      </c>
      <c r="R2464">
        <f>VLOOKUP($A2464,Location!$A:$E,2,FALSE)</f>
        <v>53.348222399999997</v>
      </c>
      <c r="S2464">
        <f>VLOOKUP($A2464,Location!$A:$E,3,FALSE)</f>
        <v>-2.8853344000000001</v>
      </c>
      <c r="T2464">
        <f>VLOOKUP($A2464,Location!$A:$E,4,FALSE)</f>
        <v>53.348222399999997</v>
      </c>
      <c r="U2464">
        <f>VLOOKUP($A2464,Location!$A:$E,5,FALSE)</f>
        <v>-2.8853344000000001</v>
      </c>
      <c r="V2464" t="s">
        <v>24</v>
      </c>
      <c r="W2464" t="s">
        <v>335</v>
      </c>
      <c r="X2464" t="s">
        <v>26</v>
      </c>
    </row>
    <row r="2465" spans="1:24" x14ac:dyDescent="0.25">
      <c r="A2465" t="s">
        <v>285</v>
      </c>
      <c r="N2465">
        <v>3</v>
      </c>
      <c r="O2465">
        <v>0</v>
      </c>
      <c r="P2465">
        <v>1</v>
      </c>
      <c r="Q2465" t="s">
        <v>23</v>
      </c>
      <c r="R2465">
        <f>VLOOKUP($A2465,Location!$A:$E,2,FALSE)</f>
        <v>51.752664000000003</v>
      </c>
      <c r="S2465">
        <f>VLOOKUP($A2465,Location!$A:$E,3,FALSE)</f>
        <v>-0.33503440000000001</v>
      </c>
      <c r="T2465">
        <f>VLOOKUP($A2465,Location!$A:$E,4,FALSE)</f>
        <v>51.752664000000003</v>
      </c>
      <c r="U2465">
        <f>VLOOKUP($A2465,Location!$A:$E,5,FALSE)</f>
        <v>-0.33503440000000001</v>
      </c>
      <c r="V2465" t="s">
        <v>24</v>
      </c>
      <c r="W2465" t="s">
        <v>335</v>
      </c>
      <c r="X2465" t="s">
        <v>26</v>
      </c>
    </row>
    <row r="2466" spans="1:24" x14ac:dyDescent="0.25">
      <c r="A2466" t="s">
        <v>286</v>
      </c>
      <c r="N2466">
        <v>3</v>
      </c>
      <c r="O2466">
        <v>0</v>
      </c>
      <c r="P2466">
        <v>1</v>
      </c>
      <c r="Q2466" t="s">
        <v>23</v>
      </c>
      <c r="R2466">
        <f>VLOOKUP($A2466,Location!$A:$E,2,FALSE)</f>
        <v>53.4564223</v>
      </c>
      <c r="S2466">
        <f>VLOOKUP($A2466,Location!$A:$E,3,FALSE)</f>
        <v>-2.7240663000000001</v>
      </c>
      <c r="T2466">
        <f>VLOOKUP($A2466,Location!$A:$E,4,FALSE)</f>
        <v>53.4564223</v>
      </c>
      <c r="U2466">
        <f>VLOOKUP($A2466,Location!$A:$E,5,FALSE)</f>
        <v>-2.7240663000000001</v>
      </c>
      <c r="V2466" t="s">
        <v>24</v>
      </c>
      <c r="W2466" t="s">
        <v>335</v>
      </c>
      <c r="X2466" t="s">
        <v>26</v>
      </c>
    </row>
    <row r="2467" spans="1:24" x14ac:dyDescent="0.25">
      <c r="A2467" t="s">
        <v>287</v>
      </c>
      <c r="N2467">
        <v>3</v>
      </c>
      <c r="O2467">
        <v>0</v>
      </c>
      <c r="P2467">
        <v>1</v>
      </c>
      <c r="Q2467" t="s">
        <v>23</v>
      </c>
      <c r="R2467">
        <f>VLOOKUP($A2467,Location!$A:$E,2,FALSE)</f>
        <v>52.812838200000002</v>
      </c>
      <c r="S2467">
        <f>VLOOKUP($A2467,Location!$A:$E,3,FALSE)</f>
        <v>-2.1255769</v>
      </c>
      <c r="T2467">
        <f>VLOOKUP($A2467,Location!$A:$E,4,FALSE)</f>
        <v>52.812838200000002</v>
      </c>
      <c r="U2467">
        <f>VLOOKUP($A2467,Location!$A:$E,5,FALSE)</f>
        <v>-2.1255769</v>
      </c>
      <c r="V2467" t="s">
        <v>24</v>
      </c>
      <c r="W2467" t="s">
        <v>335</v>
      </c>
      <c r="X2467" t="s">
        <v>26</v>
      </c>
    </row>
    <row r="2468" spans="1:24" x14ac:dyDescent="0.25">
      <c r="A2468" t="s">
        <v>288</v>
      </c>
      <c r="N2468">
        <v>3</v>
      </c>
      <c r="O2468">
        <v>0</v>
      </c>
      <c r="P2468">
        <v>1</v>
      </c>
      <c r="Q2468" t="s">
        <v>23</v>
      </c>
      <c r="R2468">
        <f>VLOOKUP($A2468,Location!$A:$E,2,FALSE)</f>
        <v>53.899223999999997</v>
      </c>
      <c r="S2468">
        <f>VLOOKUP($A2468,Location!$A:$E,3,FALSE)</f>
        <v>-1.9517359999999999</v>
      </c>
      <c r="T2468">
        <f>VLOOKUP($A2468,Location!$A:$E,4,FALSE)</f>
        <v>53.899223999999997</v>
      </c>
      <c r="U2468">
        <f>VLOOKUP($A2468,Location!$A:$E,5,FALSE)</f>
        <v>-1.9517359999999999</v>
      </c>
      <c r="V2468" t="s">
        <v>24</v>
      </c>
      <c r="W2468" t="s">
        <v>335</v>
      </c>
      <c r="X2468" t="s">
        <v>26</v>
      </c>
    </row>
    <row r="2469" spans="1:24" x14ac:dyDescent="0.25">
      <c r="A2469" t="s">
        <v>289</v>
      </c>
      <c r="N2469">
        <v>3</v>
      </c>
      <c r="O2469">
        <v>0</v>
      </c>
      <c r="P2469">
        <v>1</v>
      </c>
      <c r="Q2469" t="s">
        <v>23</v>
      </c>
      <c r="R2469">
        <f>VLOOKUP($A2469,Location!$A:$E,2,FALSE)</f>
        <v>51.910806200000003</v>
      </c>
      <c r="S2469">
        <f>VLOOKUP($A2469,Location!$A:$E,3,FALSE)</f>
        <v>-0.2084618</v>
      </c>
      <c r="T2469">
        <f>VLOOKUP($A2469,Location!$A:$E,4,FALSE)</f>
        <v>51.880806200000002</v>
      </c>
      <c r="U2469">
        <f>VLOOKUP($A2469,Location!$A:$E,5,FALSE)</f>
        <v>-0.2084618</v>
      </c>
      <c r="V2469" t="s">
        <v>24</v>
      </c>
      <c r="W2469" t="s">
        <v>335</v>
      </c>
      <c r="X2469" t="s">
        <v>26</v>
      </c>
    </row>
    <row r="2470" spans="1:24" x14ac:dyDescent="0.25">
      <c r="A2470" t="s">
        <v>290</v>
      </c>
      <c r="N2470">
        <v>3</v>
      </c>
      <c r="O2470">
        <v>0</v>
      </c>
      <c r="P2470">
        <v>1</v>
      </c>
      <c r="Q2470" t="s">
        <v>23</v>
      </c>
      <c r="R2470">
        <f>VLOOKUP($A2470,Location!$A:$E,2,FALSE)</f>
        <v>56.110805300000003</v>
      </c>
      <c r="S2470">
        <f>VLOOKUP($A2470,Location!$A:$E,3,FALSE)</f>
        <v>-3.9394450000000001</v>
      </c>
      <c r="T2470">
        <f>VLOOKUP($A2470,Location!$A:$E,4,FALSE)</f>
        <v>56.110805300000003</v>
      </c>
      <c r="U2470">
        <f>VLOOKUP($A2470,Location!$A:$E,5,FALSE)</f>
        <v>-3.9944450000000002</v>
      </c>
      <c r="V2470" t="s">
        <v>24</v>
      </c>
      <c r="W2470" t="s">
        <v>335</v>
      </c>
      <c r="X2470" t="s">
        <v>26</v>
      </c>
    </row>
    <row r="2471" spans="1:24" x14ac:dyDescent="0.25">
      <c r="A2471" t="s">
        <v>291</v>
      </c>
      <c r="N2471">
        <v>3</v>
      </c>
      <c r="O2471">
        <v>0</v>
      </c>
      <c r="P2471">
        <v>1</v>
      </c>
      <c r="Q2471" t="s">
        <v>23</v>
      </c>
      <c r="R2471">
        <f>VLOOKUP($A2471,Location!$A:$E,2,FALSE)</f>
        <v>53.040311000000003</v>
      </c>
      <c r="S2471">
        <f>VLOOKUP($A2471,Location!$A:$E,3,FALSE)</f>
        <v>-2.1879680000000001</v>
      </c>
      <c r="T2471">
        <f>VLOOKUP($A2471,Location!$A:$E,4,FALSE)</f>
        <v>53.075310999999999</v>
      </c>
      <c r="U2471">
        <f>VLOOKUP($A2471,Location!$A:$E,5,FALSE)</f>
        <v>-2.1879680000000001</v>
      </c>
      <c r="V2471" t="s">
        <v>24</v>
      </c>
      <c r="W2471" t="s">
        <v>335</v>
      </c>
      <c r="X2471" t="s">
        <v>26</v>
      </c>
    </row>
    <row r="2472" spans="1:24" x14ac:dyDescent="0.25">
      <c r="A2472" t="s">
        <v>292</v>
      </c>
      <c r="N2472">
        <v>3</v>
      </c>
      <c r="O2472">
        <v>0</v>
      </c>
      <c r="P2472">
        <v>1</v>
      </c>
      <c r="Q2472" t="s">
        <v>23</v>
      </c>
      <c r="R2472">
        <f>VLOOKUP($A2472,Location!$A:$E,2,FALSE)</f>
        <v>52.996484000000002</v>
      </c>
      <c r="S2472">
        <f>VLOOKUP($A2472,Location!$A:$E,3,FALSE)</f>
        <v>-2.2119300000000002</v>
      </c>
      <c r="T2472">
        <f>VLOOKUP($A2472,Location!$A:$E,4,FALSE)</f>
        <v>52.946484000000005</v>
      </c>
      <c r="U2472">
        <f>VLOOKUP($A2472,Location!$A:$E,5,FALSE)</f>
        <v>-2.2119300000000002</v>
      </c>
      <c r="V2472" t="s">
        <v>24</v>
      </c>
      <c r="W2472" t="s">
        <v>335</v>
      </c>
      <c r="X2472" t="s">
        <v>26</v>
      </c>
    </row>
    <row r="2473" spans="1:24" x14ac:dyDescent="0.25">
      <c r="A2473" t="s">
        <v>293</v>
      </c>
      <c r="N2473">
        <v>3</v>
      </c>
      <c r="O2473">
        <v>0</v>
      </c>
      <c r="P2473">
        <v>1</v>
      </c>
      <c r="Q2473" t="s">
        <v>23</v>
      </c>
      <c r="R2473">
        <f>VLOOKUP($A2473,Location!$A:$E,2,FALSE)</f>
        <v>58.207822800000002</v>
      </c>
      <c r="S2473">
        <f>VLOOKUP($A2473,Location!$A:$E,3,FALSE)</f>
        <v>-6.3909687999999996</v>
      </c>
      <c r="T2473">
        <f>VLOOKUP($A2473,Location!$A:$E,4,FALSE)</f>
        <v>58.207822800000002</v>
      </c>
      <c r="U2473">
        <f>VLOOKUP($A2473,Location!$A:$E,5,FALSE)</f>
        <v>-6.3909687999999996</v>
      </c>
      <c r="V2473" t="s">
        <v>24</v>
      </c>
      <c r="W2473" t="s">
        <v>335</v>
      </c>
      <c r="X2473" t="s">
        <v>26</v>
      </c>
    </row>
    <row r="2474" spans="1:24" x14ac:dyDescent="0.25">
      <c r="A2474" t="s">
        <v>294</v>
      </c>
      <c r="N2474">
        <v>3</v>
      </c>
      <c r="O2474">
        <v>0</v>
      </c>
      <c r="P2474">
        <v>1</v>
      </c>
      <c r="Q2474" t="s">
        <v>23</v>
      </c>
      <c r="R2474">
        <f>VLOOKUP($A2474,Location!$A:$E,2,FALSE)</f>
        <v>54.904969000000001</v>
      </c>
      <c r="S2474">
        <f>VLOOKUP($A2474,Location!$A:$E,3,FALSE)</f>
        <v>-5.0211911999999996</v>
      </c>
      <c r="T2474">
        <f>VLOOKUP($A2474,Location!$A:$E,4,FALSE)</f>
        <v>54.904969000000001</v>
      </c>
      <c r="U2474">
        <f>VLOOKUP($A2474,Location!$A:$E,5,FALSE)</f>
        <v>-5.0211911999999996</v>
      </c>
      <c r="V2474" t="s">
        <v>24</v>
      </c>
      <c r="W2474" t="s">
        <v>335</v>
      </c>
      <c r="X2474" t="s">
        <v>26</v>
      </c>
    </row>
    <row r="2475" spans="1:24" x14ac:dyDescent="0.25">
      <c r="A2475" t="s">
        <v>295</v>
      </c>
      <c r="N2475">
        <v>3</v>
      </c>
      <c r="O2475">
        <v>0</v>
      </c>
      <c r="P2475">
        <v>1</v>
      </c>
      <c r="Q2475" t="s">
        <v>23</v>
      </c>
      <c r="R2475">
        <f>VLOOKUP($A2475,Location!$A:$E,2,FALSE)</f>
        <v>54.921234599999998</v>
      </c>
      <c r="S2475">
        <f>VLOOKUP($A2475,Location!$A:$E,3,FALSE)</f>
        <v>-1.4261832000000001</v>
      </c>
      <c r="T2475">
        <f>VLOOKUP($A2475,Location!$A:$E,4,FALSE)</f>
        <v>54.921234599999998</v>
      </c>
      <c r="U2475">
        <f>VLOOKUP($A2475,Location!$A:$E,5,FALSE)</f>
        <v>-1.4261832000000001</v>
      </c>
      <c r="V2475" t="s">
        <v>24</v>
      </c>
      <c r="W2475" t="s">
        <v>335</v>
      </c>
      <c r="X2475" t="s">
        <v>26</v>
      </c>
    </row>
    <row r="2476" spans="1:24" x14ac:dyDescent="0.25">
      <c r="A2476" t="s">
        <v>296</v>
      </c>
      <c r="N2476">
        <v>3</v>
      </c>
      <c r="O2476">
        <v>0</v>
      </c>
      <c r="P2476">
        <v>1</v>
      </c>
      <c r="Q2476" t="s">
        <v>23</v>
      </c>
      <c r="R2476">
        <f>VLOOKUP($A2476,Location!$A:$E,2,FALSE)</f>
        <v>51.620294999999999</v>
      </c>
      <c r="S2476">
        <f>VLOOKUP($A2476,Location!$A:$E,3,FALSE)</f>
        <v>-3.9187162999999998</v>
      </c>
      <c r="T2476">
        <f>VLOOKUP($A2476,Location!$A:$E,4,FALSE)</f>
        <v>51.620294999999999</v>
      </c>
      <c r="U2476">
        <f>VLOOKUP($A2476,Location!$A:$E,5,FALSE)</f>
        <v>-3.9187162999999998</v>
      </c>
      <c r="V2476" t="s">
        <v>24</v>
      </c>
      <c r="W2476" t="s">
        <v>335</v>
      </c>
      <c r="X2476" t="s">
        <v>26</v>
      </c>
    </row>
    <row r="2477" spans="1:24" x14ac:dyDescent="0.25">
      <c r="A2477" t="s">
        <v>297</v>
      </c>
      <c r="N2477">
        <v>3</v>
      </c>
      <c r="O2477">
        <v>0</v>
      </c>
      <c r="P2477">
        <v>1</v>
      </c>
      <c r="Q2477" t="s">
        <v>23</v>
      </c>
      <c r="R2477">
        <f>VLOOKUP($A2477,Location!$A:$E,2,FALSE)</f>
        <v>51.574489399999997</v>
      </c>
      <c r="S2477">
        <f>VLOOKUP($A2477,Location!$A:$E,3,FALSE)</f>
        <v>-1.8328446</v>
      </c>
      <c r="T2477">
        <f>VLOOKUP($A2477,Location!$A:$E,4,FALSE)</f>
        <v>51.574489399999997</v>
      </c>
      <c r="U2477">
        <f>VLOOKUP($A2477,Location!$A:$E,5,FALSE)</f>
        <v>-1.8328446</v>
      </c>
      <c r="V2477" t="s">
        <v>24</v>
      </c>
      <c r="W2477" t="s">
        <v>335</v>
      </c>
      <c r="X2477" t="s">
        <v>26</v>
      </c>
    </row>
    <row r="2478" spans="1:24" x14ac:dyDescent="0.25">
      <c r="A2478" t="s">
        <v>298</v>
      </c>
      <c r="N2478">
        <v>3</v>
      </c>
      <c r="O2478">
        <v>0</v>
      </c>
      <c r="P2478">
        <v>1</v>
      </c>
      <c r="Q2478" t="s">
        <v>23</v>
      </c>
      <c r="R2478">
        <f>VLOOKUP($A2478,Location!$A:$E,2,FALSE)</f>
        <v>51.0278627</v>
      </c>
      <c r="S2478">
        <f>VLOOKUP($A2478,Location!$A:$E,3,FALSE)</f>
        <v>-3.0803048999999998</v>
      </c>
      <c r="T2478">
        <f>VLOOKUP($A2478,Location!$A:$E,4,FALSE)</f>
        <v>51.0278627</v>
      </c>
      <c r="U2478">
        <f>VLOOKUP($A2478,Location!$A:$E,5,FALSE)</f>
        <v>-3.0803048999999998</v>
      </c>
      <c r="V2478" t="s">
        <v>24</v>
      </c>
      <c r="W2478" t="s">
        <v>335</v>
      </c>
      <c r="X2478" t="s">
        <v>26</v>
      </c>
    </row>
    <row r="2479" spans="1:24" x14ac:dyDescent="0.25">
      <c r="A2479" t="s">
        <v>299</v>
      </c>
      <c r="N2479">
        <v>3</v>
      </c>
      <c r="O2479">
        <v>0</v>
      </c>
      <c r="P2479">
        <v>1</v>
      </c>
      <c r="Q2479" t="s">
        <v>23</v>
      </c>
      <c r="R2479">
        <f>VLOOKUP($A2479,Location!$A:$E,2,FALSE)</f>
        <v>52.719320600000003</v>
      </c>
      <c r="S2479">
        <f>VLOOKUP($A2479,Location!$A:$E,3,FALSE)</f>
        <v>-2.4646442</v>
      </c>
      <c r="T2479">
        <f>VLOOKUP($A2479,Location!$A:$E,4,FALSE)</f>
        <v>52.719320600000003</v>
      </c>
      <c r="U2479">
        <f>VLOOKUP($A2479,Location!$A:$E,5,FALSE)</f>
        <v>-2.4646442</v>
      </c>
      <c r="V2479" t="s">
        <v>24</v>
      </c>
      <c r="W2479" t="s">
        <v>335</v>
      </c>
      <c r="X2479" t="s">
        <v>26</v>
      </c>
    </row>
    <row r="2480" spans="1:24" x14ac:dyDescent="0.25">
      <c r="A2480" t="s">
        <v>300</v>
      </c>
      <c r="N2480">
        <v>3</v>
      </c>
      <c r="O2480">
        <v>0</v>
      </c>
      <c r="P2480">
        <v>1</v>
      </c>
      <c r="Q2480" t="s">
        <v>23</v>
      </c>
      <c r="R2480">
        <f>VLOOKUP($A2480,Location!$A:$E,2,FALSE)</f>
        <v>51.464263000000003</v>
      </c>
      <c r="S2480">
        <f>VLOOKUP($A2480,Location!$A:$E,3,FALSE)</f>
        <v>0.35137230000000003</v>
      </c>
      <c r="T2480">
        <f>VLOOKUP($A2480,Location!$A:$E,4,FALSE)</f>
        <v>51.464263000000003</v>
      </c>
      <c r="U2480">
        <f>VLOOKUP($A2480,Location!$A:$E,5,FALSE)</f>
        <v>0.35137230000000003</v>
      </c>
      <c r="V2480" t="s">
        <v>24</v>
      </c>
      <c r="W2480" t="s">
        <v>335</v>
      </c>
      <c r="X2480" t="s">
        <v>26</v>
      </c>
    </row>
    <row r="2481" spans="1:24" x14ac:dyDescent="0.25">
      <c r="A2481" t="s">
        <v>301</v>
      </c>
      <c r="N2481">
        <v>3</v>
      </c>
      <c r="O2481">
        <v>0</v>
      </c>
      <c r="P2481">
        <v>1</v>
      </c>
      <c r="Q2481" t="s">
        <v>23</v>
      </c>
      <c r="R2481">
        <f>VLOOKUP($A2481,Location!$A:$E,2,FALSE)</f>
        <v>51.382973200000002</v>
      </c>
      <c r="S2481">
        <f>VLOOKUP($A2481,Location!$A:$E,3,FALSE)</f>
        <v>-0.29358849999999997</v>
      </c>
      <c r="T2481">
        <f>VLOOKUP($A2481,Location!$A:$E,4,FALSE)</f>
        <v>51.382973200000002</v>
      </c>
      <c r="U2481">
        <f>VLOOKUP($A2481,Location!$A:$E,5,FALSE)</f>
        <v>-0.30358849999999998</v>
      </c>
      <c r="V2481" t="s">
        <v>24</v>
      </c>
      <c r="W2481" t="s">
        <v>335</v>
      </c>
      <c r="X2481" t="s">
        <v>26</v>
      </c>
    </row>
    <row r="2482" spans="1:24" x14ac:dyDescent="0.25">
      <c r="A2482" t="s">
        <v>302</v>
      </c>
      <c r="N2482">
        <v>3</v>
      </c>
      <c r="O2482">
        <v>0</v>
      </c>
      <c r="P2482">
        <v>1</v>
      </c>
      <c r="Q2482" t="s">
        <v>23</v>
      </c>
      <c r="R2482">
        <f>VLOOKUP($A2482,Location!$A:$E,2,FALSE)</f>
        <v>51.607705500000002</v>
      </c>
      <c r="S2482">
        <f>VLOOKUP($A2482,Location!$A:$E,3,FALSE)</f>
        <v>-8.1507099999999999E-2</v>
      </c>
      <c r="T2482">
        <f>VLOOKUP($A2482,Location!$A:$E,4,FALSE)</f>
        <v>51.607705500000002</v>
      </c>
      <c r="U2482">
        <f>VLOOKUP($A2482,Location!$A:$E,5,FALSE)</f>
        <v>-6.65071E-2</v>
      </c>
      <c r="V2482" t="s">
        <v>24</v>
      </c>
      <c r="W2482" t="s">
        <v>335</v>
      </c>
      <c r="X2482" t="s">
        <v>26</v>
      </c>
    </row>
    <row r="2483" spans="1:24" x14ac:dyDescent="0.25">
      <c r="A2483" t="s">
        <v>303</v>
      </c>
      <c r="N2483">
        <v>3</v>
      </c>
      <c r="O2483">
        <v>0</v>
      </c>
      <c r="P2483">
        <v>1</v>
      </c>
      <c r="Q2483" t="s">
        <v>23</v>
      </c>
      <c r="R2483">
        <f>VLOOKUP($A2483,Location!$A:$E,2,FALSE)</f>
        <v>51.313892000000003</v>
      </c>
      <c r="S2483">
        <f>VLOOKUP($A2483,Location!$A:$E,3,FALSE)</f>
        <v>-2.2023440000000001</v>
      </c>
      <c r="T2483">
        <f>VLOOKUP($A2483,Location!$A:$E,4,FALSE)</f>
        <v>51.313892000000003</v>
      </c>
      <c r="U2483">
        <f>VLOOKUP($A2483,Location!$A:$E,5,FALSE)</f>
        <v>-2.2023440000000001</v>
      </c>
      <c r="V2483" t="s">
        <v>24</v>
      </c>
      <c r="W2483" t="s">
        <v>335</v>
      </c>
      <c r="X2483" t="s">
        <v>26</v>
      </c>
    </row>
    <row r="2484" spans="1:24" x14ac:dyDescent="0.25">
      <c r="A2484" t="s">
        <v>304</v>
      </c>
      <c r="N2484">
        <v>3</v>
      </c>
      <c r="O2484">
        <v>0</v>
      </c>
      <c r="P2484">
        <v>1</v>
      </c>
      <c r="Q2484" t="s">
        <v>23</v>
      </c>
      <c r="R2484">
        <f>VLOOKUP($A2484,Location!$A:$E,2,FALSE)</f>
        <v>51.136367900000003</v>
      </c>
      <c r="S2484">
        <f>VLOOKUP($A2484,Location!$A:$E,3,FALSE)</f>
        <v>0.26409670000000002</v>
      </c>
      <c r="T2484">
        <f>VLOOKUP($A2484,Location!$A:$E,4,FALSE)</f>
        <v>51.136367900000003</v>
      </c>
      <c r="U2484">
        <f>VLOOKUP($A2484,Location!$A:$E,5,FALSE)</f>
        <v>0.26409670000000002</v>
      </c>
      <c r="V2484" t="s">
        <v>24</v>
      </c>
      <c r="W2484" t="s">
        <v>335</v>
      </c>
      <c r="X2484" t="s">
        <v>26</v>
      </c>
    </row>
    <row r="2485" spans="1:24" x14ac:dyDescent="0.25">
      <c r="A2485" t="s">
        <v>305</v>
      </c>
      <c r="N2485">
        <v>3</v>
      </c>
      <c r="O2485">
        <v>0</v>
      </c>
      <c r="P2485">
        <v>1</v>
      </c>
      <c r="Q2485" t="s">
        <v>23</v>
      </c>
      <c r="R2485">
        <f>VLOOKUP($A2485,Location!$A:$E,2,FALSE)</f>
        <v>53.379377099999999</v>
      </c>
      <c r="S2485">
        <f>VLOOKUP($A2485,Location!$A:$E,3,FALSE)</f>
        <v>-3.0977423000000002</v>
      </c>
      <c r="T2485">
        <f>VLOOKUP($A2485,Location!$A:$E,4,FALSE)</f>
        <v>53.364377099999999</v>
      </c>
      <c r="U2485">
        <f>VLOOKUP($A2485,Location!$A:$E,5,FALSE)</f>
        <v>-3.0977423000000002</v>
      </c>
      <c r="V2485" t="s">
        <v>24</v>
      </c>
      <c r="W2485" t="s">
        <v>335</v>
      </c>
      <c r="X2485" t="s">
        <v>26</v>
      </c>
    </row>
    <row r="2486" spans="1:24" x14ac:dyDescent="0.25">
      <c r="A2486" t="s">
        <v>306</v>
      </c>
      <c r="N2486">
        <v>3</v>
      </c>
      <c r="O2486">
        <v>0</v>
      </c>
      <c r="P2486">
        <v>1</v>
      </c>
      <c r="Q2486" t="s">
        <v>23</v>
      </c>
      <c r="R2486">
        <f>VLOOKUP($A2486,Location!$A:$E,2,FALSE)</f>
        <v>51.541032000000001</v>
      </c>
      <c r="S2486">
        <f>VLOOKUP($A2486,Location!$A:$E,3,FALSE)</f>
        <v>-0.47298499999999999</v>
      </c>
      <c r="T2486">
        <f>VLOOKUP($A2486,Location!$A:$E,4,FALSE)</f>
        <v>51.541032000000001</v>
      </c>
      <c r="U2486">
        <f>VLOOKUP($A2486,Location!$A:$E,5,FALSE)</f>
        <v>-0.49598500000000001</v>
      </c>
      <c r="V2486" t="s">
        <v>24</v>
      </c>
      <c r="W2486" t="s">
        <v>335</v>
      </c>
      <c r="X2486" t="s">
        <v>26</v>
      </c>
    </row>
    <row r="2487" spans="1:24" x14ac:dyDescent="0.25">
      <c r="A2487" t="s">
        <v>307</v>
      </c>
      <c r="N2487">
        <v>3</v>
      </c>
      <c r="O2487">
        <v>0</v>
      </c>
      <c r="P2487">
        <v>1</v>
      </c>
      <c r="Q2487" t="s">
        <v>23</v>
      </c>
      <c r="R2487">
        <f>VLOOKUP($A2487,Location!$A:$E,2,FALSE)</f>
        <v>53.684102000000003</v>
      </c>
      <c r="S2487">
        <f>VLOOKUP($A2487,Location!$A:$E,3,FALSE)</f>
        <v>-1.544845</v>
      </c>
      <c r="T2487">
        <f>VLOOKUP($A2487,Location!$A:$E,4,FALSE)</f>
        <v>53.684102000000003</v>
      </c>
      <c r="U2487">
        <f>VLOOKUP($A2487,Location!$A:$E,5,FALSE)</f>
        <v>-1.544845</v>
      </c>
      <c r="V2487" t="s">
        <v>24</v>
      </c>
      <c r="W2487" t="s">
        <v>335</v>
      </c>
      <c r="X2487" t="s">
        <v>26</v>
      </c>
    </row>
    <row r="2488" spans="1:24" x14ac:dyDescent="0.25">
      <c r="A2488" t="s">
        <v>308</v>
      </c>
      <c r="N2488">
        <v>3</v>
      </c>
      <c r="O2488">
        <v>0</v>
      </c>
      <c r="P2488">
        <v>1</v>
      </c>
      <c r="Q2488" t="s">
        <v>23</v>
      </c>
      <c r="R2488">
        <f>VLOOKUP($A2488,Location!$A:$E,2,FALSE)</f>
        <v>53.4190136</v>
      </c>
      <c r="S2488">
        <f>VLOOKUP($A2488,Location!$A:$E,3,FALSE)</f>
        <v>-3.0276350000000001</v>
      </c>
      <c r="T2488">
        <f>VLOOKUP($A2488,Location!$A:$E,4,FALSE)</f>
        <v>53.4190136</v>
      </c>
      <c r="U2488">
        <f>VLOOKUP($A2488,Location!$A:$E,5,FALSE)</f>
        <v>-3.0276350000000001</v>
      </c>
      <c r="V2488" t="s">
        <v>24</v>
      </c>
      <c r="W2488" t="s">
        <v>335</v>
      </c>
      <c r="X2488" t="s">
        <v>26</v>
      </c>
    </row>
    <row r="2489" spans="1:24" x14ac:dyDescent="0.25">
      <c r="A2489" t="s">
        <v>309</v>
      </c>
      <c r="N2489">
        <v>3</v>
      </c>
      <c r="O2489">
        <v>0</v>
      </c>
      <c r="P2489">
        <v>1</v>
      </c>
      <c r="Q2489" t="s">
        <v>23</v>
      </c>
      <c r="R2489">
        <f>VLOOKUP($A2489,Location!$A:$E,2,FALSE)</f>
        <v>51.580455200000003</v>
      </c>
      <c r="S2489">
        <f>VLOOKUP($A2489,Location!$A:$E,3,FALSE)</f>
        <v>2.3811700000000002E-2</v>
      </c>
      <c r="T2489">
        <f>VLOOKUP($A2489,Location!$A:$E,4,FALSE)</f>
        <v>51.580455200000003</v>
      </c>
      <c r="U2489">
        <f>VLOOKUP($A2489,Location!$A:$E,5,FALSE)</f>
        <v>2.3811700000000002E-2</v>
      </c>
      <c r="V2489" t="s">
        <v>24</v>
      </c>
      <c r="W2489" t="s">
        <v>335</v>
      </c>
      <c r="X2489" t="s">
        <v>26</v>
      </c>
    </row>
    <row r="2490" spans="1:24" x14ac:dyDescent="0.25">
      <c r="A2490" t="s">
        <v>310</v>
      </c>
      <c r="N2490">
        <v>3</v>
      </c>
      <c r="O2490">
        <v>0</v>
      </c>
      <c r="P2490">
        <v>1</v>
      </c>
      <c r="Q2490" t="s">
        <v>23</v>
      </c>
      <c r="R2490">
        <f>VLOOKUP($A2490,Location!$A:$E,2,FALSE)</f>
        <v>53.410260999999998</v>
      </c>
      <c r="S2490">
        <f>VLOOKUP($A2490,Location!$A:$E,3,FALSE)</f>
        <v>-2.579234</v>
      </c>
      <c r="T2490">
        <f>VLOOKUP($A2490,Location!$A:$E,4,FALSE)</f>
        <v>53.410260999999998</v>
      </c>
      <c r="U2490">
        <f>VLOOKUP($A2490,Location!$A:$E,5,FALSE)</f>
        <v>-2.579234</v>
      </c>
      <c r="V2490" t="s">
        <v>24</v>
      </c>
      <c r="W2490" t="s">
        <v>335</v>
      </c>
      <c r="X2490" t="s">
        <v>26</v>
      </c>
    </row>
    <row r="2491" spans="1:24" x14ac:dyDescent="0.25">
      <c r="A2491" t="s">
        <v>311</v>
      </c>
      <c r="N2491">
        <v>3</v>
      </c>
      <c r="O2491">
        <v>0</v>
      </c>
      <c r="P2491">
        <v>1</v>
      </c>
      <c r="Q2491" t="s">
        <v>23</v>
      </c>
      <c r="R2491">
        <f>VLOOKUP($A2491,Location!$A:$E,2,FALSE)</f>
        <v>52.2951123</v>
      </c>
      <c r="S2491">
        <f>VLOOKUP($A2491,Location!$A:$E,3,FALSE)</f>
        <v>-1.6005073999999999</v>
      </c>
      <c r="T2491">
        <f>VLOOKUP($A2491,Location!$A:$E,4,FALSE)</f>
        <v>52.2951123</v>
      </c>
      <c r="U2491">
        <f>VLOOKUP($A2491,Location!$A:$E,5,FALSE)</f>
        <v>-1.6005073999999999</v>
      </c>
      <c r="V2491" t="s">
        <v>24</v>
      </c>
      <c r="W2491" t="s">
        <v>335</v>
      </c>
      <c r="X2491" t="s">
        <v>26</v>
      </c>
    </row>
    <row r="2492" spans="1:24" x14ac:dyDescent="0.25">
      <c r="A2492" t="s">
        <v>312</v>
      </c>
      <c r="N2492">
        <v>3</v>
      </c>
      <c r="O2492">
        <v>0</v>
      </c>
      <c r="P2492">
        <v>1</v>
      </c>
      <c r="Q2492" t="s">
        <v>23</v>
      </c>
      <c r="R2492">
        <f>VLOOKUP($A2492,Location!$A:$E,2,FALSE)</f>
        <v>51.666432399999998</v>
      </c>
      <c r="S2492">
        <f>VLOOKUP($A2492,Location!$A:$E,3,FALSE)</f>
        <v>-0.36525269999999999</v>
      </c>
      <c r="T2492">
        <f>VLOOKUP($A2492,Location!$A:$E,4,FALSE)</f>
        <v>51.666432399999998</v>
      </c>
      <c r="U2492">
        <f>VLOOKUP($A2492,Location!$A:$E,5,FALSE)</f>
        <v>-0.36525269999999999</v>
      </c>
      <c r="V2492" t="s">
        <v>24</v>
      </c>
      <c r="W2492" t="s">
        <v>335</v>
      </c>
      <c r="X2492" t="s">
        <v>26</v>
      </c>
    </row>
    <row r="2493" spans="1:24" x14ac:dyDescent="0.25">
      <c r="A2493" t="s">
        <v>313</v>
      </c>
      <c r="N2493">
        <v>3</v>
      </c>
      <c r="O2493">
        <v>0</v>
      </c>
      <c r="P2493">
        <v>1</v>
      </c>
      <c r="Q2493" t="s">
        <v>23</v>
      </c>
      <c r="R2493">
        <f>VLOOKUP($A2493,Location!$A:$E,2,FALSE)</f>
        <v>53.006542600000003</v>
      </c>
      <c r="S2493">
        <f>VLOOKUP($A2493,Location!$A:$E,3,FALSE)</f>
        <v>-1.251155</v>
      </c>
      <c r="T2493">
        <f>VLOOKUP($A2493,Location!$A:$E,4,FALSE)</f>
        <v>53.036542600000004</v>
      </c>
      <c r="U2493">
        <f>VLOOKUP($A2493,Location!$A:$E,5,FALSE)</f>
        <v>-1.481155</v>
      </c>
      <c r="V2493" t="s">
        <v>24</v>
      </c>
      <c r="W2493" t="s">
        <v>335</v>
      </c>
      <c r="X2493" t="s">
        <v>26</v>
      </c>
    </row>
    <row r="2494" spans="1:24" x14ac:dyDescent="0.25">
      <c r="A2494" t="s">
        <v>314</v>
      </c>
      <c r="N2494">
        <v>3</v>
      </c>
      <c r="O2494">
        <v>0</v>
      </c>
      <c r="P2494">
        <v>1</v>
      </c>
      <c r="Q2494" t="s">
        <v>23</v>
      </c>
      <c r="R2494">
        <f>VLOOKUP($A2494,Location!$A:$E,2,FALSE)</f>
        <v>52.554856399999998</v>
      </c>
      <c r="S2494">
        <f>VLOOKUP($A2494,Location!$A:$E,3,FALSE)</f>
        <v>-2.0124195999999999</v>
      </c>
      <c r="T2494">
        <f>VLOOKUP($A2494,Location!$A:$E,4,FALSE)</f>
        <v>52.554856399999998</v>
      </c>
      <c r="U2494">
        <f>VLOOKUP($A2494,Location!$A:$E,5,FALSE)</f>
        <v>-2.0124195999999999</v>
      </c>
      <c r="V2494" t="s">
        <v>24</v>
      </c>
      <c r="W2494" t="s">
        <v>335</v>
      </c>
      <c r="X2494" t="s">
        <v>26</v>
      </c>
    </row>
    <row r="2495" spans="1:24" x14ac:dyDescent="0.25">
      <c r="A2495" t="s">
        <v>315</v>
      </c>
      <c r="N2495">
        <v>3</v>
      </c>
      <c r="O2495">
        <v>0</v>
      </c>
      <c r="P2495">
        <v>1</v>
      </c>
      <c r="Q2495" t="s">
        <v>23</v>
      </c>
      <c r="R2495">
        <f>VLOOKUP($A2495,Location!$A:$E,2,FALSE)</f>
        <v>52.303004000000001</v>
      </c>
      <c r="S2495">
        <f>VLOOKUP($A2495,Location!$A:$E,3,FALSE)</f>
        <v>-0.72420200000000001</v>
      </c>
      <c r="T2495">
        <f>VLOOKUP($A2495,Location!$A:$E,4,FALSE)</f>
        <v>52.303004000000001</v>
      </c>
      <c r="U2495">
        <f>VLOOKUP($A2495,Location!$A:$E,5,FALSE)</f>
        <v>-0.66420199999999996</v>
      </c>
      <c r="V2495" t="s">
        <v>24</v>
      </c>
      <c r="W2495" t="s">
        <v>335</v>
      </c>
      <c r="X2495" t="s">
        <v>26</v>
      </c>
    </row>
    <row r="2496" spans="1:24" x14ac:dyDescent="0.25">
      <c r="A2496" t="s">
        <v>316</v>
      </c>
      <c r="N2496">
        <v>3</v>
      </c>
      <c r="O2496">
        <v>0</v>
      </c>
      <c r="P2496">
        <v>1</v>
      </c>
      <c r="Q2496" t="s">
        <v>23</v>
      </c>
      <c r="R2496">
        <f>VLOOKUP($A2496,Location!$A:$E,2,FALSE)</f>
        <v>53.424766599999998</v>
      </c>
      <c r="S2496">
        <f>VLOOKUP($A2496,Location!$A:$E,3,FALSE)</f>
        <v>-2.2579375000000002</v>
      </c>
      <c r="T2496">
        <f>VLOOKUP($A2496,Location!$A:$E,4,FALSE)</f>
        <v>53.424766599999998</v>
      </c>
      <c r="U2496">
        <f>VLOOKUP($A2496,Location!$A:$E,5,FALSE)</f>
        <v>-2.2579375000000002</v>
      </c>
      <c r="V2496" t="s">
        <v>24</v>
      </c>
      <c r="W2496" t="s">
        <v>335</v>
      </c>
      <c r="X2496" t="s">
        <v>26</v>
      </c>
    </row>
    <row r="2497" spans="1:24" x14ac:dyDescent="0.25">
      <c r="A2497" t="s">
        <v>317</v>
      </c>
      <c r="N2497">
        <v>3</v>
      </c>
      <c r="O2497">
        <v>0</v>
      </c>
      <c r="P2497">
        <v>1</v>
      </c>
      <c r="Q2497" t="s">
        <v>23</v>
      </c>
      <c r="R2497">
        <f>VLOOKUP($A2497,Location!$A:$E,2,FALSE)</f>
        <v>51.3750784</v>
      </c>
      <c r="S2497">
        <f>VLOOKUP($A2497,Location!$A:$E,3,FALSE)</f>
        <v>-1.1353200000000001E-2</v>
      </c>
      <c r="T2497">
        <f>VLOOKUP($A2497,Location!$A:$E,4,FALSE)</f>
        <v>51.3750784</v>
      </c>
      <c r="U2497">
        <f>VLOOKUP($A2497,Location!$A:$E,5,FALSE)</f>
        <v>-1.1353200000000001E-2</v>
      </c>
      <c r="V2497" t="s">
        <v>24</v>
      </c>
      <c r="W2497" t="s">
        <v>335</v>
      </c>
      <c r="X2497" t="s">
        <v>26</v>
      </c>
    </row>
    <row r="2498" spans="1:24" x14ac:dyDescent="0.25">
      <c r="A2498" t="s">
        <v>318</v>
      </c>
      <c r="N2498">
        <v>3</v>
      </c>
      <c r="O2498">
        <v>0</v>
      </c>
      <c r="P2498">
        <v>1</v>
      </c>
      <c r="Q2498" t="s">
        <v>23</v>
      </c>
      <c r="R2498">
        <f>VLOOKUP($A2498,Location!$A:$E,2,FALSE)</f>
        <v>51.341018599999998</v>
      </c>
      <c r="S2498">
        <f>VLOOKUP($A2498,Location!$A:$E,3,FALSE)</f>
        <v>-2.9726694</v>
      </c>
      <c r="T2498">
        <f>VLOOKUP($A2498,Location!$A:$E,4,FALSE)</f>
        <v>51.341018599999998</v>
      </c>
      <c r="U2498">
        <f>VLOOKUP($A2498,Location!$A:$E,5,FALSE)</f>
        <v>-2.9726694</v>
      </c>
      <c r="V2498" t="s">
        <v>24</v>
      </c>
      <c r="W2498" t="s">
        <v>335</v>
      </c>
      <c r="X2498" t="s">
        <v>26</v>
      </c>
    </row>
    <row r="2499" spans="1:24" x14ac:dyDescent="0.25">
      <c r="A2499" t="s">
        <v>319</v>
      </c>
      <c r="N2499">
        <v>3</v>
      </c>
      <c r="O2499">
        <v>0</v>
      </c>
      <c r="P2499">
        <v>1</v>
      </c>
      <c r="Q2499" t="s">
        <v>23</v>
      </c>
      <c r="R2499">
        <f>VLOOKUP($A2499,Location!$A:$E,2,FALSE)</f>
        <v>54.4826306</v>
      </c>
      <c r="S2499">
        <f>VLOOKUP($A2499,Location!$A:$E,3,FALSE)</f>
        <v>-0.6083229</v>
      </c>
      <c r="T2499">
        <f>VLOOKUP($A2499,Location!$A:$E,4,FALSE)</f>
        <v>54.4826306</v>
      </c>
      <c r="U2499">
        <f>VLOOKUP($A2499,Location!$A:$E,5,FALSE)</f>
        <v>-0.6083229</v>
      </c>
      <c r="V2499" t="s">
        <v>24</v>
      </c>
      <c r="W2499" t="s">
        <v>335</v>
      </c>
      <c r="X2499" t="s">
        <v>26</v>
      </c>
    </row>
    <row r="2500" spans="1:24" x14ac:dyDescent="0.25">
      <c r="A2500" t="s">
        <v>320</v>
      </c>
      <c r="N2500">
        <v>3</v>
      </c>
      <c r="O2500">
        <v>0</v>
      </c>
      <c r="P2500">
        <v>1</v>
      </c>
      <c r="Q2500" t="s">
        <v>23</v>
      </c>
      <c r="R2500">
        <f>VLOOKUP($A2500,Location!$A:$E,2,FALSE)</f>
        <v>52.965404999999997</v>
      </c>
      <c r="S2500">
        <f>VLOOKUP($A2500,Location!$A:$E,3,FALSE)</f>
        <v>-2.6798606999999999</v>
      </c>
      <c r="T2500">
        <f>VLOOKUP($A2500,Location!$A:$E,4,FALSE)</f>
        <v>52.965404999999997</v>
      </c>
      <c r="U2500">
        <f>VLOOKUP($A2500,Location!$A:$E,5,FALSE)</f>
        <v>-2.6798606999999999</v>
      </c>
      <c r="V2500" t="s">
        <v>24</v>
      </c>
      <c r="W2500" t="s">
        <v>335</v>
      </c>
      <c r="X2500" t="s">
        <v>26</v>
      </c>
    </row>
    <row r="2501" spans="1:24" x14ac:dyDescent="0.25">
      <c r="A2501" t="s">
        <v>321</v>
      </c>
      <c r="N2501">
        <v>3</v>
      </c>
      <c r="O2501">
        <v>0</v>
      </c>
      <c r="P2501">
        <v>1</v>
      </c>
      <c r="Q2501" t="s">
        <v>23</v>
      </c>
      <c r="R2501">
        <f>VLOOKUP($A2501,Location!$A:$E,2,FALSE)</f>
        <v>58.451275000000003</v>
      </c>
      <c r="S2501">
        <f>VLOOKUP($A2501,Location!$A:$E,3,FALSE)</f>
        <v>-3.0906669999999998</v>
      </c>
      <c r="T2501">
        <f>VLOOKUP($A2501,Location!$A:$E,4,FALSE)</f>
        <v>58.451275000000003</v>
      </c>
      <c r="U2501">
        <f>VLOOKUP($A2501,Location!$A:$E,5,FALSE)</f>
        <v>-3.0906669999999998</v>
      </c>
      <c r="V2501" t="s">
        <v>24</v>
      </c>
      <c r="W2501" t="s">
        <v>335</v>
      </c>
      <c r="X2501" t="s">
        <v>26</v>
      </c>
    </row>
    <row r="2502" spans="1:24" x14ac:dyDescent="0.25">
      <c r="A2502" t="s">
        <v>322</v>
      </c>
      <c r="N2502">
        <v>3</v>
      </c>
      <c r="O2502">
        <v>0</v>
      </c>
      <c r="P2502">
        <v>1</v>
      </c>
      <c r="Q2502" t="s">
        <v>23</v>
      </c>
      <c r="R2502">
        <f>VLOOKUP($A2502,Location!$A:$E,2,FALSE)</f>
        <v>53.3632062</v>
      </c>
      <c r="S2502">
        <f>VLOOKUP($A2502,Location!$A:$E,3,FALSE)</f>
        <v>-2.7704361</v>
      </c>
      <c r="T2502">
        <f>VLOOKUP($A2502,Location!$A:$E,4,FALSE)</f>
        <v>53.3632062</v>
      </c>
      <c r="U2502">
        <f>VLOOKUP($A2502,Location!$A:$E,5,FALSE)</f>
        <v>-2.7704361</v>
      </c>
      <c r="V2502" t="s">
        <v>24</v>
      </c>
      <c r="W2502" t="s">
        <v>335</v>
      </c>
      <c r="X2502" t="s">
        <v>26</v>
      </c>
    </row>
    <row r="2503" spans="1:24" x14ac:dyDescent="0.25">
      <c r="A2503" t="s">
        <v>323</v>
      </c>
      <c r="N2503">
        <v>3</v>
      </c>
      <c r="O2503">
        <v>0</v>
      </c>
      <c r="P2503">
        <v>1</v>
      </c>
      <c r="Q2503" t="s">
        <v>23</v>
      </c>
      <c r="R2503">
        <f>VLOOKUP($A2503,Location!$A:$E,2,FALSE)</f>
        <v>51.056458999999997</v>
      </c>
      <c r="S2503">
        <f>VLOOKUP($A2503,Location!$A:$E,3,FALSE)</f>
        <v>-1.3220832</v>
      </c>
      <c r="T2503">
        <f>VLOOKUP($A2503,Location!$A:$E,4,FALSE)</f>
        <v>51.056458999999997</v>
      </c>
      <c r="U2503">
        <f>VLOOKUP($A2503,Location!$A:$E,5,FALSE)</f>
        <v>-1.3120832</v>
      </c>
      <c r="V2503" t="s">
        <v>24</v>
      </c>
      <c r="W2503" t="s">
        <v>335</v>
      </c>
      <c r="X2503" t="s">
        <v>26</v>
      </c>
    </row>
    <row r="2504" spans="1:24" x14ac:dyDescent="0.25">
      <c r="A2504" t="s">
        <v>324</v>
      </c>
      <c r="N2504">
        <v>3</v>
      </c>
      <c r="O2504">
        <v>0</v>
      </c>
      <c r="P2504">
        <v>1</v>
      </c>
      <c r="Q2504" t="s">
        <v>23</v>
      </c>
      <c r="R2504">
        <f>VLOOKUP($A2504,Location!$A:$E,2,FALSE)</f>
        <v>52.563649699999999</v>
      </c>
      <c r="S2504">
        <f>VLOOKUP($A2504,Location!$A:$E,3,FALSE)</f>
        <v>-2.1022476000000001</v>
      </c>
      <c r="T2504">
        <f>VLOOKUP($A2504,Location!$A:$E,4,FALSE)</f>
        <v>52.563649699999999</v>
      </c>
      <c r="U2504">
        <f>VLOOKUP($A2504,Location!$A:$E,5,FALSE)</f>
        <v>-2.1022476000000001</v>
      </c>
      <c r="V2504" t="s">
        <v>24</v>
      </c>
      <c r="W2504" t="s">
        <v>335</v>
      </c>
      <c r="X2504" t="s">
        <v>26</v>
      </c>
    </row>
    <row r="2505" spans="1:24" x14ac:dyDescent="0.25">
      <c r="A2505" t="s">
        <v>325</v>
      </c>
      <c r="N2505">
        <v>3</v>
      </c>
      <c r="O2505">
        <v>0</v>
      </c>
      <c r="P2505">
        <v>1</v>
      </c>
      <c r="Q2505" t="s">
        <v>23</v>
      </c>
      <c r="R2505">
        <f>VLOOKUP($A2505,Location!$A:$E,2,FALSE)</f>
        <v>51.601739999999999</v>
      </c>
      <c r="S2505">
        <f>VLOOKUP($A2505,Location!$A:$E,3,FALSE)</f>
        <v>-0.114861</v>
      </c>
      <c r="T2505">
        <f>VLOOKUP($A2505,Location!$A:$E,4,FALSE)</f>
        <v>51.601739999999999</v>
      </c>
      <c r="U2505">
        <f>VLOOKUP($A2505,Location!$A:$E,5,FALSE)</f>
        <v>-0.154861</v>
      </c>
      <c r="V2505" t="s">
        <v>24</v>
      </c>
      <c r="W2505" t="s">
        <v>335</v>
      </c>
      <c r="X2505" t="s">
        <v>26</v>
      </c>
    </row>
    <row r="2506" spans="1:24" x14ac:dyDescent="0.25">
      <c r="A2506" t="s">
        <v>326</v>
      </c>
      <c r="N2506">
        <v>3</v>
      </c>
      <c r="O2506">
        <v>0</v>
      </c>
      <c r="P2506">
        <v>1</v>
      </c>
      <c r="Q2506" t="s">
        <v>23</v>
      </c>
      <c r="R2506">
        <f>VLOOKUP($A2506,Location!$A:$E,2,FALSE)</f>
        <v>52.213997499999998</v>
      </c>
      <c r="S2506">
        <f>VLOOKUP($A2506,Location!$A:$E,3,FALSE)</f>
        <v>-2.1780455999999999</v>
      </c>
      <c r="T2506">
        <f>VLOOKUP($A2506,Location!$A:$E,4,FALSE)</f>
        <v>52.213997499999998</v>
      </c>
      <c r="U2506">
        <f>VLOOKUP($A2506,Location!$A:$E,5,FALSE)</f>
        <v>-2.1780455999999999</v>
      </c>
      <c r="V2506" t="s">
        <v>24</v>
      </c>
      <c r="W2506" t="s">
        <v>335</v>
      </c>
      <c r="X2506" t="s">
        <v>26</v>
      </c>
    </row>
    <row r="2507" spans="1:24" x14ac:dyDescent="0.25">
      <c r="A2507" t="s">
        <v>327</v>
      </c>
      <c r="N2507">
        <v>3</v>
      </c>
      <c r="O2507">
        <v>0</v>
      </c>
      <c r="P2507">
        <v>1</v>
      </c>
      <c r="Q2507" t="s">
        <v>23</v>
      </c>
      <c r="R2507">
        <f>VLOOKUP($A2507,Location!$A:$E,2,FALSE)</f>
        <v>54.635058000000001</v>
      </c>
      <c r="S2507">
        <f>VLOOKUP($A2507,Location!$A:$E,3,FALSE)</f>
        <v>-3.5693980000000001</v>
      </c>
      <c r="T2507">
        <f>VLOOKUP($A2507,Location!$A:$E,4,FALSE)</f>
        <v>54.635058000000001</v>
      </c>
      <c r="U2507">
        <f>VLOOKUP($A2507,Location!$A:$E,5,FALSE)</f>
        <v>-3.5693980000000001</v>
      </c>
      <c r="V2507" t="s">
        <v>24</v>
      </c>
      <c r="W2507" t="s">
        <v>335</v>
      </c>
      <c r="X2507" t="s">
        <v>26</v>
      </c>
    </row>
    <row r="2508" spans="1:24" x14ac:dyDescent="0.25">
      <c r="A2508" t="s">
        <v>328</v>
      </c>
      <c r="N2508">
        <v>3</v>
      </c>
      <c r="O2508">
        <v>0</v>
      </c>
      <c r="P2508">
        <v>1</v>
      </c>
      <c r="Q2508" t="s">
        <v>23</v>
      </c>
      <c r="R2508">
        <f>VLOOKUP($A2508,Location!$A:$E,2,FALSE)</f>
        <v>53.323112100000003</v>
      </c>
      <c r="S2508">
        <f>VLOOKUP($A2508,Location!$A:$E,3,FALSE)</f>
        <v>-1.1592705000000001</v>
      </c>
      <c r="T2508">
        <f>VLOOKUP($A2508,Location!$A:$E,4,FALSE)</f>
        <v>53.323112100000003</v>
      </c>
      <c r="U2508">
        <f>VLOOKUP($A2508,Location!$A:$E,5,FALSE)</f>
        <v>-1.0892705</v>
      </c>
      <c r="V2508" t="s">
        <v>24</v>
      </c>
      <c r="W2508" t="s">
        <v>335</v>
      </c>
      <c r="X2508" t="s">
        <v>26</v>
      </c>
    </row>
    <row r="2509" spans="1:24" x14ac:dyDescent="0.25">
      <c r="A2509" t="s">
        <v>329</v>
      </c>
      <c r="N2509">
        <v>3</v>
      </c>
      <c r="O2509">
        <v>0</v>
      </c>
      <c r="P2509">
        <v>1</v>
      </c>
      <c r="Q2509" t="s">
        <v>23</v>
      </c>
      <c r="R2509">
        <f>VLOOKUP($A2509,Location!$A:$E,2,FALSE)</f>
        <v>53.0490511</v>
      </c>
      <c r="S2509">
        <f>VLOOKUP($A2509,Location!$A:$E,3,FALSE)</f>
        <v>-3.0142753</v>
      </c>
      <c r="T2509">
        <f>VLOOKUP($A2509,Location!$A:$E,4,FALSE)</f>
        <v>53.0490511</v>
      </c>
      <c r="U2509">
        <f>VLOOKUP($A2509,Location!$A:$E,5,FALSE)</f>
        <v>-3.0142753</v>
      </c>
      <c r="V2509" t="s">
        <v>24</v>
      </c>
      <c r="W2509" t="s">
        <v>335</v>
      </c>
      <c r="X2509" t="s">
        <v>26</v>
      </c>
    </row>
    <row r="2510" spans="1:24" x14ac:dyDescent="0.25">
      <c r="A2510" t="s">
        <v>330</v>
      </c>
      <c r="N2510">
        <v>3</v>
      </c>
      <c r="O2510">
        <v>0</v>
      </c>
      <c r="P2510">
        <v>1</v>
      </c>
      <c r="Q2510" t="s">
        <v>23</v>
      </c>
      <c r="R2510">
        <f>VLOOKUP($A2510,Location!$A:$E,2,FALSE)</f>
        <v>51.523522300000003</v>
      </c>
      <c r="S2510">
        <f>VLOOKUP($A2510,Location!$A:$E,3,FALSE)</f>
        <v>-0.39010929999999999</v>
      </c>
      <c r="T2510">
        <f>VLOOKUP($A2510,Location!$A:$E,4,FALSE)</f>
        <v>51.523522300000003</v>
      </c>
      <c r="U2510">
        <f>VLOOKUP($A2510,Location!$A:$E,5,FALSE)</f>
        <v>-0.41010930000000001</v>
      </c>
      <c r="V2510" t="s">
        <v>24</v>
      </c>
      <c r="W2510" t="s">
        <v>335</v>
      </c>
      <c r="X2510" t="s">
        <v>26</v>
      </c>
    </row>
    <row r="2511" spans="1:24" x14ac:dyDescent="0.25">
      <c r="A2511" t="s">
        <v>331</v>
      </c>
      <c r="N2511">
        <v>3</v>
      </c>
      <c r="O2511">
        <v>0</v>
      </c>
      <c r="P2511">
        <v>1</v>
      </c>
      <c r="Q2511" t="s">
        <v>23</v>
      </c>
      <c r="R2511">
        <f>VLOOKUP($A2511,Location!$A:$E,2,FALSE)</f>
        <v>50.943725999999998</v>
      </c>
      <c r="S2511">
        <f>VLOOKUP($A2511,Location!$A:$E,3,FALSE)</f>
        <v>-2.660901</v>
      </c>
      <c r="T2511">
        <f>VLOOKUP($A2511,Location!$A:$E,4,FALSE)</f>
        <v>50.943725999999998</v>
      </c>
      <c r="U2511">
        <f>VLOOKUP($A2511,Location!$A:$E,5,FALSE)</f>
        <v>-2.660901</v>
      </c>
      <c r="V2511" t="s">
        <v>24</v>
      </c>
      <c r="W2511" t="s">
        <v>335</v>
      </c>
      <c r="X2511" t="s">
        <v>26</v>
      </c>
    </row>
    <row r="2512" spans="1:24" x14ac:dyDescent="0.25">
      <c r="A2512" t="s">
        <v>332</v>
      </c>
      <c r="N2512">
        <v>3</v>
      </c>
      <c r="O2512">
        <v>0</v>
      </c>
      <c r="P2512">
        <v>1</v>
      </c>
      <c r="Q2512" t="s">
        <v>23</v>
      </c>
      <c r="R2512">
        <f>VLOOKUP($A2512,Location!$A:$E,2,FALSE)</f>
        <v>53.988970000000002</v>
      </c>
      <c r="S2512">
        <f>VLOOKUP($A2512,Location!$A:$E,3,FALSE)</f>
        <v>-1.0491999999999999</v>
      </c>
      <c r="T2512">
        <f>VLOOKUP($A2512,Location!$A:$E,4,FALSE)</f>
        <v>53.988970000000002</v>
      </c>
      <c r="U2512">
        <f>VLOOKUP($A2512,Location!$A:$E,5,FALSE)</f>
        <v>-1.0491999999999999</v>
      </c>
      <c r="V2512" t="s">
        <v>24</v>
      </c>
      <c r="W2512" t="s">
        <v>335</v>
      </c>
      <c r="X2512" t="s">
        <v>26</v>
      </c>
    </row>
    <row r="2513" spans="1:24" x14ac:dyDescent="0.25">
      <c r="A2513" t="s">
        <v>22</v>
      </c>
      <c r="N2513">
        <v>4</v>
      </c>
      <c r="O2513">
        <v>0</v>
      </c>
      <c r="P2513">
        <v>0</v>
      </c>
      <c r="Q2513" t="s">
        <v>23</v>
      </c>
      <c r="R2513">
        <f>VLOOKUP($A2513,Location!$A:$E,2,FALSE)</f>
        <v>57.185055499999997</v>
      </c>
      <c r="S2513">
        <f>VLOOKUP($A2513,Location!$A:$E,3,FALSE)</f>
        <v>-2.0952510000000002</v>
      </c>
      <c r="T2513">
        <f>VLOOKUP($A2513,Location!$A:$E,4,FALSE)</f>
        <v>57.2050555</v>
      </c>
      <c r="U2513">
        <f>VLOOKUP($A2513,Location!$A:$E,5,FALSE)</f>
        <v>-2.0952510000000002</v>
      </c>
      <c r="V2513" t="s">
        <v>24</v>
      </c>
      <c r="W2513" t="s">
        <v>335</v>
      </c>
      <c r="X2513" t="s">
        <v>26</v>
      </c>
    </row>
    <row r="2514" spans="1:24" x14ac:dyDescent="0.25">
      <c r="A2514" t="s">
        <v>27</v>
      </c>
      <c r="N2514">
        <v>4</v>
      </c>
      <c r="O2514">
        <v>0</v>
      </c>
      <c r="P2514">
        <v>0</v>
      </c>
      <c r="Q2514" t="s">
        <v>23</v>
      </c>
      <c r="R2514">
        <f>VLOOKUP($A2514,Location!$A:$E,2,FALSE)</f>
        <v>57.088588000000001</v>
      </c>
      <c r="S2514">
        <f>VLOOKUP($A2514,Location!$A:$E,3,FALSE)</f>
        <v>-2.1074760000000001</v>
      </c>
      <c r="T2514">
        <f>VLOOKUP($A2514,Location!$A:$E,4,FALSE)</f>
        <v>57.068587999999998</v>
      </c>
      <c r="U2514">
        <f>VLOOKUP($A2514,Location!$A:$E,5,FALSE)</f>
        <v>-2.1074760000000001</v>
      </c>
      <c r="V2514" t="s">
        <v>24</v>
      </c>
      <c r="W2514" t="s">
        <v>335</v>
      </c>
      <c r="X2514" t="s">
        <v>26</v>
      </c>
    </row>
    <row r="2515" spans="1:24" x14ac:dyDescent="0.25">
      <c r="A2515" t="s">
        <v>28</v>
      </c>
      <c r="N2515">
        <v>4</v>
      </c>
      <c r="O2515">
        <v>0</v>
      </c>
      <c r="P2515">
        <v>0</v>
      </c>
      <c r="Q2515" t="s">
        <v>23</v>
      </c>
      <c r="R2515">
        <f>VLOOKUP($A2515,Location!$A:$E,2,FALSE)</f>
        <v>51.815942800000002</v>
      </c>
      <c r="S2515">
        <f>VLOOKUP($A2515,Location!$A:$E,3,FALSE)</f>
        <v>-3.0105875000000002</v>
      </c>
      <c r="T2515">
        <f>VLOOKUP($A2515,Location!$A:$E,4,FALSE)</f>
        <v>51.815942800000002</v>
      </c>
      <c r="U2515">
        <f>VLOOKUP($A2515,Location!$A:$E,5,FALSE)</f>
        <v>-3.0105875000000002</v>
      </c>
      <c r="V2515" t="s">
        <v>24</v>
      </c>
      <c r="W2515" t="s">
        <v>335</v>
      </c>
      <c r="X2515" t="s">
        <v>26</v>
      </c>
    </row>
    <row r="2516" spans="1:24" x14ac:dyDescent="0.25">
      <c r="A2516" t="s">
        <v>29</v>
      </c>
      <c r="N2516">
        <v>4</v>
      </c>
      <c r="O2516">
        <v>0</v>
      </c>
      <c r="P2516">
        <v>0</v>
      </c>
      <c r="Q2516" t="s">
        <v>23</v>
      </c>
      <c r="R2516">
        <f>VLOOKUP($A2516,Location!$A:$E,2,FALSE)</f>
        <v>52.411171000000003</v>
      </c>
      <c r="S2516">
        <f>VLOOKUP($A2516,Location!$A:$E,3,FALSE)</f>
        <v>-4.079847</v>
      </c>
      <c r="T2516">
        <f>VLOOKUP($A2516,Location!$A:$E,4,FALSE)</f>
        <v>52.411171000000003</v>
      </c>
      <c r="U2516">
        <f>VLOOKUP($A2516,Location!$A:$E,5,FALSE)</f>
        <v>-4.079847</v>
      </c>
      <c r="V2516" t="s">
        <v>24</v>
      </c>
      <c r="W2516" t="s">
        <v>335</v>
      </c>
      <c r="X2516" t="s">
        <v>26</v>
      </c>
    </row>
    <row r="2517" spans="1:24" x14ac:dyDescent="0.25">
      <c r="A2517" t="s">
        <v>30</v>
      </c>
      <c r="N2517">
        <v>4</v>
      </c>
      <c r="O2517">
        <v>0</v>
      </c>
      <c r="P2517">
        <v>0</v>
      </c>
      <c r="Q2517" t="s">
        <v>23</v>
      </c>
      <c r="R2517">
        <f>VLOOKUP($A2517,Location!$A:$E,2,FALSE)</f>
        <v>55.866604000000002</v>
      </c>
      <c r="S2517">
        <f>VLOOKUP($A2517,Location!$A:$E,3,FALSE)</f>
        <v>-3.9888789999999998</v>
      </c>
      <c r="T2517">
        <f>VLOOKUP($A2517,Location!$A:$E,4,FALSE)</f>
        <v>55.866604000000002</v>
      </c>
      <c r="U2517">
        <f>VLOOKUP($A2517,Location!$A:$E,5,FALSE)</f>
        <v>-3.9888789999999998</v>
      </c>
      <c r="V2517" t="s">
        <v>24</v>
      </c>
      <c r="W2517" t="s">
        <v>335</v>
      </c>
      <c r="X2517" t="s">
        <v>26</v>
      </c>
    </row>
    <row r="2518" spans="1:24" x14ac:dyDescent="0.25">
      <c r="A2518" t="s">
        <v>31</v>
      </c>
      <c r="N2518">
        <v>4</v>
      </c>
      <c r="O2518">
        <v>0</v>
      </c>
      <c r="P2518">
        <v>0</v>
      </c>
      <c r="Q2518" t="s">
        <v>23</v>
      </c>
      <c r="R2518">
        <f>VLOOKUP($A2518,Location!$A:$E,2,FALSE)</f>
        <v>57.690631000000003</v>
      </c>
      <c r="S2518">
        <f>VLOOKUP($A2518,Location!$A:$E,3,FALSE)</f>
        <v>-4.2681290000000001</v>
      </c>
      <c r="T2518">
        <f>VLOOKUP($A2518,Location!$A:$E,4,FALSE)</f>
        <v>57.690631000000003</v>
      </c>
      <c r="U2518">
        <f>VLOOKUP($A2518,Location!$A:$E,5,FALSE)</f>
        <v>-4.2681290000000001</v>
      </c>
      <c r="V2518" t="s">
        <v>24</v>
      </c>
      <c r="W2518" t="s">
        <v>335</v>
      </c>
      <c r="X2518" t="s">
        <v>26</v>
      </c>
    </row>
    <row r="2519" spans="1:24" x14ac:dyDescent="0.25">
      <c r="A2519" t="s">
        <v>32</v>
      </c>
      <c r="N2519">
        <v>4</v>
      </c>
      <c r="O2519">
        <v>0</v>
      </c>
      <c r="P2519">
        <v>0</v>
      </c>
      <c r="Q2519" t="s">
        <v>23</v>
      </c>
      <c r="R2519">
        <f>VLOOKUP($A2519,Location!$A:$E,2,FALSE)</f>
        <v>55.411873399999998</v>
      </c>
      <c r="S2519">
        <f>VLOOKUP($A2519,Location!$A:$E,3,FALSE)</f>
        <v>-1.7074685000000001</v>
      </c>
      <c r="T2519">
        <f>VLOOKUP($A2519,Location!$A:$E,4,FALSE)</f>
        <v>55.411873399999998</v>
      </c>
      <c r="U2519">
        <f>VLOOKUP($A2519,Location!$A:$E,5,FALSE)</f>
        <v>-1.7074685000000001</v>
      </c>
      <c r="V2519" t="s">
        <v>24</v>
      </c>
      <c r="W2519" t="s">
        <v>335</v>
      </c>
      <c r="X2519" t="s">
        <v>26</v>
      </c>
    </row>
    <row r="2520" spans="1:24" x14ac:dyDescent="0.25">
      <c r="A2520" t="s">
        <v>33</v>
      </c>
      <c r="N2520">
        <v>4</v>
      </c>
      <c r="O2520">
        <v>0</v>
      </c>
      <c r="P2520">
        <v>0</v>
      </c>
      <c r="Q2520" t="s">
        <v>23</v>
      </c>
      <c r="R2520">
        <f>VLOOKUP($A2520,Location!$A:$E,2,FALSE)</f>
        <v>56.550038999999998</v>
      </c>
      <c r="S2520">
        <f>VLOOKUP($A2520,Location!$A:$E,3,FALSE)</f>
        <v>-2.6127229999999999</v>
      </c>
      <c r="T2520">
        <f>VLOOKUP($A2520,Location!$A:$E,4,FALSE)</f>
        <v>56.550038999999998</v>
      </c>
      <c r="U2520">
        <f>VLOOKUP($A2520,Location!$A:$E,5,FALSE)</f>
        <v>-2.6127229999999999</v>
      </c>
      <c r="V2520" t="s">
        <v>24</v>
      </c>
      <c r="W2520" t="s">
        <v>335</v>
      </c>
      <c r="X2520" t="s">
        <v>26</v>
      </c>
    </row>
    <row r="2521" spans="1:24" x14ac:dyDescent="0.25">
      <c r="A2521" t="s">
        <v>34</v>
      </c>
      <c r="N2521">
        <v>4</v>
      </c>
      <c r="O2521">
        <v>0</v>
      </c>
      <c r="P2521">
        <v>0</v>
      </c>
      <c r="Q2521" t="s">
        <v>23</v>
      </c>
      <c r="R2521">
        <f>VLOOKUP($A2521,Location!$A:$E,2,FALSE)</f>
        <v>53.124247099999998</v>
      </c>
      <c r="S2521">
        <f>VLOOKUP($A2521,Location!$A:$E,3,FALSE)</f>
        <v>-1.2368128</v>
      </c>
      <c r="T2521">
        <f>VLOOKUP($A2521,Location!$A:$E,4,FALSE)</f>
        <v>53.084247099999999</v>
      </c>
      <c r="U2521">
        <f>VLOOKUP($A2521,Location!$A:$E,5,FALSE)</f>
        <v>-1.2368128</v>
      </c>
      <c r="V2521" t="s">
        <v>24</v>
      </c>
      <c r="W2521" t="s">
        <v>335</v>
      </c>
      <c r="X2521" t="s">
        <v>26</v>
      </c>
    </row>
    <row r="2522" spans="1:24" x14ac:dyDescent="0.25">
      <c r="A2522" t="s">
        <v>35</v>
      </c>
      <c r="N2522">
        <v>4</v>
      </c>
      <c r="O2522">
        <v>0</v>
      </c>
      <c r="P2522">
        <v>0</v>
      </c>
      <c r="Q2522" t="s">
        <v>23</v>
      </c>
      <c r="R2522">
        <f>VLOOKUP($A2522,Location!$A:$E,2,FALSE)</f>
        <v>51.146543000000001</v>
      </c>
      <c r="S2522">
        <f>VLOOKUP($A2522,Location!$A:$E,3,FALSE)</f>
        <v>0.87834299999999998</v>
      </c>
      <c r="T2522">
        <f>VLOOKUP($A2522,Location!$A:$E,4,FALSE)</f>
        <v>51.146543000000001</v>
      </c>
      <c r="U2522">
        <f>VLOOKUP($A2522,Location!$A:$E,5,FALSE)</f>
        <v>0.87834299999999998</v>
      </c>
      <c r="V2522" t="s">
        <v>24</v>
      </c>
      <c r="W2522" t="s">
        <v>335</v>
      </c>
      <c r="X2522" t="s">
        <v>26</v>
      </c>
    </row>
    <row r="2523" spans="1:24" x14ac:dyDescent="0.25">
      <c r="A2523" t="s">
        <v>36</v>
      </c>
      <c r="N2523">
        <v>4</v>
      </c>
      <c r="O2523">
        <v>0</v>
      </c>
      <c r="P2523">
        <v>0</v>
      </c>
      <c r="Q2523" t="s">
        <v>23</v>
      </c>
      <c r="R2523">
        <f>VLOOKUP($A2523,Location!$A:$E,2,FALSE)</f>
        <v>51.432547999999997</v>
      </c>
      <c r="S2523">
        <f>VLOOKUP($A2523,Location!$A:$E,3,FALSE)</f>
        <v>-0.46192899999999998</v>
      </c>
      <c r="T2523">
        <f>VLOOKUP($A2523,Location!$A:$E,4,FALSE)</f>
        <v>51.432547999999997</v>
      </c>
      <c r="U2523">
        <f>VLOOKUP($A2523,Location!$A:$E,5,FALSE)</f>
        <v>-0.46192899999999998</v>
      </c>
      <c r="V2523" t="s">
        <v>24</v>
      </c>
      <c r="W2523" t="s">
        <v>335</v>
      </c>
      <c r="X2523" t="s">
        <v>26</v>
      </c>
    </row>
    <row r="2524" spans="1:24" x14ac:dyDescent="0.25">
      <c r="A2524" t="s">
        <v>37</v>
      </c>
      <c r="N2524">
        <v>4</v>
      </c>
      <c r="O2524">
        <v>0</v>
      </c>
      <c r="P2524">
        <v>0</v>
      </c>
      <c r="Q2524" t="s">
        <v>23</v>
      </c>
      <c r="R2524">
        <f>VLOOKUP($A2524,Location!$A:$E,2,FALSE)</f>
        <v>53.530124200000003</v>
      </c>
      <c r="S2524">
        <f>VLOOKUP($A2524,Location!$A:$E,3,FALSE)</f>
        <v>-2.5046593000000001</v>
      </c>
      <c r="T2524">
        <f>VLOOKUP($A2524,Location!$A:$E,4,FALSE)</f>
        <v>53.530124200000003</v>
      </c>
      <c r="U2524">
        <f>VLOOKUP($A2524,Location!$A:$E,5,FALSE)</f>
        <v>-2.5046593000000001</v>
      </c>
      <c r="V2524" t="s">
        <v>24</v>
      </c>
      <c r="W2524" t="s">
        <v>335</v>
      </c>
      <c r="X2524" t="s">
        <v>26</v>
      </c>
    </row>
    <row r="2525" spans="1:24" x14ac:dyDescent="0.25">
      <c r="A2525" t="s">
        <v>38</v>
      </c>
      <c r="N2525">
        <v>4</v>
      </c>
      <c r="O2525">
        <v>0</v>
      </c>
      <c r="P2525">
        <v>0</v>
      </c>
      <c r="Q2525" t="s">
        <v>23</v>
      </c>
      <c r="R2525">
        <f>VLOOKUP($A2525,Location!$A:$E,2,FALSE)</f>
        <v>51.821838100000001</v>
      </c>
      <c r="S2525">
        <f>VLOOKUP($A2525,Location!$A:$E,3,FALSE)</f>
        <v>-0.84219849999999996</v>
      </c>
      <c r="T2525">
        <f>VLOOKUP($A2525,Location!$A:$E,4,FALSE)</f>
        <v>51.781838100000002</v>
      </c>
      <c r="U2525">
        <f>VLOOKUP($A2525,Location!$A:$E,5,FALSE)</f>
        <v>-0.81219849999999993</v>
      </c>
      <c r="V2525" t="s">
        <v>24</v>
      </c>
      <c r="W2525" t="s">
        <v>335</v>
      </c>
      <c r="X2525" t="s">
        <v>26</v>
      </c>
    </row>
    <row r="2526" spans="1:24" x14ac:dyDescent="0.25">
      <c r="A2526" t="s">
        <v>39</v>
      </c>
      <c r="N2526">
        <v>4</v>
      </c>
      <c r="O2526">
        <v>0</v>
      </c>
      <c r="P2526">
        <v>0</v>
      </c>
      <c r="Q2526" t="s">
        <v>23</v>
      </c>
      <c r="R2526">
        <f>VLOOKUP($A2526,Location!$A:$E,2,FALSE)</f>
        <v>55.480890000000002</v>
      </c>
      <c r="S2526">
        <f>VLOOKUP($A2526,Location!$A:$E,3,FALSE)</f>
        <v>-4.6030300000000004</v>
      </c>
      <c r="T2526">
        <f>VLOOKUP($A2526,Location!$A:$E,4,FALSE)</f>
        <v>55.470890000000004</v>
      </c>
      <c r="U2526">
        <f>VLOOKUP($A2526,Location!$A:$E,5,FALSE)</f>
        <v>-4.6030300000000004</v>
      </c>
      <c r="V2526" t="s">
        <v>24</v>
      </c>
      <c r="W2526" t="s">
        <v>335</v>
      </c>
      <c r="X2526" t="s">
        <v>26</v>
      </c>
    </row>
    <row r="2527" spans="1:24" x14ac:dyDescent="0.25">
      <c r="A2527" t="s">
        <v>40</v>
      </c>
      <c r="N2527">
        <v>4</v>
      </c>
      <c r="O2527">
        <v>0</v>
      </c>
      <c r="P2527">
        <v>0</v>
      </c>
      <c r="Q2527" t="s">
        <v>23</v>
      </c>
      <c r="R2527">
        <f>VLOOKUP($A2527,Location!$A:$E,2,FALSE)</f>
        <v>52.9088542</v>
      </c>
      <c r="S2527">
        <f>VLOOKUP($A2527,Location!$A:$E,3,FALSE)</f>
        <v>-3.6002711999999999</v>
      </c>
      <c r="T2527">
        <f>VLOOKUP($A2527,Location!$A:$E,4,FALSE)</f>
        <v>52.9088542</v>
      </c>
      <c r="U2527">
        <f>VLOOKUP($A2527,Location!$A:$E,5,FALSE)</f>
        <v>-3.6002711999999999</v>
      </c>
      <c r="V2527" t="s">
        <v>24</v>
      </c>
      <c r="W2527" t="s">
        <v>335</v>
      </c>
      <c r="X2527" t="s">
        <v>26</v>
      </c>
    </row>
    <row r="2528" spans="1:24" x14ac:dyDescent="0.25">
      <c r="A2528" t="s">
        <v>41</v>
      </c>
      <c r="N2528">
        <v>4</v>
      </c>
      <c r="O2528">
        <v>0</v>
      </c>
      <c r="P2528">
        <v>0</v>
      </c>
      <c r="Q2528" t="s">
        <v>23</v>
      </c>
      <c r="R2528">
        <f>VLOOKUP($A2528,Location!$A:$E,2,FALSE)</f>
        <v>52.059309300000002</v>
      </c>
      <c r="S2528">
        <f>VLOOKUP($A2528,Location!$A:$E,3,FALSE)</f>
        <v>-1.3426165999999999</v>
      </c>
      <c r="T2528">
        <f>VLOOKUP($A2528,Location!$A:$E,4,FALSE)</f>
        <v>52.059309300000002</v>
      </c>
      <c r="U2528">
        <f>VLOOKUP($A2528,Location!$A:$E,5,FALSE)</f>
        <v>-1.3426165999999999</v>
      </c>
      <c r="V2528" t="s">
        <v>24</v>
      </c>
      <c r="W2528" t="s">
        <v>335</v>
      </c>
      <c r="X2528" t="s">
        <v>26</v>
      </c>
    </row>
    <row r="2529" spans="1:24" x14ac:dyDescent="0.25">
      <c r="A2529" t="s">
        <v>42</v>
      </c>
      <c r="N2529">
        <v>4</v>
      </c>
      <c r="O2529">
        <v>0</v>
      </c>
      <c r="P2529">
        <v>0</v>
      </c>
      <c r="Q2529" t="s">
        <v>23</v>
      </c>
      <c r="R2529">
        <f>VLOOKUP($A2529,Location!$A:$E,2,FALSE)</f>
        <v>57.666245000000004</v>
      </c>
      <c r="S2529">
        <f>VLOOKUP($A2529,Location!$A:$E,3,FALSE)</f>
        <v>-2.5239419999999999</v>
      </c>
      <c r="T2529">
        <f>VLOOKUP($A2529,Location!$A:$E,4,FALSE)</f>
        <v>57.666245000000004</v>
      </c>
      <c r="U2529">
        <f>VLOOKUP($A2529,Location!$A:$E,5,FALSE)</f>
        <v>-2.5239419999999999</v>
      </c>
      <c r="V2529" t="s">
        <v>24</v>
      </c>
      <c r="W2529" t="s">
        <v>335</v>
      </c>
      <c r="X2529" t="s">
        <v>26</v>
      </c>
    </row>
    <row r="2530" spans="1:24" x14ac:dyDescent="0.25">
      <c r="A2530" t="s">
        <v>43</v>
      </c>
      <c r="N2530">
        <v>4</v>
      </c>
      <c r="O2530">
        <v>0</v>
      </c>
      <c r="P2530">
        <v>0</v>
      </c>
      <c r="Q2530" t="s">
        <v>23</v>
      </c>
      <c r="R2530">
        <f>VLOOKUP($A2530,Location!$A:$E,2,FALSE)</f>
        <v>53.217319000000003</v>
      </c>
      <c r="S2530">
        <f>VLOOKUP($A2530,Location!$A:$E,3,FALSE)</f>
        <v>-4.1124000000000001</v>
      </c>
      <c r="T2530">
        <f>VLOOKUP($A2530,Location!$A:$E,4,FALSE)</f>
        <v>53.217319000000003</v>
      </c>
      <c r="U2530">
        <f>VLOOKUP($A2530,Location!$A:$E,5,FALSE)</f>
        <v>-4.1124000000000001</v>
      </c>
      <c r="V2530" t="s">
        <v>24</v>
      </c>
      <c r="W2530" t="s">
        <v>335</v>
      </c>
      <c r="X2530" t="s">
        <v>26</v>
      </c>
    </row>
    <row r="2531" spans="1:24" x14ac:dyDescent="0.25">
      <c r="A2531" t="s">
        <v>44</v>
      </c>
      <c r="N2531">
        <v>4</v>
      </c>
      <c r="O2531">
        <v>0</v>
      </c>
      <c r="P2531">
        <v>0</v>
      </c>
      <c r="Q2531" t="s">
        <v>23</v>
      </c>
      <c r="R2531">
        <f>VLOOKUP($A2531,Location!$A:$E,2,FALSE)</f>
        <v>51.543131099999997</v>
      </c>
      <c r="S2531">
        <f>VLOOKUP($A2531,Location!$A:$E,3,FALSE)</f>
        <v>7.8083100000000003E-2</v>
      </c>
      <c r="T2531">
        <f>VLOOKUP($A2531,Location!$A:$E,4,FALSE)</f>
        <v>51.535131099999994</v>
      </c>
      <c r="U2531">
        <f>VLOOKUP($A2531,Location!$A:$E,5,FALSE)</f>
        <v>3.8083100000000002E-2</v>
      </c>
      <c r="V2531" t="s">
        <v>24</v>
      </c>
      <c r="W2531" t="s">
        <v>335</v>
      </c>
      <c r="X2531" t="s">
        <v>26</v>
      </c>
    </row>
    <row r="2532" spans="1:24" x14ac:dyDescent="0.25">
      <c r="A2532" t="s">
        <v>45</v>
      </c>
      <c r="N2532">
        <v>4</v>
      </c>
      <c r="O2532">
        <v>0</v>
      </c>
      <c r="P2532">
        <v>0</v>
      </c>
      <c r="Q2532" t="s">
        <v>23</v>
      </c>
      <c r="R2532">
        <f>VLOOKUP($A2532,Location!$A:$E,2,FALSE)</f>
        <v>51.646038599999997</v>
      </c>
      <c r="S2532">
        <f>VLOOKUP($A2532,Location!$A:$E,3,FALSE)</f>
        <v>-0.1870182</v>
      </c>
      <c r="T2532">
        <f>VLOOKUP($A2532,Location!$A:$E,4,FALSE)</f>
        <v>51.649038599999997</v>
      </c>
      <c r="U2532">
        <f>VLOOKUP($A2532,Location!$A:$E,5,FALSE)</f>
        <v>-0.1640182</v>
      </c>
      <c r="V2532" t="s">
        <v>24</v>
      </c>
      <c r="W2532" t="s">
        <v>335</v>
      </c>
      <c r="X2532" t="s">
        <v>26</v>
      </c>
    </row>
    <row r="2533" spans="1:24" x14ac:dyDescent="0.25">
      <c r="A2533" t="s">
        <v>46</v>
      </c>
      <c r="N2533">
        <v>4</v>
      </c>
      <c r="O2533">
        <v>0</v>
      </c>
      <c r="P2533">
        <v>0</v>
      </c>
      <c r="Q2533" t="s">
        <v>23</v>
      </c>
      <c r="R2533">
        <f>VLOOKUP($A2533,Location!$A:$E,2,FALSE)</f>
        <v>53.5544327</v>
      </c>
      <c r="S2533">
        <f>VLOOKUP($A2533,Location!$A:$E,3,FALSE)</f>
        <v>-1.5021597</v>
      </c>
      <c r="T2533">
        <f>VLOOKUP($A2533,Location!$A:$E,4,FALSE)</f>
        <v>53.5544327</v>
      </c>
      <c r="U2533">
        <f>VLOOKUP($A2533,Location!$A:$E,5,FALSE)</f>
        <v>-1.5021597</v>
      </c>
      <c r="V2533" t="s">
        <v>24</v>
      </c>
      <c r="W2533" t="s">
        <v>335</v>
      </c>
      <c r="X2533" t="s">
        <v>26</v>
      </c>
    </row>
    <row r="2534" spans="1:24" x14ac:dyDescent="0.25">
      <c r="A2534" t="s">
        <v>47</v>
      </c>
      <c r="N2534">
        <v>4</v>
      </c>
      <c r="O2534">
        <v>0</v>
      </c>
      <c r="P2534">
        <v>0</v>
      </c>
      <c r="Q2534" t="s">
        <v>23</v>
      </c>
      <c r="R2534">
        <f>VLOOKUP($A2534,Location!$A:$E,2,FALSE)</f>
        <v>51.084954000000003</v>
      </c>
      <c r="S2534">
        <f>VLOOKUP($A2534,Location!$A:$E,3,FALSE)</f>
        <v>-4.0825680000000002</v>
      </c>
      <c r="T2534">
        <f>VLOOKUP($A2534,Location!$A:$E,4,FALSE)</f>
        <v>51.084954000000003</v>
      </c>
      <c r="U2534">
        <f>VLOOKUP($A2534,Location!$A:$E,5,FALSE)</f>
        <v>-4.0825680000000002</v>
      </c>
      <c r="V2534" t="s">
        <v>24</v>
      </c>
      <c r="W2534" t="s">
        <v>335</v>
      </c>
      <c r="X2534" t="s">
        <v>26</v>
      </c>
    </row>
    <row r="2535" spans="1:24" x14ac:dyDescent="0.25">
      <c r="A2535" t="s">
        <v>48</v>
      </c>
      <c r="N2535">
        <v>4</v>
      </c>
      <c r="O2535">
        <v>0</v>
      </c>
      <c r="P2535">
        <v>0</v>
      </c>
      <c r="Q2535" t="s">
        <v>23</v>
      </c>
      <c r="R2535">
        <f>VLOOKUP($A2535,Location!$A:$E,2,FALSE)</f>
        <v>54.118174000000003</v>
      </c>
      <c r="S2535">
        <f>VLOOKUP($A2535,Location!$A:$E,3,FALSE)</f>
        <v>-3.2416708999999999</v>
      </c>
      <c r="T2535">
        <f>VLOOKUP($A2535,Location!$A:$E,4,FALSE)</f>
        <v>54.118174000000003</v>
      </c>
      <c r="U2535">
        <f>VLOOKUP($A2535,Location!$A:$E,5,FALSE)</f>
        <v>-3.2416708999999999</v>
      </c>
      <c r="V2535" t="s">
        <v>24</v>
      </c>
      <c r="W2535" t="s">
        <v>335</v>
      </c>
      <c r="X2535" t="s">
        <v>26</v>
      </c>
    </row>
    <row r="2536" spans="1:24" x14ac:dyDescent="0.25">
      <c r="A2536" t="s">
        <v>49</v>
      </c>
      <c r="N2536">
        <v>4</v>
      </c>
      <c r="O2536">
        <v>0</v>
      </c>
      <c r="P2536">
        <v>0</v>
      </c>
      <c r="Q2536" t="s">
        <v>23</v>
      </c>
      <c r="R2536">
        <f>VLOOKUP($A2536,Location!$A:$E,2,FALSE)</f>
        <v>51.399693999999997</v>
      </c>
      <c r="S2536">
        <f>VLOOKUP($A2536,Location!$A:$E,3,FALSE)</f>
        <v>-3.2792439999999998</v>
      </c>
      <c r="T2536">
        <f>VLOOKUP($A2536,Location!$A:$E,4,FALSE)</f>
        <v>51.399693999999997</v>
      </c>
      <c r="U2536">
        <f>VLOOKUP($A2536,Location!$A:$E,5,FALSE)</f>
        <v>-3.2792439999999998</v>
      </c>
      <c r="V2536" t="s">
        <v>24</v>
      </c>
      <c r="W2536" t="s">
        <v>335</v>
      </c>
      <c r="X2536" t="s">
        <v>26</v>
      </c>
    </row>
    <row r="2537" spans="1:24" x14ac:dyDescent="0.25">
      <c r="A2537" t="s">
        <v>50</v>
      </c>
      <c r="N2537">
        <v>4</v>
      </c>
      <c r="O2537">
        <v>0</v>
      </c>
      <c r="P2537">
        <v>0</v>
      </c>
      <c r="Q2537" t="s">
        <v>23</v>
      </c>
      <c r="R2537">
        <f>VLOOKUP($A2537,Location!$A:$E,2,FALSE)</f>
        <v>51.578545300000002</v>
      </c>
      <c r="S2537">
        <f>VLOOKUP($A2537,Location!$A:$E,3,FALSE)</f>
        <v>0.47025359999999999</v>
      </c>
      <c r="T2537">
        <f>VLOOKUP($A2537,Location!$A:$E,4,FALSE)</f>
        <v>51.598545300000005</v>
      </c>
      <c r="U2537">
        <f>VLOOKUP($A2537,Location!$A:$E,5,FALSE)</f>
        <v>0.47025359999999999</v>
      </c>
      <c r="V2537" t="s">
        <v>24</v>
      </c>
      <c r="W2537" t="s">
        <v>335</v>
      </c>
      <c r="X2537" t="s">
        <v>26</v>
      </c>
    </row>
    <row r="2538" spans="1:24" x14ac:dyDescent="0.25">
      <c r="A2538" t="s">
        <v>51</v>
      </c>
      <c r="N2538">
        <v>4</v>
      </c>
      <c r="O2538">
        <v>0</v>
      </c>
      <c r="P2538">
        <v>0</v>
      </c>
      <c r="Q2538" t="s">
        <v>23</v>
      </c>
      <c r="R2538">
        <f>VLOOKUP($A2538,Location!$A:$E,2,FALSE)</f>
        <v>51.2452507</v>
      </c>
      <c r="S2538">
        <f>VLOOKUP($A2538,Location!$A:$E,3,FALSE)</f>
        <v>-1.112492</v>
      </c>
      <c r="T2538">
        <f>VLOOKUP($A2538,Location!$A:$E,4,FALSE)</f>
        <v>51.2452507</v>
      </c>
      <c r="U2538">
        <f>VLOOKUP($A2538,Location!$A:$E,5,FALSE)</f>
        <v>-1.112492</v>
      </c>
      <c r="V2538" t="s">
        <v>24</v>
      </c>
      <c r="W2538" t="s">
        <v>335</v>
      </c>
      <c r="X2538" t="s">
        <v>26</v>
      </c>
    </row>
    <row r="2539" spans="1:24" x14ac:dyDescent="0.25">
      <c r="A2539" t="s">
        <v>52</v>
      </c>
      <c r="N2539">
        <v>4</v>
      </c>
      <c r="O2539">
        <v>0</v>
      </c>
      <c r="P2539">
        <v>0</v>
      </c>
      <c r="Q2539" t="s">
        <v>23</v>
      </c>
      <c r="R2539">
        <f>VLOOKUP($A2539,Location!$A:$E,2,FALSE)</f>
        <v>51.483606299999998</v>
      </c>
      <c r="S2539">
        <f>VLOOKUP($A2539,Location!$A:$E,3,FALSE)</f>
        <v>0.14213439999999999</v>
      </c>
      <c r="T2539">
        <f>VLOOKUP($A2539,Location!$A:$E,4,FALSE)</f>
        <v>51.463606299999995</v>
      </c>
      <c r="U2539">
        <f>VLOOKUP($A2539,Location!$A:$E,5,FALSE)</f>
        <v>0.14213439999999999</v>
      </c>
      <c r="V2539" t="s">
        <v>24</v>
      </c>
      <c r="W2539" t="s">
        <v>335</v>
      </c>
      <c r="X2539" t="s">
        <v>26</v>
      </c>
    </row>
    <row r="2540" spans="1:24" x14ac:dyDescent="0.25">
      <c r="A2540" t="s">
        <v>53</v>
      </c>
      <c r="N2540">
        <v>4</v>
      </c>
      <c r="O2540">
        <v>0</v>
      </c>
      <c r="P2540">
        <v>0</v>
      </c>
      <c r="Q2540" t="s">
        <v>23</v>
      </c>
      <c r="R2540">
        <f>VLOOKUP($A2540,Location!$A:$E,2,FALSE)</f>
        <v>55.763158300000001</v>
      </c>
      <c r="S2540">
        <f>VLOOKUP($A2540,Location!$A:$E,3,FALSE)</f>
        <v>-2.0161174000000002</v>
      </c>
      <c r="T2540">
        <f>VLOOKUP($A2540,Location!$A:$E,4,FALSE)</f>
        <v>55.763158300000001</v>
      </c>
      <c r="U2540">
        <f>VLOOKUP($A2540,Location!$A:$E,5,FALSE)</f>
        <v>-2.0161174000000002</v>
      </c>
      <c r="V2540" t="s">
        <v>24</v>
      </c>
      <c r="W2540" t="s">
        <v>335</v>
      </c>
      <c r="X2540" t="s">
        <v>26</v>
      </c>
    </row>
    <row r="2541" spans="1:24" x14ac:dyDescent="0.25">
      <c r="A2541" t="s">
        <v>54</v>
      </c>
      <c r="N2541">
        <v>4</v>
      </c>
      <c r="O2541">
        <v>0</v>
      </c>
      <c r="P2541">
        <v>0</v>
      </c>
      <c r="Q2541" t="s">
        <v>23</v>
      </c>
      <c r="R2541">
        <f>VLOOKUP($A2541,Location!$A:$E,2,FALSE)</f>
        <v>52.473162799999997</v>
      </c>
      <c r="S2541">
        <f>VLOOKUP($A2541,Location!$A:$E,3,FALSE)</f>
        <v>-1.7721947</v>
      </c>
      <c r="T2541">
        <f>VLOOKUP($A2541,Location!$A:$E,4,FALSE)</f>
        <v>52.483162799999995</v>
      </c>
      <c r="U2541">
        <f>VLOOKUP($A2541,Location!$A:$E,5,FALSE)</f>
        <v>-1.7721947</v>
      </c>
      <c r="V2541" t="s">
        <v>24</v>
      </c>
      <c r="W2541" t="s">
        <v>335</v>
      </c>
      <c r="X2541" t="s">
        <v>26</v>
      </c>
    </row>
    <row r="2542" spans="1:24" x14ac:dyDescent="0.25">
      <c r="A2542" t="s">
        <v>55</v>
      </c>
      <c r="N2542">
        <v>4</v>
      </c>
      <c r="O2542">
        <v>0</v>
      </c>
      <c r="P2542">
        <v>0</v>
      </c>
      <c r="Q2542" t="s">
        <v>23</v>
      </c>
      <c r="R2542">
        <f>VLOOKUP($A2542,Location!$A:$E,2,FALSE)</f>
        <v>52.406568100000001</v>
      </c>
      <c r="S2542">
        <f>VLOOKUP($A2542,Location!$A:$E,3,FALSE)</f>
        <v>-1.8871214000000001</v>
      </c>
      <c r="T2542">
        <f>VLOOKUP($A2542,Location!$A:$E,4,FALSE)</f>
        <v>52.406568100000001</v>
      </c>
      <c r="U2542">
        <f>VLOOKUP($A2542,Location!$A:$E,5,FALSE)</f>
        <v>-1.8946214000000001</v>
      </c>
      <c r="V2542" t="s">
        <v>24</v>
      </c>
      <c r="W2542" t="s">
        <v>335</v>
      </c>
      <c r="X2542" t="s">
        <v>26</v>
      </c>
    </row>
    <row r="2543" spans="1:24" x14ac:dyDescent="0.25">
      <c r="A2543" t="s">
        <v>56</v>
      </c>
      <c r="N2543">
        <v>4</v>
      </c>
      <c r="O2543">
        <v>0</v>
      </c>
      <c r="P2543">
        <v>0</v>
      </c>
      <c r="Q2543" t="s">
        <v>23</v>
      </c>
      <c r="R2543">
        <f>VLOOKUP($A2543,Location!$A:$E,2,FALSE)</f>
        <v>52.543866000000001</v>
      </c>
      <c r="S2543">
        <f>VLOOKUP($A2543,Location!$A:$E,3,FALSE)</f>
        <v>-1.8904862</v>
      </c>
      <c r="T2543">
        <f>VLOOKUP($A2543,Location!$A:$E,4,FALSE)</f>
        <v>52.543866000000001</v>
      </c>
      <c r="U2543">
        <f>VLOOKUP($A2543,Location!$A:$E,5,FALSE)</f>
        <v>-1.9004862</v>
      </c>
      <c r="V2543" t="s">
        <v>24</v>
      </c>
      <c r="W2543" t="s">
        <v>335</v>
      </c>
      <c r="X2543" t="s">
        <v>26</v>
      </c>
    </row>
    <row r="2544" spans="1:24" x14ac:dyDescent="0.25">
      <c r="A2544" t="s">
        <v>57</v>
      </c>
      <c r="N2544">
        <v>4</v>
      </c>
      <c r="O2544">
        <v>0</v>
      </c>
      <c r="P2544">
        <v>0</v>
      </c>
      <c r="Q2544" t="s">
        <v>23</v>
      </c>
      <c r="R2544">
        <f>VLOOKUP($A2544,Location!$A:$E,2,FALSE)</f>
        <v>52.404753499999998</v>
      </c>
      <c r="S2544">
        <f>VLOOKUP($A2544,Location!$A:$E,3,FALSE)</f>
        <v>-1.8222885</v>
      </c>
      <c r="T2544">
        <f>VLOOKUP($A2544,Location!$A:$E,4,FALSE)</f>
        <v>52.395753499999998</v>
      </c>
      <c r="U2544">
        <f>VLOOKUP($A2544,Location!$A:$E,5,FALSE)</f>
        <v>-1.8122885</v>
      </c>
      <c r="V2544" t="s">
        <v>24</v>
      </c>
      <c r="W2544" t="s">
        <v>335</v>
      </c>
      <c r="X2544" t="s">
        <v>26</v>
      </c>
    </row>
    <row r="2545" spans="1:24" x14ac:dyDescent="0.25">
      <c r="A2545" t="s">
        <v>58</v>
      </c>
      <c r="N2545">
        <v>4</v>
      </c>
      <c r="O2545">
        <v>0</v>
      </c>
      <c r="P2545">
        <v>0</v>
      </c>
      <c r="Q2545" t="s">
        <v>23</v>
      </c>
      <c r="R2545">
        <f>VLOOKUP($A2545,Location!$A:$E,2,FALSE)</f>
        <v>52.453963999999999</v>
      </c>
      <c r="S2545">
        <f>VLOOKUP($A2545,Location!$A:$E,3,FALSE)</f>
        <v>-1.8100977</v>
      </c>
      <c r="T2545">
        <f>VLOOKUP($A2545,Location!$A:$E,4,FALSE)</f>
        <v>52.438963999999999</v>
      </c>
      <c r="U2545">
        <f>VLOOKUP($A2545,Location!$A:$E,5,FALSE)</f>
        <v>-1.8100977</v>
      </c>
      <c r="V2545" t="s">
        <v>24</v>
      </c>
      <c r="W2545" t="s">
        <v>335</v>
      </c>
      <c r="X2545" t="s">
        <v>26</v>
      </c>
    </row>
    <row r="2546" spans="1:24" x14ac:dyDescent="0.25">
      <c r="A2546" t="s">
        <v>59</v>
      </c>
      <c r="N2546">
        <v>4</v>
      </c>
      <c r="O2546">
        <v>0</v>
      </c>
      <c r="P2546">
        <v>0</v>
      </c>
      <c r="Q2546" t="s">
        <v>23</v>
      </c>
      <c r="R2546">
        <f>VLOOKUP($A2546,Location!$A:$E,2,FALSE)</f>
        <v>52.547550100000002</v>
      </c>
      <c r="S2546">
        <f>VLOOKUP($A2546,Location!$A:$E,3,FALSE)</f>
        <v>-1.8412378</v>
      </c>
      <c r="T2546">
        <f>VLOOKUP($A2546,Location!$A:$E,4,FALSE)</f>
        <v>52.532550100000002</v>
      </c>
      <c r="U2546">
        <f>VLOOKUP($A2546,Location!$A:$E,5,FALSE)</f>
        <v>-1.8162378000000001</v>
      </c>
      <c r="V2546" t="s">
        <v>24</v>
      </c>
      <c r="W2546" t="s">
        <v>335</v>
      </c>
      <c r="X2546" t="s">
        <v>26</v>
      </c>
    </row>
    <row r="2547" spans="1:24" x14ac:dyDescent="0.25">
      <c r="A2547" t="s">
        <v>60</v>
      </c>
      <c r="N2547">
        <v>4</v>
      </c>
      <c r="O2547">
        <v>0</v>
      </c>
      <c r="P2547">
        <v>0</v>
      </c>
      <c r="Q2547" t="s">
        <v>23</v>
      </c>
      <c r="R2547">
        <f>VLOOKUP($A2547,Location!$A:$E,2,FALSE)</f>
        <v>52.561497600000003</v>
      </c>
      <c r="S2547">
        <f>VLOOKUP($A2547,Location!$A:$E,3,FALSE)</f>
        <v>-1.8329146999999999</v>
      </c>
      <c r="T2547">
        <f>VLOOKUP($A2547,Location!$A:$E,4,FALSE)</f>
        <v>52.576497600000003</v>
      </c>
      <c r="U2547">
        <f>VLOOKUP($A2547,Location!$A:$E,5,FALSE)</f>
        <v>-1.8179147</v>
      </c>
      <c r="V2547" t="s">
        <v>24</v>
      </c>
      <c r="W2547" t="s">
        <v>335</v>
      </c>
      <c r="X2547" t="s">
        <v>26</v>
      </c>
    </row>
    <row r="2548" spans="1:24" x14ac:dyDescent="0.25">
      <c r="A2548" t="s">
        <v>61</v>
      </c>
      <c r="N2548">
        <v>4</v>
      </c>
      <c r="O2548">
        <v>0</v>
      </c>
      <c r="P2548">
        <v>0</v>
      </c>
      <c r="Q2548" t="s">
        <v>23</v>
      </c>
      <c r="R2548">
        <f>VLOOKUP($A2548,Location!$A:$E,2,FALSE)</f>
        <v>55.923259999999999</v>
      </c>
      <c r="S2548">
        <f>VLOOKUP($A2548,Location!$A:$E,3,FALSE)</f>
        <v>-4.1990069999999999</v>
      </c>
      <c r="T2548">
        <f>VLOOKUP($A2548,Location!$A:$E,4,FALSE)</f>
        <v>55.923259999999999</v>
      </c>
      <c r="U2548">
        <f>VLOOKUP($A2548,Location!$A:$E,5,FALSE)</f>
        <v>-4.1990069999999999</v>
      </c>
      <c r="V2548" t="s">
        <v>24</v>
      </c>
      <c r="W2548" t="s">
        <v>335</v>
      </c>
      <c r="X2548" t="s">
        <v>26</v>
      </c>
    </row>
    <row r="2549" spans="1:24" x14ac:dyDescent="0.25">
      <c r="A2549" t="s">
        <v>62</v>
      </c>
      <c r="N2549">
        <v>4</v>
      </c>
      <c r="O2549">
        <v>0</v>
      </c>
      <c r="P2549">
        <v>0</v>
      </c>
      <c r="Q2549" t="s">
        <v>23</v>
      </c>
      <c r="R2549">
        <f>VLOOKUP($A2549,Location!$A:$E,2,FALSE)</f>
        <v>51.861484599999997</v>
      </c>
      <c r="S2549">
        <f>VLOOKUP($A2549,Location!$A:$E,3,FALSE)</f>
        <v>0.16432469999999999</v>
      </c>
      <c r="T2549">
        <f>VLOOKUP($A2549,Location!$A:$E,4,FALSE)</f>
        <v>51.861484599999997</v>
      </c>
      <c r="U2549">
        <f>VLOOKUP($A2549,Location!$A:$E,5,FALSE)</f>
        <v>0.16432469999999999</v>
      </c>
      <c r="V2549" t="s">
        <v>24</v>
      </c>
      <c r="W2549" t="s">
        <v>335</v>
      </c>
      <c r="X2549" t="s">
        <v>26</v>
      </c>
    </row>
    <row r="2550" spans="1:24" x14ac:dyDescent="0.25">
      <c r="A2550" t="s">
        <v>63</v>
      </c>
      <c r="N2550">
        <v>4</v>
      </c>
      <c r="O2550">
        <v>0</v>
      </c>
      <c r="P2550">
        <v>0</v>
      </c>
      <c r="Q2550" t="s">
        <v>23</v>
      </c>
      <c r="R2550">
        <f>VLOOKUP($A2550,Location!$A:$E,2,FALSE)</f>
        <v>53.7140506</v>
      </c>
      <c r="S2550">
        <f>VLOOKUP($A2550,Location!$A:$E,3,FALSE)</f>
        <v>-2.4765407000000002</v>
      </c>
      <c r="T2550">
        <f>VLOOKUP($A2550,Location!$A:$E,4,FALSE)</f>
        <v>53.7140506</v>
      </c>
      <c r="U2550">
        <f>VLOOKUP($A2550,Location!$A:$E,5,FALSE)</f>
        <v>-2.4765407000000002</v>
      </c>
      <c r="V2550" t="s">
        <v>24</v>
      </c>
      <c r="W2550" t="s">
        <v>335</v>
      </c>
      <c r="X2550" t="s">
        <v>26</v>
      </c>
    </row>
    <row r="2551" spans="1:24" x14ac:dyDescent="0.25">
      <c r="A2551" t="s">
        <v>64</v>
      </c>
      <c r="N2551">
        <v>4</v>
      </c>
      <c r="O2551">
        <v>0</v>
      </c>
      <c r="P2551">
        <v>0</v>
      </c>
      <c r="Q2551" t="s">
        <v>23</v>
      </c>
      <c r="R2551">
        <f>VLOOKUP($A2551,Location!$A:$E,2,FALSE)</f>
        <v>53.839982999999997</v>
      </c>
      <c r="S2551">
        <f>VLOOKUP($A2551,Location!$A:$E,3,FALSE)</f>
        <v>-3.0344223000000001</v>
      </c>
      <c r="T2551">
        <f>VLOOKUP($A2551,Location!$A:$E,4,FALSE)</f>
        <v>53.839982999999997</v>
      </c>
      <c r="U2551">
        <f>VLOOKUP($A2551,Location!$A:$E,5,FALSE)</f>
        <v>-3.0344223000000001</v>
      </c>
      <c r="V2551" t="s">
        <v>24</v>
      </c>
      <c r="W2551" t="s">
        <v>335</v>
      </c>
      <c r="X2551" t="s">
        <v>26</v>
      </c>
    </row>
    <row r="2552" spans="1:24" x14ac:dyDescent="0.25">
      <c r="A2552" t="s">
        <v>65</v>
      </c>
      <c r="N2552">
        <v>4</v>
      </c>
      <c r="O2552">
        <v>0</v>
      </c>
      <c r="P2552">
        <v>0</v>
      </c>
      <c r="Q2552" t="s">
        <v>23</v>
      </c>
      <c r="R2552">
        <f>VLOOKUP($A2552,Location!$A:$E,2,FALSE)</f>
        <v>51.993923500000001</v>
      </c>
      <c r="S2552">
        <f>VLOOKUP($A2552,Location!$A:$E,3,FALSE)</f>
        <v>-0.7424191</v>
      </c>
      <c r="T2552">
        <f>VLOOKUP($A2552,Location!$A:$E,4,FALSE)</f>
        <v>52.043923499999998</v>
      </c>
      <c r="U2552">
        <f>VLOOKUP($A2552,Location!$A:$E,5,FALSE)</f>
        <v>-0.7424191</v>
      </c>
      <c r="V2552" t="s">
        <v>24</v>
      </c>
      <c r="W2552" t="s">
        <v>335</v>
      </c>
      <c r="X2552" t="s">
        <v>26</v>
      </c>
    </row>
    <row r="2553" spans="1:24" x14ac:dyDescent="0.25">
      <c r="A2553" t="s">
        <v>66</v>
      </c>
      <c r="N2553">
        <v>4</v>
      </c>
      <c r="O2553">
        <v>0</v>
      </c>
      <c r="P2553">
        <v>0</v>
      </c>
      <c r="Q2553" t="s">
        <v>23</v>
      </c>
      <c r="R2553">
        <f>VLOOKUP($A2553,Location!$A:$E,2,FALSE)</f>
        <v>55.124605099999997</v>
      </c>
      <c r="S2553">
        <f>VLOOKUP($A2553,Location!$A:$E,3,FALSE)</f>
        <v>-1.5023363000000001</v>
      </c>
      <c r="T2553">
        <f>VLOOKUP($A2553,Location!$A:$E,4,FALSE)</f>
        <v>55.124605099999997</v>
      </c>
      <c r="U2553">
        <f>VLOOKUP($A2553,Location!$A:$E,5,FALSE)</f>
        <v>-1.5023363000000001</v>
      </c>
      <c r="V2553" t="s">
        <v>24</v>
      </c>
      <c r="W2553" t="s">
        <v>335</v>
      </c>
      <c r="X2553" t="s">
        <v>26</v>
      </c>
    </row>
    <row r="2554" spans="1:24" x14ac:dyDescent="0.25">
      <c r="A2554" t="s">
        <v>67</v>
      </c>
      <c r="N2554">
        <v>4</v>
      </c>
      <c r="O2554">
        <v>0</v>
      </c>
      <c r="P2554">
        <v>0</v>
      </c>
      <c r="Q2554" t="s">
        <v>23</v>
      </c>
      <c r="R2554">
        <f>VLOOKUP($A2554,Location!$A:$E,2,FALSE)</f>
        <v>50.459685100000002</v>
      </c>
      <c r="S2554">
        <f>VLOOKUP($A2554,Location!$A:$E,3,FALSE)</f>
        <v>-4.7085118000000001</v>
      </c>
      <c r="T2554">
        <f>VLOOKUP($A2554,Location!$A:$E,4,FALSE)</f>
        <v>50.459685100000002</v>
      </c>
      <c r="U2554">
        <f>VLOOKUP($A2554,Location!$A:$E,5,FALSE)</f>
        <v>-4.7085118000000001</v>
      </c>
      <c r="V2554" t="s">
        <v>24</v>
      </c>
      <c r="W2554" t="s">
        <v>335</v>
      </c>
      <c r="X2554" t="s">
        <v>26</v>
      </c>
    </row>
    <row r="2555" spans="1:24" x14ac:dyDescent="0.25">
      <c r="A2555" t="s">
        <v>68</v>
      </c>
      <c r="N2555">
        <v>4</v>
      </c>
      <c r="O2555">
        <v>0</v>
      </c>
      <c r="P2555">
        <v>0</v>
      </c>
      <c r="Q2555" t="s">
        <v>23</v>
      </c>
      <c r="R2555">
        <f>VLOOKUP($A2555,Location!$A:$E,2,FALSE)</f>
        <v>53.565206600000003</v>
      </c>
      <c r="S2555">
        <f>VLOOKUP($A2555,Location!$A:$E,3,FALSE)</f>
        <v>-2.42347</v>
      </c>
      <c r="T2555">
        <f>VLOOKUP($A2555,Location!$A:$E,4,FALSE)</f>
        <v>53.565206600000003</v>
      </c>
      <c r="U2555">
        <f>VLOOKUP($A2555,Location!$A:$E,5,FALSE)</f>
        <v>-2.42347</v>
      </c>
      <c r="V2555" t="s">
        <v>24</v>
      </c>
      <c r="W2555" t="s">
        <v>335</v>
      </c>
      <c r="X2555" t="s">
        <v>26</v>
      </c>
    </row>
    <row r="2556" spans="1:24" x14ac:dyDescent="0.25">
      <c r="A2556" t="s">
        <v>69</v>
      </c>
      <c r="N2556">
        <v>4</v>
      </c>
      <c r="O2556">
        <v>0</v>
      </c>
      <c r="P2556">
        <v>0</v>
      </c>
      <c r="Q2556" t="s">
        <v>23</v>
      </c>
      <c r="R2556">
        <f>VLOOKUP($A2556,Location!$A:$E,2,FALSE)</f>
        <v>51.644114100000003</v>
      </c>
      <c r="S2556">
        <f>VLOOKUP($A2556,Location!$A:$E,3,FALSE)</f>
        <v>-0.2567217</v>
      </c>
      <c r="T2556">
        <f>VLOOKUP($A2556,Location!$A:$E,4,FALSE)</f>
        <v>51.660114100000001</v>
      </c>
      <c r="U2556">
        <f>VLOOKUP($A2556,Location!$A:$E,5,FALSE)</f>
        <v>-0.2567217</v>
      </c>
      <c r="V2556" t="s">
        <v>24</v>
      </c>
      <c r="W2556" t="s">
        <v>335</v>
      </c>
      <c r="X2556" t="s">
        <v>26</v>
      </c>
    </row>
    <row r="2557" spans="1:24" x14ac:dyDescent="0.25">
      <c r="A2557" t="s">
        <v>70</v>
      </c>
      <c r="N2557">
        <v>4</v>
      </c>
      <c r="O2557">
        <v>0</v>
      </c>
      <c r="P2557">
        <v>0</v>
      </c>
      <c r="Q2557" t="s">
        <v>23</v>
      </c>
      <c r="R2557">
        <f>VLOOKUP($A2557,Location!$A:$E,2,FALSE)</f>
        <v>52.9697107</v>
      </c>
      <c r="S2557">
        <f>VLOOKUP($A2557,Location!$A:$E,3,FALSE)</f>
        <v>-3.0564899999999999E-2</v>
      </c>
      <c r="T2557">
        <f>VLOOKUP($A2557,Location!$A:$E,4,FALSE)</f>
        <v>52.9697107</v>
      </c>
      <c r="U2557">
        <f>VLOOKUP($A2557,Location!$A:$E,5,FALSE)</f>
        <v>-3.0564899999999999E-2</v>
      </c>
      <c r="V2557" t="s">
        <v>24</v>
      </c>
      <c r="W2557" t="s">
        <v>335</v>
      </c>
      <c r="X2557" t="s">
        <v>26</v>
      </c>
    </row>
    <row r="2558" spans="1:24" x14ac:dyDescent="0.25">
      <c r="A2558" t="s">
        <v>71</v>
      </c>
      <c r="N2558">
        <v>4</v>
      </c>
      <c r="O2558">
        <v>0</v>
      </c>
      <c r="P2558">
        <v>0</v>
      </c>
      <c r="Q2558" t="s">
        <v>23</v>
      </c>
      <c r="R2558">
        <f>VLOOKUP($A2558,Location!$A:$E,2,FALSE)</f>
        <v>53.808917999999998</v>
      </c>
      <c r="S2558">
        <f>VLOOKUP($A2558,Location!$A:$E,3,FALSE)</f>
        <v>-1.7838700000000001</v>
      </c>
      <c r="T2558">
        <f>VLOOKUP($A2558,Location!$A:$E,4,FALSE)</f>
        <v>53.808917999999998</v>
      </c>
      <c r="U2558">
        <f>VLOOKUP($A2558,Location!$A:$E,5,FALSE)</f>
        <v>-1.8313700000000002</v>
      </c>
      <c r="V2558" t="s">
        <v>24</v>
      </c>
      <c r="W2558" t="s">
        <v>335</v>
      </c>
      <c r="X2558" t="s">
        <v>26</v>
      </c>
    </row>
    <row r="2559" spans="1:24" x14ac:dyDescent="0.25">
      <c r="A2559" t="s">
        <v>72</v>
      </c>
      <c r="N2559">
        <v>4</v>
      </c>
      <c r="O2559">
        <v>0</v>
      </c>
      <c r="P2559">
        <v>0</v>
      </c>
      <c r="Q2559" t="s">
        <v>23</v>
      </c>
      <c r="R2559">
        <f>VLOOKUP($A2559,Location!$A:$E,2,FALSE)</f>
        <v>53.798010499999997</v>
      </c>
      <c r="S2559">
        <f>VLOOKUP($A2559,Location!$A:$E,3,FALSE)</f>
        <v>-1.7052385999999999</v>
      </c>
      <c r="T2559">
        <f>VLOOKUP($A2559,Location!$A:$E,4,FALSE)</f>
        <v>53.798010499999997</v>
      </c>
      <c r="U2559">
        <f>VLOOKUP($A2559,Location!$A:$E,5,FALSE)</f>
        <v>-1.7052385999999999</v>
      </c>
      <c r="V2559" t="s">
        <v>24</v>
      </c>
      <c r="W2559" t="s">
        <v>335</v>
      </c>
      <c r="X2559" t="s">
        <v>26</v>
      </c>
    </row>
    <row r="2560" spans="1:24" x14ac:dyDescent="0.25">
      <c r="A2560" t="s">
        <v>73</v>
      </c>
      <c r="N2560">
        <v>4</v>
      </c>
      <c r="O2560">
        <v>0</v>
      </c>
      <c r="P2560">
        <v>0</v>
      </c>
      <c r="Q2560" t="s">
        <v>23</v>
      </c>
      <c r="R2560">
        <f>VLOOKUP($A2560,Location!$A:$E,2,FALSE)</f>
        <v>51.930228999999997</v>
      </c>
      <c r="S2560">
        <f>VLOOKUP($A2560,Location!$A:$E,3,FALSE)</f>
        <v>-3.3988070000000001</v>
      </c>
      <c r="T2560">
        <f>VLOOKUP($A2560,Location!$A:$E,4,FALSE)</f>
        <v>51.930228999999997</v>
      </c>
      <c r="U2560">
        <f>VLOOKUP($A2560,Location!$A:$E,5,FALSE)</f>
        <v>-3.3988070000000001</v>
      </c>
      <c r="V2560" t="s">
        <v>24</v>
      </c>
      <c r="W2560" t="s">
        <v>335</v>
      </c>
      <c r="X2560" t="s">
        <v>26</v>
      </c>
    </row>
    <row r="2561" spans="1:24" x14ac:dyDescent="0.25">
      <c r="A2561" t="s">
        <v>74</v>
      </c>
      <c r="N2561">
        <v>4</v>
      </c>
      <c r="O2561">
        <v>0</v>
      </c>
      <c r="P2561">
        <v>0</v>
      </c>
      <c r="Q2561" t="s">
        <v>23</v>
      </c>
      <c r="R2561">
        <f>VLOOKUP($A2561,Location!$A:$E,2,FALSE)</f>
        <v>53.429313399999998</v>
      </c>
      <c r="S2561">
        <f>VLOOKUP($A2561,Location!$A:$E,3,FALSE)</f>
        <v>-2.1240792000000002</v>
      </c>
      <c r="T2561">
        <f>VLOOKUP($A2561,Location!$A:$E,4,FALSE)</f>
        <v>53.429313399999998</v>
      </c>
      <c r="U2561">
        <f>VLOOKUP($A2561,Location!$A:$E,5,FALSE)</f>
        <v>-2.1590792000000003</v>
      </c>
      <c r="V2561" t="s">
        <v>24</v>
      </c>
      <c r="W2561" t="s">
        <v>335</v>
      </c>
      <c r="X2561" t="s">
        <v>26</v>
      </c>
    </row>
    <row r="2562" spans="1:24" x14ac:dyDescent="0.25">
      <c r="A2562" t="s">
        <v>75</v>
      </c>
      <c r="N2562">
        <v>4</v>
      </c>
      <c r="O2562">
        <v>0</v>
      </c>
      <c r="P2562">
        <v>0</v>
      </c>
      <c r="Q2562" t="s">
        <v>23</v>
      </c>
      <c r="R2562">
        <f>VLOOKUP($A2562,Location!$A:$E,2,FALSE)</f>
        <v>51.610535499999997</v>
      </c>
      <c r="S2562">
        <f>VLOOKUP($A2562,Location!$A:$E,3,FALSE)</f>
        <v>0.29690309999999998</v>
      </c>
      <c r="T2562">
        <f>VLOOKUP($A2562,Location!$A:$E,4,FALSE)</f>
        <v>51.610535499999997</v>
      </c>
      <c r="U2562">
        <f>VLOOKUP($A2562,Location!$A:$E,5,FALSE)</f>
        <v>0.29690309999999998</v>
      </c>
      <c r="V2562" t="s">
        <v>24</v>
      </c>
      <c r="W2562" t="s">
        <v>335</v>
      </c>
      <c r="X2562" t="s">
        <v>26</v>
      </c>
    </row>
    <row r="2563" spans="1:24" x14ac:dyDescent="0.25">
      <c r="A2563" t="s">
        <v>76</v>
      </c>
      <c r="N2563">
        <v>4</v>
      </c>
      <c r="O2563">
        <v>0</v>
      </c>
      <c r="P2563">
        <v>0</v>
      </c>
      <c r="Q2563" t="s">
        <v>23</v>
      </c>
      <c r="R2563">
        <f>VLOOKUP($A2563,Location!$A:$E,2,FALSE)</f>
        <v>51.505272400000003</v>
      </c>
      <c r="S2563">
        <f>VLOOKUP($A2563,Location!$A:$E,3,FALSE)</f>
        <v>-3.5799430999999999</v>
      </c>
      <c r="T2563">
        <f>VLOOKUP($A2563,Location!$A:$E,4,FALSE)</f>
        <v>51.435272400000002</v>
      </c>
      <c r="U2563">
        <f>VLOOKUP($A2563,Location!$A:$E,5,FALSE)</f>
        <v>-3.5599430999999999</v>
      </c>
      <c r="V2563" t="s">
        <v>24</v>
      </c>
      <c r="W2563" t="s">
        <v>335</v>
      </c>
      <c r="X2563" t="s">
        <v>26</v>
      </c>
    </row>
    <row r="2564" spans="1:24" x14ac:dyDescent="0.25">
      <c r="A2564" t="s">
        <v>77</v>
      </c>
      <c r="N2564">
        <v>4</v>
      </c>
      <c r="O2564">
        <v>0</v>
      </c>
      <c r="P2564">
        <v>0</v>
      </c>
      <c r="Q2564" t="s">
        <v>23</v>
      </c>
      <c r="R2564">
        <f>VLOOKUP($A2564,Location!$A:$E,2,FALSE)</f>
        <v>54.085600700000001</v>
      </c>
      <c r="S2564">
        <f>VLOOKUP($A2564,Location!$A:$E,3,FALSE)</f>
        <v>-0.20030780000000001</v>
      </c>
      <c r="T2564">
        <f>VLOOKUP($A2564,Location!$A:$E,4,FALSE)</f>
        <v>54.085600700000001</v>
      </c>
      <c r="U2564">
        <f>VLOOKUP($A2564,Location!$A:$E,5,FALSE)</f>
        <v>-0.20030780000000001</v>
      </c>
      <c r="V2564" t="s">
        <v>24</v>
      </c>
      <c r="W2564" t="s">
        <v>335</v>
      </c>
      <c r="X2564" t="s">
        <v>26</v>
      </c>
    </row>
    <row r="2565" spans="1:24" x14ac:dyDescent="0.25">
      <c r="A2565" t="s">
        <v>78</v>
      </c>
      <c r="N2565">
        <v>4</v>
      </c>
      <c r="O2565">
        <v>0</v>
      </c>
      <c r="P2565">
        <v>0</v>
      </c>
      <c r="Q2565" t="s">
        <v>23</v>
      </c>
      <c r="R2565">
        <f>VLOOKUP($A2565,Location!$A:$E,2,FALSE)</f>
        <v>51.515856399999997</v>
      </c>
      <c r="S2565">
        <f>VLOOKUP($A2565,Location!$A:$E,3,FALSE)</f>
        <v>-2.6850771</v>
      </c>
      <c r="T2565">
        <f>VLOOKUP($A2565,Location!$A:$E,4,FALSE)</f>
        <v>51.515856399999997</v>
      </c>
      <c r="U2565">
        <f>VLOOKUP($A2565,Location!$A:$E,5,FALSE)</f>
        <v>-2.7150770999999998</v>
      </c>
      <c r="V2565" t="s">
        <v>24</v>
      </c>
      <c r="W2565" t="s">
        <v>335</v>
      </c>
      <c r="X2565" t="s">
        <v>26</v>
      </c>
    </row>
    <row r="2566" spans="1:24" x14ac:dyDescent="0.25">
      <c r="A2566" t="s">
        <v>79</v>
      </c>
      <c r="N2566">
        <v>4</v>
      </c>
      <c r="O2566">
        <v>0</v>
      </c>
      <c r="P2566">
        <v>0</v>
      </c>
      <c r="Q2566" t="s">
        <v>23</v>
      </c>
      <c r="R2566">
        <f>VLOOKUP($A2566,Location!$A:$E,2,FALSE)</f>
        <v>51.428808199999999</v>
      </c>
      <c r="S2566">
        <f>VLOOKUP($A2566,Location!$A:$E,3,FALSE)</f>
        <v>-2.5427526</v>
      </c>
      <c r="T2566">
        <f>VLOOKUP($A2566,Location!$A:$E,4,FALSE)</f>
        <v>51.378808200000002</v>
      </c>
      <c r="U2566">
        <f>VLOOKUP($A2566,Location!$A:$E,5,FALSE)</f>
        <v>-2.5427526</v>
      </c>
      <c r="V2566" t="s">
        <v>24</v>
      </c>
      <c r="W2566" t="s">
        <v>335</v>
      </c>
      <c r="X2566" t="s">
        <v>26</v>
      </c>
    </row>
    <row r="2567" spans="1:24" x14ac:dyDescent="0.25">
      <c r="A2567" t="s">
        <v>80</v>
      </c>
      <c r="N2567">
        <v>4</v>
      </c>
      <c r="O2567">
        <v>0</v>
      </c>
      <c r="P2567">
        <v>0</v>
      </c>
      <c r="Q2567" t="s">
        <v>23</v>
      </c>
      <c r="R2567">
        <f>VLOOKUP($A2567,Location!$A:$E,2,FALSE)</f>
        <v>51.472428700000002</v>
      </c>
      <c r="S2567">
        <f>VLOOKUP($A2567,Location!$A:$E,3,FALSE)</f>
        <v>-2.4891641999999998</v>
      </c>
      <c r="T2567">
        <f>VLOOKUP($A2567,Location!$A:$E,4,FALSE)</f>
        <v>51.502428700000003</v>
      </c>
      <c r="U2567">
        <f>VLOOKUP($A2567,Location!$A:$E,5,FALSE)</f>
        <v>-2.4591642</v>
      </c>
      <c r="V2567" t="s">
        <v>24</v>
      </c>
      <c r="W2567" t="s">
        <v>335</v>
      </c>
      <c r="X2567" t="s">
        <v>26</v>
      </c>
    </row>
    <row r="2568" spans="1:24" x14ac:dyDescent="0.25">
      <c r="A2568" t="s">
        <v>81</v>
      </c>
      <c r="N2568">
        <v>4</v>
      </c>
      <c r="O2568">
        <v>0</v>
      </c>
      <c r="P2568">
        <v>0</v>
      </c>
      <c r="Q2568" t="s">
        <v>23</v>
      </c>
      <c r="R2568">
        <f>VLOOKUP($A2568,Location!$A:$E,2,FALSE)</f>
        <v>51.420360000000002</v>
      </c>
      <c r="S2568">
        <f>VLOOKUP($A2568,Location!$A:$E,3,FALSE)</f>
        <v>2.0109999999999999E-2</v>
      </c>
      <c r="T2568">
        <f>VLOOKUP($A2568,Location!$A:$E,4,FALSE)</f>
        <v>51.420360000000002</v>
      </c>
      <c r="U2568">
        <f>VLOOKUP($A2568,Location!$A:$E,5,FALSE)</f>
        <v>2.0109999999999999E-2</v>
      </c>
      <c r="V2568" t="s">
        <v>24</v>
      </c>
      <c r="W2568" t="s">
        <v>335</v>
      </c>
      <c r="X2568" t="s">
        <v>26</v>
      </c>
    </row>
    <row r="2569" spans="1:24" x14ac:dyDescent="0.25">
      <c r="A2569" t="s">
        <v>82</v>
      </c>
      <c r="N2569">
        <v>4</v>
      </c>
      <c r="O2569">
        <v>0</v>
      </c>
      <c r="P2569">
        <v>0</v>
      </c>
      <c r="Q2569" t="s">
        <v>23</v>
      </c>
      <c r="R2569">
        <f>VLOOKUP($A2569,Location!$A:$E,2,FALSE)</f>
        <v>57.673194799999997</v>
      </c>
      <c r="S2569">
        <f>VLOOKUP($A2569,Location!$A:$E,3,FALSE)</f>
        <v>-2.9725196999999999</v>
      </c>
      <c r="T2569">
        <f>VLOOKUP($A2569,Location!$A:$E,4,FALSE)</f>
        <v>57.673194799999997</v>
      </c>
      <c r="U2569">
        <f>VLOOKUP($A2569,Location!$A:$E,5,FALSE)</f>
        <v>-2.9725196999999999</v>
      </c>
      <c r="V2569" t="s">
        <v>24</v>
      </c>
      <c r="W2569" t="s">
        <v>335</v>
      </c>
      <c r="X2569" t="s">
        <v>26</v>
      </c>
    </row>
    <row r="2570" spans="1:24" x14ac:dyDescent="0.25">
      <c r="A2570" t="s">
        <v>83</v>
      </c>
      <c r="N2570">
        <v>4</v>
      </c>
      <c r="O2570">
        <v>0</v>
      </c>
      <c r="P2570">
        <v>0</v>
      </c>
      <c r="Q2570" t="s">
        <v>23</v>
      </c>
      <c r="R2570">
        <f>VLOOKUP($A2570,Location!$A:$E,2,FALSE)</f>
        <v>50.957619399999999</v>
      </c>
      <c r="S2570">
        <f>VLOOKUP($A2570,Location!$A:$E,3,FALSE)</f>
        <v>-0.127525</v>
      </c>
      <c r="T2570">
        <f>VLOOKUP($A2570,Location!$A:$E,4,FALSE)</f>
        <v>50.957619399999999</v>
      </c>
      <c r="U2570">
        <f>VLOOKUP($A2570,Location!$A:$E,5,FALSE)</f>
        <v>-0.127525</v>
      </c>
      <c r="V2570" t="s">
        <v>24</v>
      </c>
      <c r="W2570" t="s">
        <v>335</v>
      </c>
      <c r="X2570" t="s">
        <v>26</v>
      </c>
    </row>
    <row r="2571" spans="1:24" x14ac:dyDescent="0.25">
      <c r="A2571" t="s">
        <v>84</v>
      </c>
      <c r="N2571">
        <v>4</v>
      </c>
      <c r="O2571">
        <v>0</v>
      </c>
      <c r="P2571">
        <v>0</v>
      </c>
      <c r="Q2571" t="s">
        <v>23</v>
      </c>
      <c r="R2571">
        <f>VLOOKUP($A2571,Location!$A:$E,2,FALSE)</f>
        <v>52.795272099999998</v>
      </c>
      <c r="S2571">
        <f>VLOOKUP($A2571,Location!$A:$E,3,FALSE)</f>
        <v>-1.6587409</v>
      </c>
      <c r="T2571">
        <f>VLOOKUP($A2571,Location!$A:$E,4,FALSE)</f>
        <v>52.765272099999997</v>
      </c>
      <c r="U2571">
        <f>VLOOKUP($A2571,Location!$A:$E,5,FALSE)</f>
        <v>-1.6587409</v>
      </c>
      <c r="V2571" t="s">
        <v>24</v>
      </c>
      <c r="W2571" t="s">
        <v>335</v>
      </c>
      <c r="X2571" t="s">
        <v>26</v>
      </c>
    </row>
    <row r="2572" spans="1:24" x14ac:dyDescent="0.25">
      <c r="A2572" t="s">
        <v>85</v>
      </c>
      <c r="N2572">
        <v>4</v>
      </c>
      <c r="O2572">
        <v>0</v>
      </c>
      <c r="P2572">
        <v>0</v>
      </c>
      <c r="Q2572" t="s">
        <v>23</v>
      </c>
      <c r="R2572">
        <f>VLOOKUP($A2572,Location!$A:$E,2,FALSE)</f>
        <v>53.599623000000001</v>
      </c>
      <c r="S2572">
        <f>VLOOKUP($A2572,Location!$A:$E,3,FALSE)</f>
        <v>-2.2866369999999998</v>
      </c>
      <c r="T2572">
        <f>VLOOKUP($A2572,Location!$A:$E,4,FALSE)</f>
        <v>53.599623000000001</v>
      </c>
      <c r="U2572">
        <f>VLOOKUP($A2572,Location!$A:$E,5,FALSE)</f>
        <v>-2.2866369999999998</v>
      </c>
      <c r="V2572" t="s">
        <v>24</v>
      </c>
      <c r="W2572" t="s">
        <v>335</v>
      </c>
      <c r="X2572" t="s">
        <v>26</v>
      </c>
    </row>
    <row r="2573" spans="1:24" x14ac:dyDescent="0.25">
      <c r="A2573" t="s">
        <v>86</v>
      </c>
      <c r="N2573">
        <v>4</v>
      </c>
      <c r="O2573">
        <v>0</v>
      </c>
      <c r="P2573">
        <v>0</v>
      </c>
      <c r="Q2573" t="s">
        <v>23</v>
      </c>
      <c r="R2573">
        <f>VLOOKUP($A2573,Location!$A:$E,2,FALSE)</f>
        <v>52.248284900000002</v>
      </c>
      <c r="S2573">
        <f>VLOOKUP($A2573,Location!$A:$E,3,FALSE)</f>
        <v>0.71096519999999996</v>
      </c>
      <c r="T2573">
        <f>VLOOKUP($A2573,Location!$A:$E,4,FALSE)</f>
        <v>52.248284900000002</v>
      </c>
      <c r="U2573">
        <f>VLOOKUP($A2573,Location!$A:$E,5,FALSE)</f>
        <v>0.71096519999999996</v>
      </c>
      <c r="V2573" t="s">
        <v>24</v>
      </c>
      <c r="W2573" t="s">
        <v>335</v>
      </c>
      <c r="X2573" t="s">
        <v>26</v>
      </c>
    </row>
    <row r="2574" spans="1:24" x14ac:dyDescent="0.25">
      <c r="A2574" t="s">
        <v>87</v>
      </c>
      <c r="N2574">
        <v>4</v>
      </c>
      <c r="O2574">
        <v>0</v>
      </c>
      <c r="P2574">
        <v>0</v>
      </c>
      <c r="Q2574" t="s">
        <v>23</v>
      </c>
      <c r="R2574">
        <f>VLOOKUP($A2574,Location!$A:$E,2,FALSE)</f>
        <v>53.252900799999999</v>
      </c>
      <c r="S2574">
        <f>VLOOKUP($A2574,Location!$A:$E,3,FALSE)</f>
        <v>-1.9148575999999999</v>
      </c>
      <c r="T2574">
        <f>VLOOKUP($A2574,Location!$A:$E,4,FALSE)</f>
        <v>53.252900799999999</v>
      </c>
      <c r="U2574">
        <f>VLOOKUP($A2574,Location!$A:$E,5,FALSE)</f>
        <v>-1.9048575999999999</v>
      </c>
      <c r="V2574" t="s">
        <v>24</v>
      </c>
      <c r="W2574" t="s">
        <v>335</v>
      </c>
      <c r="X2574" t="s">
        <v>26</v>
      </c>
    </row>
    <row r="2575" spans="1:24" x14ac:dyDescent="0.25">
      <c r="A2575" t="s">
        <v>88</v>
      </c>
      <c r="N2575">
        <v>4</v>
      </c>
      <c r="O2575">
        <v>0</v>
      </c>
      <c r="P2575">
        <v>0</v>
      </c>
      <c r="Q2575" t="s">
        <v>23</v>
      </c>
      <c r="R2575">
        <f>VLOOKUP($A2575,Location!$A:$E,2,FALSE)</f>
        <v>50.226975299999999</v>
      </c>
      <c r="S2575">
        <f>VLOOKUP($A2575,Location!$A:$E,3,FALSE)</f>
        <v>-5.2660182999999998</v>
      </c>
      <c r="T2575">
        <f>VLOOKUP($A2575,Location!$A:$E,4,FALSE)</f>
        <v>50.226975299999999</v>
      </c>
      <c r="U2575">
        <f>VLOOKUP($A2575,Location!$A:$E,5,FALSE)</f>
        <v>-5.2660182999999998</v>
      </c>
      <c r="V2575" t="s">
        <v>24</v>
      </c>
      <c r="W2575" t="s">
        <v>335</v>
      </c>
      <c r="X2575" t="s">
        <v>26</v>
      </c>
    </row>
    <row r="2576" spans="1:24" x14ac:dyDescent="0.25">
      <c r="A2576" t="s">
        <v>89</v>
      </c>
      <c r="N2576">
        <v>4</v>
      </c>
      <c r="O2576">
        <v>0</v>
      </c>
      <c r="P2576">
        <v>0</v>
      </c>
      <c r="Q2576" t="s">
        <v>23</v>
      </c>
      <c r="R2576">
        <f>VLOOKUP($A2576,Location!$A:$E,2,FALSE)</f>
        <v>52.232819999999997</v>
      </c>
      <c r="S2576">
        <f>VLOOKUP($A2576,Location!$A:$E,3,FALSE)</f>
        <v>0.13578999999999999</v>
      </c>
      <c r="T2576">
        <f>VLOOKUP($A2576,Location!$A:$E,4,FALSE)</f>
        <v>52.232819999999997</v>
      </c>
      <c r="U2576">
        <f>VLOOKUP($A2576,Location!$A:$E,5,FALSE)</f>
        <v>0.13578999999999999</v>
      </c>
      <c r="V2576" t="s">
        <v>24</v>
      </c>
      <c r="W2576" t="s">
        <v>335</v>
      </c>
      <c r="X2576" t="s">
        <v>26</v>
      </c>
    </row>
    <row r="2577" spans="1:24" x14ac:dyDescent="0.25">
      <c r="A2577" t="s">
        <v>90</v>
      </c>
      <c r="N2577">
        <v>4</v>
      </c>
      <c r="O2577">
        <v>0</v>
      </c>
      <c r="P2577">
        <v>0</v>
      </c>
      <c r="Q2577" t="s">
        <v>23</v>
      </c>
      <c r="R2577">
        <f>VLOOKUP($A2577,Location!$A:$E,2,FALSE)</f>
        <v>55.423007599999998</v>
      </c>
      <c r="S2577">
        <f>VLOOKUP($A2577,Location!$A:$E,3,FALSE)</f>
        <v>-5.6014568999999996</v>
      </c>
      <c r="T2577">
        <f>VLOOKUP($A2577,Location!$A:$E,4,FALSE)</f>
        <v>55.423007599999998</v>
      </c>
      <c r="U2577">
        <f>VLOOKUP($A2577,Location!$A:$E,5,FALSE)</f>
        <v>-5.6014568999999996</v>
      </c>
      <c r="V2577" t="s">
        <v>24</v>
      </c>
      <c r="W2577" t="s">
        <v>335</v>
      </c>
      <c r="X2577" t="s">
        <v>26</v>
      </c>
    </row>
    <row r="2578" spans="1:24" x14ac:dyDescent="0.25">
      <c r="A2578" t="s">
        <v>91</v>
      </c>
      <c r="N2578">
        <v>4</v>
      </c>
      <c r="O2578">
        <v>0</v>
      </c>
      <c r="P2578">
        <v>0</v>
      </c>
      <c r="Q2578" t="s">
        <v>23</v>
      </c>
      <c r="R2578">
        <f>VLOOKUP($A2578,Location!$A:$E,2,FALSE)</f>
        <v>51.274792099999999</v>
      </c>
      <c r="S2578">
        <f>VLOOKUP($A2578,Location!$A:$E,3,FALSE)</f>
        <v>1.0884365</v>
      </c>
      <c r="T2578">
        <f>VLOOKUP($A2578,Location!$A:$E,4,FALSE)</f>
        <v>51.2347921</v>
      </c>
      <c r="U2578">
        <f>VLOOKUP($A2578,Location!$A:$E,5,FALSE)</f>
        <v>1.1334365</v>
      </c>
      <c r="V2578" t="s">
        <v>24</v>
      </c>
      <c r="W2578" t="s">
        <v>335</v>
      </c>
      <c r="X2578" t="s">
        <v>26</v>
      </c>
    </row>
    <row r="2579" spans="1:24" x14ac:dyDescent="0.25">
      <c r="A2579" t="s">
        <v>92</v>
      </c>
      <c r="N2579">
        <v>4</v>
      </c>
      <c r="O2579">
        <v>0</v>
      </c>
      <c r="P2579">
        <v>0</v>
      </c>
      <c r="Q2579" t="s">
        <v>23</v>
      </c>
      <c r="R2579">
        <f>VLOOKUP($A2579,Location!$A:$E,2,FALSE)</f>
        <v>51.522466999999999</v>
      </c>
      <c r="S2579">
        <f>VLOOKUP($A2579,Location!$A:$E,3,FALSE)</f>
        <v>-3.1902680000000001</v>
      </c>
      <c r="T2579">
        <f>VLOOKUP($A2579,Location!$A:$E,4,FALSE)</f>
        <v>51.522466999999999</v>
      </c>
      <c r="U2579">
        <f>VLOOKUP($A2579,Location!$A:$E,5,FALSE)</f>
        <v>-3.2202679999999999</v>
      </c>
      <c r="V2579" t="s">
        <v>24</v>
      </c>
      <c r="W2579" t="s">
        <v>335</v>
      </c>
      <c r="X2579" t="s">
        <v>26</v>
      </c>
    </row>
    <row r="2580" spans="1:24" x14ac:dyDescent="0.25">
      <c r="A2580" t="s">
        <v>93</v>
      </c>
      <c r="N2580">
        <v>4</v>
      </c>
      <c r="O2580">
        <v>0</v>
      </c>
      <c r="P2580">
        <v>0</v>
      </c>
      <c r="Q2580" t="s">
        <v>23</v>
      </c>
      <c r="R2580">
        <f>VLOOKUP($A2580,Location!$A:$E,2,FALSE)</f>
        <v>52.085118600000001</v>
      </c>
      <c r="S2580">
        <f>VLOOKUP($A2580,Location!$A:$E,3,FALSE)</f>
        <v>-4.6578919000000001</v>
      </c>
      <c r="T2580">
        <f>VLOOKUP($A2580,Location!$A:$E,4,FALSE)</f>
        <v>52.085118600000001</v>
      </c>
      <c r="U2580">
        <f>VLOOKUP($A2580,Location!$A:$E,5,FALSE)</f>
        <v>-4.6578919000000001</v>
      </c>
      <c r="V2580" t="s">
        <v>24</v>
      </c>
      <c r="W2580" t="s">
        <v>335</v>
      </c>
      <c r="X2580" t="s">
        <v>26</v>
      </c>
    </row>
    <row r="2581" spans="1:24" x14ac:dyDescent="0.25">
      <c r="A2581" t="s">
        <v>94</v>
      </c>
      <c r="N2581">
        <v>4</v>
      </c>
      <c r="O2581">
        <v>0</v>
      </c>
      <c r="P2581">
        <v>0</v>
      </c>
      <c r="Q2581" t="s">
        <v>23</v>
      </c>
      <c r="R2581">
        <f>VLOOKUP($A2581,Location!$A:$E,2,FALSE)</f>
        <v>52.119056999999998</v>
      </c>
      <c r="S2581">
        <f>VLOOKUP($A2581,Location!$A:$E,3,FALSE)</f>
        <v>-0.421518</v>
      </c>
      <c r="T2581">
        <f>VLOOKUP($A2581,Location!$A:$E,4,FALSE)</f>
        <v>52.134056999999999</v>
      </c>
      <c r="U2581">
        <f>VLOOKUP($A2581,Location!$A:$E,5,FALSE)</f>
        <v>-0.421518</v>
      </c>
      <c r="V2581" t="s">
        <v>24</v>
      </c>
      <c r="W2581" t="s">
        <v>335</v>
      </c>
      <c r="X2581" t="s">
        <v>26</v>
      </c>
    </row>
    <row r="2582" spans="1:24" x14ac:dyDescent="0.25">
      <c r="A2582" t="s">
        <v>95</v>
      </c>
      <c r="N2582">
        <v>4</v>
      </c>
      <c r="O2582">
        <v>0</v>
      </c>
      <c r="P2582">
        <v>0</v>
      </c>
      <c r="Q2582" t="s">
        <v>23</v>
      </c>
      <c r="R2582">
        <f>VLOOKUP($A2582,Location!$A:$E,2,FALSE)</f>
        <v>54.896782600000002</v>
      </c>
      <c r="S2582">
        <f>VLOOKUP($A2582,Location!$A:$E,3,FALSE)</f>
        <v>-2.9524503000000002</v>
      </c>
      <c r="T2582">
        <f>VLOOKUP($A2582,Location!$A:$E,4,FALSE)</f>
        <v>54.896782600000002</v>
      </c>
      <c r="U2582">
        <f>VLOOKUP($A2582,Location!$A:$E,5,FALSE)</f>
        <v>-2.9524503000000002</v>
      </c>
      <c r="V2582" t="s">
        <v>24</v>
      </c>
      <c r="W2582" t="s">
        <v>335</v>
      </c>
      <c r="X2582" t="s">
        <v>26</v>
      </c>
    </row>
    <row r="2583" spans="1:24" x14ac:dyDescent="0.25">
      <c r="A2583" t="s">
        <v>96</v>
      </c>
      <c r="N2583">
        <v>4</v>
      </c>
      <c r="O2583">
        <v>0</v>
      </c>
      <c r="P2583">
        <v>0</v>
      </c>
      <c r="Q2583" t="s">
        <v>23</v>
      </c>
      <c r="R2583">
        <f>VLOOKUP($A2583,Location!$A:$E,2,FALSE)</f>
        <v>51.855899899999997</v>
      </c>
      <c r="S2583">
        <f>VLOOKUP($A2583,Location!$A:$E,3,FALSE)</f>
        <v>-4.3029979000000003</v>
      </c>
      <c r="T2583">
        <f>VLOOKUP($A2583,Location!$A:$E,4,FALSE)</f>
        <v>51.855899899999997</v>
      </c>
      <c r="U2583">
        <f>VLOOKUP($A2583,Location!$A:$E,5,FALSE)</f>
        <v>-4.3029979000000003</v>
      </c>
      <c r="V2583" t="s">
        <v>24</v>
      </c>
      <c r="W2583" t="s">
        <v>335</v>
      </c>
      <c r="X2583" t="s">
        <v>26</v>
      </c>
    </row>
    <row r="2584" spans="1:24" x14ac:dyDescent="0.25">
      <c r="A2584" t="s">
        <v>97</v>
      </c>
      <c r="N2584">
        <v>4</v>
      </c>
      <c r="O2584">
        <v>0</v>
      </c>
      <c r="P2584">
        <v>0</v>
      </c>
      <c r="Q2584" t="s">
        <v>23</v>
      </c>
      <c r="R2584">
        <f>VLOOKUP($A2584,Location!$A:$E,2,FALSE)</f>
        <v>54.931502199999997</v>
      </c>
      <c r="S2584">
        <f>VLOOKUP($A2584,Location!$A:$E,3,FALSE)</f>
        <v>-3.9359592999999999</v>
      </c>
      <c r="T2584">
        <f>VLOOKUP($A2584,Location!$A:$E,4,FALSE)</f>
        <v>54.931502199999997</v>
      </c>
      <c r="U2584">
        <f>VLOOKUP($A2584,Location!$A:$E,5,FALSE)</f>
        <v>-3.9359592999999999</v>
      </c>
      <c r="V2584" t="s">
        <v>24</v>
      </c>
      <c r="W2584" t="s">
        <v>335</v>
      </c>
      <c r="X2584" t="s">
        <v>26</v>
      </c>
    </row>
    <row r="2585" spans="1:24" x14ac:dyDescent="0.25">
      <c r="A2585" t="s">
        <v>98</v>
      </c>
      <c r="N2585">
        <v>4</v>
      </c>
      <c r="O2585">
        <v>0</v>
      </c>
      <c r="P2585">
        <v>0</v>
      </c>
      <c r="Q2585" t="s">
        <v>23</v>
      </c>
      <c r="R2585">
        <f>VLOOKUP($A2585,Location!$A:$E,2,FALSE)</f>
        <v>53.532071299999998</v>
      </c>
      <c r="S2585">
        <f>VLOOKUP($A2585,Location!$A:$E,3,FALSE)</f>
        <v>-2.1712096999999999</v>
      </c>
      <c r="T2585">
        <f>VLOOKUP($A2585,Location!$A:$E,4,FALSE)</f>
        <v>53.532071299999998</v>
      </c>
      <c r="U2585">
        <f>VLOOKUP($A2585,Location!$A:$E,5,FALSE)</f>
        <v>-2.1712096999999999</v>
      </c>
      <c r="V2585" t="s">
        <v>24</v>
      </c>
      <c r="W2585" t="s">
        <v>335</v>
      </c>
      <c r="X2585" t="s">
        <v>26</v>
      </c>
    </row>
    <row r="2586" spans="1:24" x14ac:dyDescent="0.25">
      <c r="A2586" t="s">
        <v>99</v>
      </c>
      <c r="N2586">
        <v>4</v>
      </c>
      <c r="O2586">
        <v>0</v>
      </c>
      <c r="P2586">
        <v>0</v>
      </c>
      <c r="Q2586" t="s">
        <v>23</v>
      </c>
      <c r="R2586">
        <f>VLOOKUP($A2586,Location!$A:$E,2,FALSE)</f>
        <v>53.500746399999997</v>
      </c>
      <c r="S2586">
        <f>VLOOKUP($A2586,Location!$A:$E,3,FALSE)</f>
        <v>-2.2406853</v>
      </c>
      <c r="T2586">
        <f>VLOOKUP($A2586,Location!$A:$E,4,FALSE)</f>
        <v>53.500746399999997</v>
      </c>
      <c r="U2586">
        <f>VLOOKUP($A2586,Location!$A:$E,5,FALSE)</f>
        <v>-2.2491853000000002</v>
      </c>
      <c r="V2586" t="s">
        <v>24</v>
      </c>
      <c r="W2586" t="s">
        <v>335</v>
      </c>
      <c r="X2586" t="s">
        <v>26</v>
      </c>
    </row>
    <row r="2587" spans="1:24" x14ac:dyDescent="0.25">
      <c r="A2587" t="s">
        <v>100</v>
      </c>
      <c r="N2587">
        <v>4</v>
      </c>
      <c r="O2587">
        <v>0</v>
      </c>
      <c r="P2587">
        <v>0</v>
      </c>
      <c r="Q2587" t="s">
        <v>23</v>
      </c>
      <c r="R2587">
        <f>VLOOKUP($A2587,Location!$A:$E,2,FALSE)</f>
        <v>51.7248977</v>
      </c>
      <c r="S2587">
        <f>VLOOKUP($A2587,Location!$A:$E,3,FALSE)</f>
        <v>0.44655909999999999</v>
      </c>
      <c r="T2587">
        <f>VLOOKUP($A2587,Location!$A:$E,4,FALSE)</f>
        <v>51.7248977</v>
      </c>
      <c r="U2587">
        <f>VLOOKUP($A2587,Location!$A:$E,5,FALSE)</f>
        <v>0.44655909999999999</v>
      </c>
      <c r="V2587" t="s">
        <v>24</v>
      </c>
      <c r="W2587" t="s">
        <v>335</v>
      </c>
      <c r="X2587" t="s">
        <v>26</v>
      </c>
    </row>
    <row r="2588" spans="1:24" x14ac:dyDescent="0.25">
      <c r="A2588" t="s">
        <v>101</v>
      </c>
      <c r="N2588">
        <v>4</v>
      </c>
      <c r="O2588">
        <v>0</v>
      </c>
      <c r="P2588">
        <v>0</v>
      </c>
      <c r="Q2588" t="s">
        <v>23</v>
      </c>
      <c r="R2588">
        <f>VLOOKUP($A2588,Location!$A:$E,2,FALSE)</f>
        <v>51.903452700000003</v>
      </c>
      <c r="S2588">
        <f>VLOOKUP($A2588,Location!$A:$E,3,FALSE)</f>
        <v>-2.0650259000000002</v>
      </c>
      <c r="T2588">
        <f>VLOOKUP($A2588,Location!$A:$E,4,FALSE)</f>
        <v>51.903452700000003</v>
      </c>
      <c r="U2588">
        <f>VLOOKUP($A2588,Location!$A:$E,5,FALSE)</f>
        <v>-2.0250259000000002</v>
      </c>
      <c r="V2588" t="s">
        <v>24</v>
      </c>
      <c r="W2588" t="s">
        <v>335</v>
      </c>
      <c r="X2588" t="s">
        <v>26</v>
      </c>
    </row>
    <row r="2589" spans="1:24" x14ac:dyDescent="0.25">
      <c r="A2589" t="s">
        <v>102</v>
      </c>
      <c r="N2589">
        <v>4</v>
      </c>
      <c r="O2589">
        <v>0</v>
      </c>
      <c r="P2589">
        <v>0</v>
      </c>
      <c r="Q2589" t="s">
        <v>23</v>
      </c>
      <c r="R2589">
        <f>VLOOKUP($A2589,Location!$A:$E,2,FALSE)</f>
        <v>51.384331099999997</v>
      </c>
      <c r="S2589">
        <f>VLOOKUP($A2589,Location!$A:$E,3,FALSE)</f>
        <v>-0.50983659999999997</v>
      </c>
      <c r="T2589">
        <f>VLOOKUP($A2589,Location!$A:$E,4,FALSE)</f>
        <v>51.384331099999997</v>
      </c>
      <c r="U2589">
        <f>VLOOKUP($A2589,Location!$A:$E,5,FALSE)</f>
        <v>-0.50983659999999997</v>
      </c>
      <c r="V2589" t="s">
        <v>24</v>
      </c>
      <c r="W2589" t="s">
        <v>335</v>
      </c>
      <c r="X2589" t="s">
        <v>26</v>
      </c>
    </row>
    <row r="2590" spans="1:24" x14ac:dyDescent="0.25">
      <c r="A2590" t="s">
        <v>103</v>
      </c>
      <c r="N2590">
        <v>4</v>
      </c>
      <c r="O2590">
        <v>0</v>
      </c>
      <c r="P2590">
        <v>0</v>
      </c>
      <c r="Q2590" t="s">
        <v>23</v>
      </c>
      <c r="R2590">
        <f>VLOOKUP($A2590,Location!$A:$E,2,FALSE)</f>
        <v>53.161984699999998</v>
      </c>
      <c r="S2590">
        <f>VLOOKUP($A2590,Location!$A:$E,3,FALSE)</f>
        <v>-2.8475787000000001</v>
      </c>
      <c r="T2590">
        <f>VLOOKUP($A2590,Location!$A:$E,4,FALSE)</f>
        <v>53.181984700000001</v>
      </c>
      <c r="U2590">
        <f>VLOOKUP($A2590,Location!$A:$E,5,FALSE)</f>
        <v>-2.8475787000000001</v>
      </c>
      <c r="V2590" t="s">
        <v>24</v>
      </c>
      <c r="W2590" t="s">
        <v>335</v>
      </c>
      <c r="X2590" t="s">
        <v>26</v>
      </c>
    </row>
    <row r="2591" spans="1:24" x14ac:dyDescent="0.25">
      <c r="A2591" t="s">
        <v>104</v>
      </c>
      <c r="N2591">
        <v>4</v>
      </c>
      <c r="O2591">
        <v>0</v>
      </c>
      <c r="P2591">
        <v>0</v>
      </c>
      <c r="Q2591" t="s">
        <v>23</v>
      </c>
      <c r="R2591">
        <f>VLOOKUP($A2591,Location!$A:$E,2,FALSE)</f>
        <v>53.243543000000003</v>
      </c>
      <c r="S2591">
        <f>VLOOKUP($A2591,Location!$A:$E,3,FALSE)</f>
        <v>-1.426382</v>
      </c>
      <c r="T2591">
        <f>VLOOKUP($A2591,Location!$A:$E,4,FALSE)</f>
        <v>53.213543000000001</v>
      </c>
      <c r="U2591">
        <f>VLOOKUP($A2591,Location!$A:$E,5,FALSE)</f>
        <v>-1.416382</v>
      </c>
      <c r="V2591" t="s">
        <v>24</v>
      </c>
      <c r="W2591" t="s">
        <v>335</v>
      </c>
      <c r="X2591" t="s">
        <v>26</v>
      </c>
    </row>
    <row r="2592" spans="1:24" x14ac:dyDescent="0.25">
      <c r="A2592" t="s">
        <v>105</v>
      </c>
      <c r="N2592">
        <v>4</v>
      </c>
      <c r="O2592">
        <v>0</v>
      </c>
      <c r="P2592">
        <v>0</v>
      </c>
      <c r="Q2592" t="s">
        <v>23</v>
      </c>
      <c r="R2592">
        <f>VLOOKUP($A2592,Location!$A:$E,2,FALSE)</f>
        <v>50.85333</v>
      </c>
      <c r="S2592">
        <f>VLOOKUP($A2592,Location!$A:$E,3,FALSE)</f>
        <v>-0.71013000000000004</v>
      </c>
      <c r="T2592">
        <f>VLOOKUP($A2592,Location!$A:$E,4,FALSE)</f>
        <v>50.85333</v>
      </c>
      <c r="U2592">
        <f>VLOOKUP($A2592,Location!$A:$E,5,FALSE)</f>
        <v>-0.71013000000000004</v>
      </c>
      <c r="V2592" t="s">
        <v>24</v>
      </c>
      <c r="W2592" t="s">
        <v>335</v>
      </c>
      <c r="X2592" t="s">
        <v>26</v>
      </c>
    </row>
    <row r="2593" spans="1:24" x14ac:dyDescent="0.25">
      <c r="A2593" t="s">
        <v>106</v>
      </c>
      <c r="N2593">
        <v>4</v>
      </c>
      <c r="O2593">
        <v>0</v>
      </c>
      <c r="P2593">
        <v>0</v>
      </c>
      <c r="Q2593" t="s">
        <v>23</v>
      </c>
      <c r="R2593">
        <f>VLOOKUP($A2593,Location!$A:$E,2,FALSE)</f>
        <v>51.633513100000002</v>
      </c>
      <c r="S2593">
        <f>VLOOKUP($A2593,Location!$A:$E,3,FALSE)</f>
        <v>9.0489999999999998E-3</v>
      </c>
      <c r="T2593">
        <f>VLOOKUP($A2593,Location!$A:$E,4,FALSE)</f>
        <v>51.633513100000002</v>
      </c>
      <c r="U2593">
        <f>VLOOKUP($A2593,Location!$A:$E,5,FALSE)</f>
        <v>1.7049000000000002E-2</v>
      </c>
      <c r="V2593" t="s">
        <v>24</v>
      </c>
      <c r="W2593" t="s">
        <v>335</v>
      </c>
      <c r="X2593" t="s">
        <v>26</v>
      </c>
    </row>
    <row r="2594" spans="1:24" x14ac:dyDescent="0.25">
      <c r="A2594" t="s">
        <v>107</v>
      </c>
      <c r="N2594">
        <v>4</v>
      </c>
      <c r="O2594">
        <v>0</v>
      </c>
      <c r="P2594">
        <v>0</v>
      </c>
      <c r="Q2594" t="s">
        <v>23</v>
      </c>
      <c r="R2594">
        <f>VLOOKUP($A2594,Location!$A:$E,2,FALSE)</f>
        <v>51.465494</v>
      </c>
      <c r="S2594">
        <f>VLOOKUP($A2594,Location!$A:$E,3,FALSE)</f>
        <v>-2.1437599999999999</v>
      </c>
      <c r="T2594">
        <f>VLOOKUP($A2594,Location!$A:$E,4,FALSE)</f>
        <v>51.465494</v>
      </c>
      <c r="U2594">
        <f>VLOOKUP($A2594,Location!$A:$E,5,FALSE)</f>
        <v>-2.1437599999999999</v>
      </c>
      <c r="V2594" t="s">
        <v>24</v>
      </c>
      <c r="W2594" t="s">
        <v>335</v>
      </c>
      <c r="X2594" t="s">
        <v>26</v>
      </c>
    </row>
    <row r="2595" spans="1:24" x14ac:dyDescent="0.25">
      <c r="A2595" t="s">
        <v>108</v>
      </c>
      <c r="N2595">
        <v>4</v>
      </c>
      <c r="O2595">
        <v>0</v>
      </c>
      <c r="P2595">
        <v>0</v>
      </c>
      <c r="Q2595" t="s">
        <v>23</v>
      </c>
      <c r="R2595">
        <f>VLOOKUP($A2595,Location!$A:$E,2,FALSE)</f>
        <v>53.657494200000002</v>
      </c>
      <c r="S2595">
        <f>VLOOKUP($A2595,Location!$A:$E,3,FALSE)</f>
        <v>-2.6185464999999999</v>
      </c>
      <c r="T2595">
        <f>VLOOKUP($A2595,Location!$A:$E,4,FALSE)</f>
        <v>53.627494200000001</v>
      </c>
      <c r="U2595">
        <f>VLOOKUP($A2595,Location!$A:$E,5,FALSE)</f>
        <v>-2.7285464999999998</v>
      </c>
      <c r="V2595" t="s">
        <v>24</v>
      </c>
      <c r="W2595" t="s">
        <v>335</v>
      </c>
      <c r="X2595" t="s">
        <v>26</v>
      </c>
    </row>
    <row r="2596" spans="1:24" x14ac:dyDescent="0.25">
      <c r="A2596" t="s">
        <v>109</v>
      </c>
      <c r="N2596">
        <v>4</v>
      </c>
      <c r="O2596">
        <v>0</v>
      </c>
      <c r="P2596">
        <v>0</v>
      </c>
      <c r="Q2596" t="s">
        <v>23</v>
      </c>
      <c r="R2596">
        <f>VLOOKUP($A2596,Location!$A:$E,2,FALSE)</f>
        <v>51.798403800000003</v>
      </c>
      <c r="S2596">
        <f>VLOOKUP($A2596,Location!$A:$E,3,FALSE)</f>
        <v>1.1546676</v>
      </c>
      <c r="T2596">
        <f>VLOOKUP($A2596,Location!$A:$E,4,FALSE)</f>
        <v>51.798403800000003</v>
      </c>
      <c r="U2596">
        <f>VLOOKUP($A2596,Location!$A:$E,5,FALSE)</f>
        <v>1.1546676</v>
      </c>
      <c r="V2596" t="s">
        <v>24</v>
      </c>
      <c r="W2596" t="s">
        <v>335</v>
      </c>
      <c r="X2596" t="s">
        <v>26</v>
      </c>
    </row>
    <row r="2597" spans="1:24" x14ac:dyDescent="0.25">
      <c r="A2597" t="s">
        <v>110</v>
      </c>
      <c r="N2597">
        <v>4</v>
      </c>
      <c r="O2597">
        <v>0</v>
      </c>
      <c r="P2597">
        <v>0</v>
      </c>
      <c r="Q2597" t="s">
        <v>23</v>
      </c>
      <c r="R2597">
        <f>VLOOKUP($A2597,Location!$A:$E,2,FALSE)</f>
        <v>51.872078700000003</v>
      </c>
      <c r="S2597">
        <f>VLOOKUP($A2597,Location!$A:$E,3,FALSE)</f>
        <v>0.92811390000000005</v>
      </c>
      <c r="T2597">
        <f>VLOOKUP($A2597,Location!$A:$E,4,FALSE)</f>
        <v>51.872078700000003</v>
      </c>
      <c r="U2597">
        <f>VLOOKUP($A2597,Location!$A:$E,5,FALSE)</f>
        <v>0.89811390000000002</v>
      </c>
      <c r="V2597" t="s">
        <v>24</v>
      </c>
      <c r="W2597" t="s">
        <v>335</v>
      </c>
      <c r="X2597" t="s">
        <v>26</v>
      </c>
    </row>
    <row r="2598" spans="1:24" x14ac:dyDescent="0.25">
      <c r="A2598" t="s">
        <v>111</v>
      </c>
      <c r="N2598">
        <v>4</v>
      </c>
      <c r="O2598">
        <v>0</v>
      </c>
      <c r="P2598">
        <v>0</v>
      </c>
      <c r="Q2598" t="s">
        <v>23</v>
      </c>
      <c r="R2598">
        <f>VLOOKUP($A2598,Location!$A:$E,2,FALSE)</f>
        <v>52.463636200000003</v>
      </c>
      <c r="S2598">
        <f>VLOOKUP($A2598,Location!$A:$E,3,FALSE)</f>
        <v>-1.4758529</v>
      </c>
      <c r="T2598">
        <f>VLOOKUP($A2598,Location!$A:$E,4,FALSE)</f>
        <v>52.433636200000002</v>
      </c>
      <c r="U2598">
        <f>VLOOKUP($A2598,Location!$A:$E,5,FALSE)</f>
        <v>-1.5358529000000001</v>
      </c>
      <c r="V2598" t="s">
        <v>24</v>
      </c>
      <c r="W2598" t="s">
        <v>335</v>
      </c>
      <c r="X2598" t="s">
        <v>26</v>
      </c>
    </row>
    <row r="2599" spans="1:24" x14ac:dyDescent="0.25">
      <c r="A2599" t="s">
        <v>112</v>
      </c>
      <c r="N2599">
        <v>4</v>
      </c>
      <c r="O2599">
        <v>0</v>
      </c>
      <c r="P2599">
        <v>0</v>
      </c>
      <c r="Q2599" t="s">
        <v>23</v>
      </c>
      <c r="R2599">
        <f>VLOOKUP($A2599,Location!$A:$E,2,FALSE)</f>
        <v>51.081005699999999</v>
      </c>
      <c r="S2599">
        <f>VLOOKUP($A2599,Location!$A:$E,3,FALSE)</f>
        <v>-0.2017707</v>
      </c>
      <c r="T2599">
        <f>VLOOKUP($A2599,Location!$A:$E,4,FALSE)</f>
        <v>51.081005699999999</v>
      </c>
      <c r="U2599">
        <f>VLOOKUP($A2599,Location!$A:$E,5,FALSE)</f>
        <v>-0.2017707</v>
      </c>
      <c r="V2599" t="s">
        <v>24</v>
      </c>
      <c r="W2599" t="s">
        <v>335</v>
      </c>
      <c r="X2599" t="s">
        <v>26</v>
      </c>
    </row>
    <row r="2600" spans="1:24" x14ac:dyDescent="0.25">
      <c r="A2600" t="s">
        <v>113</v>
      </c>
      <c r="N2600">
        <v>4</v>
      </c>
      <c r="O2600">
        <v>0</v>
      </c>
      <c r="P2600">
        <v>0</v>
      </c>
      <c r="Q2600" t="s">
        <v>23</v>
      </c>
      <c r="R2600">
        <f>VLOOKUP($A2600,Location!$A:$E,2,FALSE)</f>
        <v>53.089860799999997</v>
      </c>
      <c r="S2600">
        <f>VLOOKUP($A2600,Location!$A:$E,3,FALSE)</f>
        <v>-2.4441250000000001</v>
      </c>
      <c r="T2600">
        <f>VLOOKUP($A2600,Location!$A:$E,4,FALSE)</f>
        <v>53.089860799999997</v>
      </c>
      <c r="U2600">
        <f>VLOOKUP($A2600,Location!$A:$E,5,FALSE)</f>
        <v>-2.4441250000000001</v>
      </c>
      <c r="V2600" t="s">
        <v>24</v>
      </c>
      <c r="W2600" t="s">
        <v>335</v>
      </c>
      <c r="X2600" t="s">
        <v>26</v>
      </c>
    </row>
    <row r="2601" spans="1:24" x14ac:dyDescent="0.25">
      <c r="A2601" t="s">
        <v>114</v>
      </c>
      <c r="N2601">
        <v>4</v>
      </c>
      <c r="O2601">
        <v>0</v>
      </c>
      <c r="P2601">
        <v>0</v>
      </c>
      <c r="Q2601" t="s">
        <v>23</v>
      </c>
      <c r="R2601">
        <f>VLOOKUP($A2601,Location!$A:$E,2,FALSE)</f>
        <v>51.385290500000004</v>
      </c>
      <c r="S2601">
        <f>VLOOKUP($A2601,Location!$A:$E,3,FALSE)</f>
        <v>-0.1178232</v>
      </c>
      <c r="T2601">
        <f>VLOOKUP($A2601,Location!$A:$E,4,FALSE)</f>
        <v>51.360290500000005</v>
      </c>
      <c r="U2601">
        <f>VLOOKUP($A2601,Location!$A:$E,5,FALSE)</f>
        <v>-0.1178232</v>
      </c>
      <c r="V2601" t="s">
        <v>24</v>
      </c>
      <c r="W2601" t="s">
        <v>335</v>
      </c>
      <c r="X2601" t="s">
        <v>26</v>
      </c>
    </row>
    <row r="2602" spans="1:24" x14ac:dyDescent="0.25">
      <c r="A2602" t="s">
        <v>115</v>
      </c>
      <c r="N2602">
        <v>4</v>
      </c>
      <c r="O2602">
        <v>0</v>
      </c>
      <c r="P2602">
        <v>0</v>
      </c>
      <c r="Q2602" t="s">
        <v>23</v>
      </c>
      <c r="R2602">
        <f>VLOOKUP($A2602,Location!$A:$E,2,FALSE)</f>
        <v>55.451709999999999</v>
      </c>
      <c r="S2602">
        <f>VLOOKUP($A2602,Location!$A:$E,3,FALSE)</f>
        <v>-4.2643599999999999</v>
      </c>
      <c r="T2602">
        <f>VLOOKUP($A2602,Location!$A:$E,4,FALSE)</f>
        <v>55.451709999999999</v>
      </c>
      <c r="U2602">
        <f>VLOOKUP($A2602,Location!$A:$E,5,FALSE)</f>
        <v>-4.2643599999999999</v>
      </c>
      <c r="V2602" t="s">
        <v>24</v>
      </c>
      <c r="W2602" t="s">
        <v>335</v>
      </c>
      <c r="X2602" t="s">
        <v>26</v>
      </c>
    </row>
    <row r="2603" spans="1:24" x14ac:dyDescent="0.25">
      <c r="A2603" t="s">
        <v>116</v>
      </c>
      <c r="N2603">
        <v>4</v>
      </c>
      <c r="O2603">
        <v>0</v>
      </c>
      <c r="P2603">
        <v>0</v>
      </c>
      <c r="Q2603" t="s">
        <v>23</v>
      </c>
      <c r="R2603">
        <f>VLOOKUP($A2603,Location!$A:$E,2,FALSE)</f>
        <v>54.519602200000001</v>
      </c>
      <c r="S2603">
        <f>VLOOKUP($A2603,Location!$A:$E,3,FALSE)</f>
        <v>-1.5083413999999999</v>
      </c>
      <c r="T2603">
        <f>VLOOKUP($A2603,Location!$A:$E,4,FALSE)</f>
        <v>54.519602200000001</v>
      </c>
      <c r="U2603">
        <f>VLOOKUP($A2603,Location!$A:$E,5,FALSE)</f>
        <v>-1.5083413999999999</v>
      </c>
      <c r="V2603" t="s">
        <v>24</v>
      </c>
      <c r="W2603" t="s">
        <v>335</v>
      </c>
      <c r="X2603" t="s">
        <v>26</v>
      </c>
    </row>
    <row r="2604" spans="1:24" x14ac:dyDescent="0.25">
      <c r="A2604" t="s">
        <v>117</v>
      </c>
      <c r="N2604">
        <v>4</v>
      </c>
      <c r="O2604">
        <v>0</v>
      </c>
      <c r="P2604">
        <v>0</v>
      </c>
      <c r="Q2604" t="s">
        <v>23</v>
      </c>
      <c r="R2604">
        <f>VLOOKUP($A2604,Location!$A:$E,2,FALSE)</f>
        <v>52.901769999999999</v>
      </c>
      <c r="S2604">
        <f>VLOOKUP($A2604,Location!$A:$E,3,FALSE)</f>
        <v>-1.4310529999999999</v>
      </c>
      <c r="T2604">
        <f>VLOOKUP($A2604,Location!$A:$E,4,FALSE)</f>
        <v>52.901769999999999</v>
      </c>
      <c r="U2604">
        <f>VLOOKUP($A2604,Location!$A:$E,5,FALSE)</f>
        <v>-1.4710529999999999</v>
      </c>
      <c r="V2604" t="s">
        <v>24</v>
      </c>
      <c r="W2604" t="s">
        <v>335</v>
      </c>
      <c r="X2604" t="s">
        <v>26</v>
      </c>
    </row>
    <row r="2605" spans="1:24" x14ac:dyDescent="0.25">
      <c r="A2605" t="s">
        <v>118</v>
      </c>
      <c r="N2605">
        <v>4</v>
      </c>
      <c r="O2605">
        <v>0</v>
      </c>
      <c r="P2605">
        <v>0</v>
      </c>
      <c r="Q2605" t="s">
        <v>23</v>
      </c>
      <c r="R2605">
        <f>VLOOKUP($A2605,Location!$A:$E,2,FALSE)</f>
        <v>53.542399000000003</v>
      </c>
      <c r="S2605">
        <f>VLOOKUP($A2605,Location!$A:$E,3,FALSE)</f>
        <v>-1.0859939999999999</v>
      </c>
      <c r="T2605">
        <f>VLOOKUP($A2605,Location!$A:$E,4,FALSE)</f>
        <v>53.542399000000003</v>
      </c>
      <c r="U2605">
        <f>VLOOKUP($A2605,Location!$A:$E,5,FALSE)</f>
        <v>-1.0859939999999999</v>
      </c>
      <c r="V2605" t="s">
        <v>24</v>
      </c>
      <c r="W2605" t="s">
        <v>335</v>
      </c>
      <c r="X2605" t="s">
        <v>26</v>
      </c>
    </row>
    <row r="2606" spans="1:24" x14ac:dyDescent="0.25">
      <c r="A2606" t="s">
        <v>119</v>
      </c>
      <c r="N2606">
        <v>4</v>
      </c>
      <c r="O2606">
        <v>0</v>
      </c>
      <c r="P2606">
        <v>0</v>
      </c>
      <c r="Q2606" t="s">
        <v>23</v>
      </c>
      <c r="R2606">
        <f>VLOOKUP($A2606,Location!$A:$E,2,FALSE)</f>
        <v>50.714248900000001</v>
      </c>
      <c r="S2606">
        <f>VLOOKUP($A2606,Location!$A:$E,3,FALSE)</f>
        <v>-2.4686621</v>
      </c>
      <c r="T2606">
        <f>VLOOKUP($A2606,Location!$A:$E,4,FALSE)</f>
        <v>50.714248900000001</v>
      </c>
      <c r="U2606">
        <f>VLOOKUP($A2606,Location!$A:$E,5,FALSE)</f>
        <v>-2.4686621</v>
      </c>
      <c r="V2606" t="s">
        <v>24</v>
      </c>
      <c r="W2606" t="s">
        <v>335</v>
      </c>
      <c r="X2606" t="s">
        <v>26</v>
      </c>
    </row>
    <row r="2607" spans="1:24" x14ac:dyDescent="0.25">
      <c r="A2607" t="s">
        <v>120</v>
      </c>
      <c r="N2607">
        <v>4</v>
      </c>
      <c r="O2607">
        <v>0</v>
      </c>
      <c r="P2607">
        <v>0</v>
      </c>
      <c r="Q2607" t="s">
        <v>23</v>
      </c>
      <c r="R2607">
        <f>VLOOKUP($A2607,Location!$A:$E,2,FALSE)</f>
        <v>52.50311</v>
      </c>
      <c r="S2607">
        <f>VLOOKUP($A2607,Location!$A:$E,3,FALSE)</f>
        <v>-2.1487500000000002</v>
      </c>
      <c r="T2607">
        <f>VLOOKUP($A2607,Location!$A:$E,4,FALSE)</f>
        <v>52.50311</v>
      </c>
      <c r="U2607">
        <f>VLOOKUP($A2607,Location!$A:$E,5,FALSE)</f>
        <v>-2.1487500000000002</v>
      </c>
      <c r="V2607" t="s">
        <v>24</v>
      </c>
      <c r="W2607" t="s">
        <v>335</v>
      </c>
      <c r="X2607" t="s">
        <v>26</v>
      </c>
    </row>
    <row r="2608" spans="1:24" x14ac:dyDescent="0.25">
      <c r="A2608" t="s">
        <v>121</v>
      </c>
      <c r="N2608">
        <v>4</v>
      </c>
      <c r="O2608">
        <v>0</v>
      </c>
      <c r="P2608">
        <v>0</v>
      </c>
      <c r="Q2608" t="s">
        <v>23</v>
      </c>
      <c r="R2608">
        <f>VLOOKUP($A2608,Location!$A:$E,2,FALSE)</f>
        <v>55.968623000000001</v>
      </c>
      <c r="S2608">
        <f>VLOOKUP($A2608,Location!$A:$E,3,FALSE)</f>
        <v>-4.5745940000000003</v>
      </c>
      <c r="T2608">
        <f>VLOOKUP($A2608,Location!$A:$E,4,FALSE)</f>
        <v>55.968623000000001</v>
      </c>
      <c r="U2608">
        <f>VLOOKUP($A2608,Location!$A:$E,5,FALSE)</f>
        <v>-4.5745940000000003</v>
      </c>
      <c r="V2608" t="s">
        <v>24</v>
      </c>
      <c r="W2608" t="s">
        <v>335</v>
      </c>
      <c r="X2608" t="s">
        <v>26</v>
      </c>
    </row>
    <row r="2609" spans="1:24" x14ac:dyDescent="0.25">
      <c r="A2609" t="s">
        <v>122</v>
      </c>
      <c r="N2609">
        <v>4</v>
      </c>
      <c r="O2609">
        <v>0</v>
      </c>
      <c r="P2609">
        <v>0</v>
      </c>
      <c r="Q2609" t="s">
        <v>23</v>
      </c>
      <c r="R2609">
        <f>VLOOKUP($A2609,Location!$A:$E,2,FALSE)</f>
        <v>55.069248299999998</v>
      </c>
      <c r="S2609">
        <f>VLOOKUP($A2609,Location!$A:$E,3,FALSE)</f>
        <v>-3.5967161000000001</v>
      </c>
      <c r="T2609">
        <f>VLOOKUP($A2609,Location!$A:$E,4,FALSE)</f>
        <v>55.069248299999998</v>
      </c>
      <c r="U2609">
        <f>VLOOKUP($A2609,Location!$A:$E,5,FALSE)</f>
        <v>-3.5967161000000001</v>
      </c>
      <c r="V2609" t="s">
        <v>24</v>
      </c>
      <c r="W2609" t="s">
        <v>335</v>
      </c>
      <c r="X2609" t="s">
        <v>26</v>
      </c>
    </row>
    <row r="2610" spans="1:24" x14ac:dyDescent="0.25">
      <c r="A2610" t="s">
        <v>123</v>
      </c>
      <c r="N2610">
        <v>4</v>
      </c>
      <c r="O2610">
        <v>0</v>
      </c>
      <c r="P2610">
        <v>0</v>
      </c>
      <c r="Q2610" t="s">
        <v>23</v>
      </c>
      <c r="R2610">
        <f>VLOOKUP($A2610,Location!$A:$E,2,FALSE)</f>
        <v>56.477769500000001</v>
      </c>
      <c r="S2610">
        <f>VLOOKUP($A2610,Location!$A:$E,3,FALSE)</f>
        <v>-3.0050628000000001</v>
      </c>
      <c r="T2610">
        <f>VLOOKUP($A2610,Location!$A:$E,4,FALSE)</f>
        <v>56.477769500000001</v>
      </c>
      <c r="U2610">
        <f>VLOOKUP($A2610,Location!$A:$E,5,FALSE)</f>
        <v>-3.0050628000000001</v>
      </c>
      <c r="V2610" t="s">
        <v>24</v>
      </c>
      <c r="W2610" t="s">
        <v>335</v>
      </c>
      <c r="X2610" t="s">
        <v>26</v>
      </c>
    </row>
    <row r="2611" spans="1:24" x14ac:dyDescent="0.25">
      <c r="A2611" t="s">
        <v>124</v>
      </c>
      <c r="N2611">
        <v>4</v>
      </c>
      <c r="O2611">
        <v>0</v>
      </c>
      <c r="P2611">
        <v>0</v>
      </c>
      <c r="Q2611" t="s">
        <v>23</v>
      </c>
      <c r="R2611">
        <f>VLOOKUP($A2611,Location!$A:$E,2,FALSE)</f>
        <v>56.074010000000001</v>
      </c>
      <c r="S2611">
        <f>VLOOKUP($A2611,Location!$A:$E,3,FALSE)</f>
        <v>-3.4352800000000001</v>
      </c>
      <c r="T2611">
        <f>VLOOKUP($A2611,Location!$A:$E,4,FALSE)</f>
        <v>56.074010000000001</v>
      </c>
      <c r="U2611">
        <f>VLOOKUP($A2611,Location!$A:$E,5,FALSE)</f>
        <v>-3.4352800000000001</v>
      </c>
      <c r="V2611" t="s">
        <v>24</v>
      </c>
      <c r="W2611" t="s">
        <v>335</v>
      </c>
      <c r="X2611" t="s">
        <v>26</v>
      </c>
    </row>
    <row r="2612" spans="1:24" x14ac:dyDescent="0.25">
      <c r="A2612" t="s">
        <v>125</v>
      </c>
      <c r="N2612">
        <v>4</v>
      </c>
      <c r="O2612">
        <v>0</v>
      </c>
      <c r="P2612">
        <v>0</v>
      </c>
      <c r="Q2612" t="s">
        <v>23</v>
      </c>
      <c r="R2612">
        <f>VLOOKUP($A2612,Location!$A:$E,2,FALSE)</f>
        <v>55.967545800000003</v>
      </c>
      <c r="S2612">
        <f>VLOOKUP($A2612,Location!$A:$E,3,FALSE)</f>
        <v>-4.9115197000000004</v>
      </c>
      <c r="T2612">
        <f>VLOOKUP($A2612,Location!$A:$E,4,FALSE)</f>
        <v>55.967545800000003</v>
      </c>
      <c r="U2612">
        <f>VLOOKUP($A2612,Location!$A:$E,5,FALSE)</f>
        <v>-4.9815197000000007</v>
      </c>
      <c r="V2612" t="s">
        <v>24</v>
      </c>
      <c r="W2612" t="s">
        <v>335</v>
      </c>
      <c r="X2612" t="s">
        <v>26</v>
      </c>
    </row>
    <row r="2613" spans="1:24" x14ac:dyDescent="0.25">
      <c r="A2613" t="s">
        <v>126</v>
      </c>
      <c r="N2613">
        <v>4</v>
      </c>
      <c r="O2613">
        <v>0</v>
      </c>
      <c r="P2613">
        <v>0</v>
      </c>
      <c r="Q2613" t="s">
        <v>23</v>
      </c>
      <c r="R2613">
        <f>VLOOKUP($A2613,Location!$A:$E,2,FALSE)</f>
        <v>55.777823300000001</v>
      </c>
      <c r="S2613">
        <f>VLOOKUP($A2613,Location!$A:$E,3,FALSE)</f>
        <v>-2.3481822999999999</v>
      </c>
      <c r="T2613">
        <f>VLOOKUP($A2613,Location!$A:$E,4,FALSE)</f>
        <v>55.777823300000001</v>
      </c>
      <c r="U2613">
        <f>VLOOKUP($A2613,Location!$A:$E,5,FALSE)</f>
        <v>-2.3481822999999999</v>
      </c>
      <c r="V2613" t="s">
        <v>24</v>
      </c>
      <c r="W2613" t="s">
        <v>335</v>
      </c>
      <c r="X2613" t="s">
        <v>26</v>
      </c>
    </row>
    <row r="2614" spans="1:24" x14ac:dyDescent="0.25">
      <c r="A2614" t="s">
        <v>127</v>
      </c>
      <c r="N2614">
        <v>4</v>
      </c>
      <c r="O2614">
        <v>0</v>
      </c>
      <c r="P2614">
        <v>0</v>
      </c>
      <c r="Q2614" t="s">
        <v>23</v>
      </c>
      <c r="R2614">
        <f>VLOOKUP($A2614,Location!$A:$E,2,FALSE)</f>
        <v>54.747139300000001</v>
      </c>
      <c r="S2614">
        <f>VLOOKUP($A2614,Location!$A:$E,3,FALSE)</f>
        <v>-1.6097671</v>
      </c>
      <c r="T2614">
        <f>VLOOKUP($A2614,Location!$A:$E,4,FALSE)</f>
        <v>54.747139300000001</v>
      </c>
      <c r="U2614">
        <f>VLOOKUP($A2614,Location!$A:$E,5,FALSE)</f>
        <v>-1.6097671</v>
      </c>
      <c r="V2614" t="s">
        <v>24</v>
      </c>
      <c r="W2614" t="s">
        <v>335</v>
      </c>
      <c r="X2614" t="s">
        <v>26</v>
      </c>
    </row>
    <row r="2615" spans="1:24" x14ac:dyDescent="0.25">
      <c r="A2615" t="s">
        <v>128</v>
      </c>
      <c r="N2615">
        <v>4</v>
      </c>
      <c r="O2615">
        <v>0</v>
      </c>
      <c r="P2615">
        <v>0</v>
      </c>
      <c r="Q2615" t="s">
        <v>23</v>
      </c>
      <c r="R2615">
        <f>VLOOKUP($A2615,Location!$A:$E,2,FALSE)</f>
        <v>55.770840999999997</v>
      </c>
      <c r="S2615">
        <f>VLOOKUP($A2615,Location!$A:$E,3,FALSE)</f>
        <v>-4.1754534000000003</v>
      </c>
      <c r="T2615">
        <f>VLOOKUP($A2615,Location!$A:$E,4,FALSE)</f>
        <v>55.770840999999997</v>
      </c>
      <c r="U2615">
        <f>VLOOKUP($A2615,Location!$A:$E,5,FALSE)</f>
        <v>-4.1754534000000003</v>
      </c>
      <c r="V2615" t="s">
        <v>24</v>
      </c>
      <c r="W2615" t="s">
        <v>335</v>
      </c>
      <c r="X2615" t="s">
        <v>26</v>
      </c>
    </row>
    <row r="2616" spans="1:24" x14ac:dyDescent="0.25">
      <c r="A2616" t="s">
        <v>129</v>
      </c>
      <c r="N2616">
        <v>4</v>
      </c>
      <c r="O2616">
        <v>0</v>
      </c>
      <c r="P2616">
        <v>0</v>
      </c>
      <c r="Q2616" t="s">
        <v>23</v>
      </c>
      <c r="R2616">
        <f>VLOOKUP($A2616,Location!$A:$E,2,FALSE)</f>
        <v>50.782507099999997</v>
      </c>
      <c r="S2616">
        <f>VLOOKUP($A2616,Location!$A:$E,3,FALSE)</f>
        <v>0.30959300000000001</v>
      </c>
      <c r="T2616">
        <f>VLOOKUP($A2616,Location!$A:$E,4,FALSE)</f>
        <v>50.782507099999997</v>
      </c>
      <c r="U2616">
        <f>VLOOKUP($A2616,Location!$A:$E,5,FALSE)</f>
        <v>0.30959300000000001</v>
      </c>
      <c r="V2616" t="s">
        <v>24</v>
      </c>
      <c r="W2616" t="s">
        <v>335</v>
      </c>
      <c r="X2616" t="s">
        <v>26</v>
      </c>
    </row>
    <row r="2617" spans="1:24" x14ac:dyDescent="0.25">
      <c r="A2617" t="s">
        <v>130</v>
      </c>
      <c r="N2617">
        <v>4</v>
      </c>
      <c r="O2617">
        <v>0</v>
      </c>
      <c r="P2617">
        <v>0</v>
      </c>
      <c r="Q2617" t="s">
        <v>23</v>
      </c>
      <c r="R2617">
        <f>VLOOKUP($A2617,Location!$A:$E,2,FALSE)</f>
        <v>55.8999308</v>
      </c>
      <c r="S2617">
        <f>VLOOKUP($A2617,Location!$A:$E,3,FALSE)</f>
        <v>-3.3082379</v>
      </c>
      <c r="T2617">
        <f>VLOOKUP($A2617,Location!$A:$E,4,FALSE)</f>
        <v>55.8999308</v>
      </c>
      <c r="U2617">
        <f>VLOOKUP($A2617,Location!$A:$E,5,FALSE)</f>
        <v>-3.3182378999999997</v>
      </c>
      <c r="V2617" t="s">
        <v>24</v>
      </c>
      <c r="W2617" t="s">
        <v>335</v>
      </c>
      <c r="X2617" t="s">
        <v>26</v>
      </c>
    </row>
    <row r="2618" spans="1:24" x14ac:dyDescent="0.25">
      <c r="A2618" t="s">
        <v>131</v>
      </c>
      <c r="N2618">
        <v>4</v>
      </c>
      <c r="O2618">
        <v>0</v>
      </c>
      <c r="P2618">
        <v>0</v>
      </c>
      <c r="Q2618" t="s">
        <v>23</v>
      </c>
      <c r="R2618">
        <f>VLOOKUP($A2618,Location!$A:$E,2,FALSE)</f>
        <v>55.943147000000003</v>
      </c>
      <c r="S2618">
        <f>VLOOKUP($A2618,Location!$A:$E,3,FALSE)</f>
        <v>-3.0669396</v>
      </c>
      <c r="T2618">
        <f>VLOOKUP($A2618,Location!$A:$E,4,FALSE)</f>
        <v>55.943147000000003</v>
      </c>
      <c r="U2618">
        <f>VLOOKUP($A2618,Location!$A:$E,5,FALSE)</f>
        <v>-3.0669396</v>
      </c>
      <c r="V2618" t="s">
        <v>24</v>
      </c>
      <c r="W2618" t="s">
        <v>335</v>
      </c>
      <c r="X2618" t="s">
        <v>26</v>
      </c>
    </row>
    <row r="2619" spans="1:24" x14ac:dyDescent="0.25">
      <c r="A2619" t="s">
        <v>132</v>
      </c>
      <c r="N2619">
        <v>4</v>
      </c>
      <c r="O2619">
        <v>0</v>
      </c>
      <c r="P2619">
        <v>0</v>
      </c>
      <c r="Q2619" t="s">
        <v>23</v>
      </c>
      <c r="R2619">
        <f>VLOOKUP($A2619,Location!$A:$E,2,FALSE)</f>
        <v>57.651477</v>
      </c>
      <c r="S2619">
        <f>VLOOKUP($A2619,Location!$A:$E,3,FALSE)</f>
        <v>-3.3183582</v>
      </c>
      <c r="T2619">
        <f>VLOOKUP($A2619,Location!$A:$E,4,FALSE)</f>
        <v>57.651477</v>
      </c>
      <c r="U2619">
        <f>VLOOKUP($A2619,Location!$A:$E,5,FALSE)</f>
        <v>-3.3183582</v>
      </c>
      <c r="V2619" t="s">
        <v>24</v>
      </c>
      <c r="W2619" t="s">
        <v>335</v>
      </c>
      <c r="X2619" t="s">
        <v>26</v>
      </c>
    </row>
    <row r="2620" spans="1:24" x14ac:dyDescent="0.25">
      <c r="A2620" t="s">
        <v>133</v>
      </c>
      <c r="N2620">
        <v>4</v>
      </c>
      <c r="O2620">
        <v>0</v>
      </c>
      <c r="P2620">
        <v>0</v>
      </c>
      <c r="Q2620" t="s">
        <v>23</v>
      </c>
      <c r="R2620">
        <f>VLOOKUP($A2620,Location!$A:$E,2,FALSE)</f>
        <v>54.961222300000003</v>
      </c>
      <c r="S2620">
        <f>VLOOKUP($A2620,Location!$A:$E,3,FALSE)</f>
        <v>-1.6446000999999999</v>
      </c>
      <c r="T2620">
        <f>VLOOKUP($A2620,Location!$A:$E,4,FALSE)</f>
        <v>54.961222300000003</v>
      </c>
      <c r="U2620">
        <f>VLOOKUP($A2620,Location!$A:$E,5,FALSE)</f>
        <v>-1.6046000999999999</v>
      </c>
      <c r="V2620" t="s">
        <v>24</v>
      </c>
      <c r="W2620" t="s">
        <v>335</v>
      </c>
      <c r="X2620" t="s">
        <v>26</v>
      </c>
    </row>
    <row r="2621" spans="1:24" x14ac:dyDescent="0.25">
      <c r="A2621" t="s">
        <v>134</v>
      </c>
      <c r="N2621">
        <v>4</v>
      </c>
      <c r="O2621">
        <v>0</v>
      </c>
      <c r="P2621">
        <v>0</v>
      </c>
      <c r="Q2621" t="s">
        <v>23</v>
      </c>
      <c r="R2621">
        <f>VLOOKUP($A2621,Location!$A:$E,2,FALSE)</f>
        <v>51.676892500000001</v>
      </c>
      <c r="S2621">
        <f>VLOOKUP($A2621,Location!$A:$E,3,FALSE)</f>
        <v>-2.1648400000000002E-2</v>
      </c>
      <c r="T2621">
        <f>VLOOKUP($A2621,Location!$A:$E,4,FALSE)</f>
        <v>51.676892500000001</v>
      </c>
      <c r="U2621">
        <f>VLOOKUP($A2621,Location!$A:$E,5,FALSE)</f>
        <v>-2.1648400000000002E-2</v>
      </c>
      <c r="V2621" t="s">
        <v>24</v>
      </c>
      <c r="W2621" t="s">
        <v>335</v>
      </c>
      <c r="X2621" t="s">
        <v>26</v>
      </c>
    </row>
    <row r="2622" spans="1:24" x14ac:dyDescent="0.25">
      <c r="A2622" t="s">
        <v>135</v>
      </c>
      <c r="N2622">
        <v>4</v>
      </c>
      <c r="O2622">
        <v>0</v>
      </c>
      <c r="P2622">
        <v>0</v>
      </c>
      <c r="Q2622" t="s">
        <v>23</v>
      </c>
      <c r="R2622">
        <f>VLOOKUP($A2622,Location!$A:$E,2,FALSE)</f>
        <v>51.502953499999997</v>
      </c>
      <c r="S2622">
        <f>VLOOKUP($A2622,Location!$A:$E,3,FALSE)</f>
        <v>0.16203319999999999</v>
      </c>
      <c r="T2622">
        <f>VLOOKUP($A2622,Location!$A:$E,4,FALSE)</f>
        <v>51.510453499999997</v>
      </c>
      <c r="U2622">
        <f>VLOOKUP($A2622,Location!$A:$E,5,FALSE)</f>
        <v>0.16203319999999999</v>
      </c>
      <c r="V2622" t="s">
        <v>24</v>
      </c>
      <c r="W2622" t="s">
        <v>335</v>
      </c>
      <c r="X2622" t="s">
        <v>26</v>
      </c>
    </row>
    <row r="2623" spans="1:24" x14ac:dyDescent="0.25">
      <c r="A2623" t="s">
        <v>136</v>
      </c>
      <c r="N2623">
        <v>4</v>
      </c>
      <c r="O2623">
        <v>0</v>
      </c>
      <c r="P2623">
        <v>0</v>
      </c>
      <c r="Q2623" t="s">
        <v>23</v>
      </c>
      <c r="R2623">
        <f>VLOOKUP($A2623,Location!$A:$E,2,FALSE)</f>
        <v>50.698687499999998</v>
      </c>
      <c r="S2623">
        <f>VLOOKUP($A2623,Location!$A:$E,3,FALSE)</f>
        <v>-3.5158303000000002</v>
      </c>
      <c r="T2623">
        <f>VLOOKUP($A2623,Location!$A:$E,4,FALSE)</f>
        <v>50.698687499999998</v>
      </c>
      <c r="U2623">
        <f>VLOOKUP($A2623,Location!$A:$E,5,FALSE)</f>
        <v>-3.5158303000000002</v>
      </c>
      <c r="V2623" t="s">
        <v>24</v>
      </c>
      <c r="W2623" t="s">
        <v>335</v>
      </c>
      <c r="X2623" t="s">
        <v>26</v>
      </c>
    </row>
    <row r="2624" spans="1:24" x14ac:dyDescent="0.25">
      <c r="A2624" t="s">
        <v>137</v>
      </c>
      <c r="N2624">
        <v>4</v>
      </c>
      <c r="O2624">
        <v>0</v>
      </c>
      <c r="P2624">
        <v>0</v>
      </c>
      <c r="Q2624" t="s">
        <v>23</v>
      </c>
      <c r="R2624">
        <f>VLOOKUP($A2624,Location!$A:$E,2,FALSE)</f>
        <v>51.274348400000001</v>
      </c>
      <c r="S2624">
        <f>VLOOKUP($A2624,Location!$A:$E,3,FALSE)</f>
        <v>-0.77196759999999998</v>
      </c>
      <c r="T2624">
        <f>VLOOKUP($A2624,Location!$A:$E,4,FALSE)</f>
        <v>51.274348400000001</v>
      </c>
      <c r="U2624">
        <f>VLOOKUP($A2624,Location!$A:$E,5,FALSE)</f>
        <v>-0.77196759999999998</v>
      </c>
      <c r="V2624" t="s">
        <v>24</v>
      </c>
      <c r="W2624" t="s">
        <v>335</v>
      </c>
      <c r="X2624" t="s">
        <v>26</v>
      </c>
    </row>
    <row r="2625" spans="1:24" x14ac:dyDescent="0.25">
      <c r="A2625" t="s">
        <v>138</v>
      </c>
      <c r="N2625">
        <v>4</v>
      </c>
      <c r="O2625">
        <v>0</v>
      </c>
      <c r="P2625">
        <v>0</v>
      </c>
      <c r="Q2625" t="s">
        <v>23</v>
      </c>
      <c r="R2625">
        <f>VLOOKUP($A2625,Location!$A:$E,2,FALSE)</f>
        <v>52.640528699999997</v>
      </c>
      <c r="S2625">
        <f>VLOOKUP($A2625,Location!$A:$E,3,FALSE)</f>
        <v>-2.1138357999999999</v>
      </c>
      <c r="T2625">
        <f>VLOOKUP($A2625,Location!$A:$E,4,FALSE)</f>
        <v>52.640528699999997</v>
      </c>
      <c r="U2625">
        <f>VLOOKUP($A2625,Location!$A:$E,5,FALSE)</f>
        <v>-2.1138357999999999</v>
      </c>
      <c r="V2625" t="s">
        <v>24</v>
      </c>
      <c r="W2625" t="s">
        <v>335</v>
      </c>
      <c r="X2625" t="s">
        <v>26</v>
      </c>
    </row>
    <row r="2626" spans="1:24" x14ac:dyDescent="0.25">
      <c r="A2626" t="s">
        <v>139</v>
      </c>
      <c r="N2626">
        <v>4</v>
      </c>
      <c r="O2626">
        <v>0</v>
      </c>
      <c r="P2626">
        <v>0</v>
      </c>
      <c r="Q2626" t="s">
        <v>23</v>
      </c>
      <c r="R2626">
        <f>VLOOKUP($A2626,Location!$A:$E,2,FALSE)</f>
        <v>51.0790723</v>
      </c>
      <c r="S2626">
        <f>VLOOKUP($A2626,Location!$A:$E,3,FALSE)</f>
        <v>1.1674795</v>
      </c>
      <c r="T2626">
        <f>VLOOKUP($A2626,Location!$A:$E,4,FALSE)</f>
        <v>51.0790723</v>
      </c>
      <c r="U2626">
        <f>VLOOKUP($A2626,Location!$A:$E,5,FALSE)</f>
        <v>1.1674795</v>
      </c>
      <c r="V2626" t="s">
        <v>24</v>
      </c>
      <c r="W2626" t="s">
        <v>335</v>
      </c>
      <c r="X2626" t="s">
        <v>26</v>
      </c>
    </row>
    <row r="2627" spans="1:24" x14ac:dyDescent="0.25">
      <c r="A2627" t="s">
        <v>140</v>
      </c>
      <c r="N2627">
        <v>4</v>
      </c>
      <c r="O2627">
        <v>0</v>
      </c>
      <c r="P2627">
        <v>0</v>
      </c>
      <c r="Q2627" t="s">
        <v>23</v>
      </c>
      <c r="R2627">
        <f>VLOOKUP($A2627,Location!$A:$E,2,FALSE)</f>
        <v>56.643168000000003</v>
      </c>
      <c r="S2627">
        <f>VLOOKUP($A2627,Location!$A:$E,3,FALSE)</f>
        <v>-2.8896829999999998</v>
      </c>
      <c r="T2627">
        <f>VLOOKUP($A2627,Location!$A:$E,4,FALSE)</f>
        <v>56.643168000000003</v>
      </c>
      <c r="U2627">
        <f>VLOOKUP($A2627,Location!$A:$E,5,FALSE)</f>
        <v>-2.8896829999999998</v>
      </c>
      <c r="V2627" t="s">
        <v>24</v>
      </c>
      <c r="W2627" t="s">
        <v>335</v>
      </c>
      <c r="X2627" t="s">
        <v>26</v>
      </c>
    </row>
    <row r="2628" spans="1:24" x14ac:dyDescent="0.25">
      <c r="A2628" t="s">
        <v>141</v>
      </c>
      <c r="N2628">
        <v>4</v>
      </c>
      <c r="O2628">
        <v>0</v>
      </c>
      <c r="P2628">
        <v>0</v>
      </c>
      <c r="Q2628" t="s">
        <v>23</v>
      </c>
      <c r="R2628">
        <f>VLOOKUP($A2628,Location!$A:$E,2,FALSE)</f>
        <v>56.821292</v>
      </c>
      <c r="S2628">
        <f>VLOOKUP($A2628,Location!$A:$E,3,FALSE)</f>
        <v>-5.1049185000000001</v>
      </c>
      <c r="T2628">
        <f>VLOOKUP($A2628,Location!$A:$E,4,FALSE)</f>
        <v>56.821292</v>
      </c>
      <c r="U2628">
        <f>VLOOKUP($A2628,Location!$A:$E,5,FALSE)</f>
        <v>-5.1049185000000001</v>
      </c>
      <c r="V2628" t="s">
        <v>24</v>
      </c>
      <c r="W2628" t="s">
        <v>335</v>
      </c>
      <c r="X2628" t="s">
        <v>26</v>
      </c>
    </row>
    <row r="2629" spans="1:24" x14ac:dyDescent="0.25">
      <c r="A2629" t="s">
        <v>142</v>
      </c>
      <c r="N2629">
        <v>4</v>
      </c>
      <c r="O2629">
        <v>0</v>
      </c>
      <c r="P2629">
        <v>0</v>
      </c>
      <c r="Q2629" t="s">
        <v>23</v>
      </c>
      <c r="R2629">
        <f>VLOOKUP($A2629,Location!$A:$E,2,FALSE)</f>
        <v>57.690595600000002</v>
      </c>
      <c r="S2629">
        <f>VLOOKUP($A2629,Location!$A:$E,3,FALSE)</f>
        <v>-2.0032236000000001</v>
      </c>
      <c r="T2629">
        <f>VLOOKUP($A2629,Location!$A:$E,4,FALSE)</f>
        <v>57.690595600000002</v>
      </c>
      <c r="U2629">
        <f>VLOOKUP($A2629,Location!$A:$E,5,FALSE)</f>
        <v>-2.0032236000000001</v>
      </c>
      <c r="V2629" t="s">
        <v>24</v>
      </c>
      <c r="W2629" t="s">
        <v>335</v>
      </c>
      <c r="X2629" t="s">
        <v>26</v>
      </c>
    </row>
    <row r="2630" spans="1:24" x14ac:dyDescent="0.25">
      <c r="A2630" t="s">
        <v>143</v>
      </c>
      <c r="N2630">
        <v>4</v>
      </c>
      <c r="O2630">
        <v>0</v>
      </c>
      <c r="P2630">
        <v>0</v>
      </c>
      <c r="Q2630" t="s">
        <v>23</v>
      </c>
      <c r="R2630">
        <f>VLOOKUP($A2630,Location!$A:$E,2,FALSE)</f>
        <v>55.612591199999997</v>
      </c>
      <c r="S2630">
        <f>VLOOKUP($A2630,Location!$A:$E,3,FALSE)</f>
        <v>-2.8026703999999998</v>
      </c>
      <c r="T2630">
        <f>VLOOKUP($A2630,Location!$A:$E,4,FALSE)</f>
        <v>55.612591199999997</v>
      </c>
      <c r="U2630">
        <f>VLOOKUP($A2630,Location!$A:$E,5,FALSE)</f>
        <v>-2.8026703999999998</v>
      </c>
      <c r="V2630" t="s">
        <v>24</v>
      </c>
      <c r="W2630" t="s">
        <v>335</v>
      </c>
      <c r="X2630" t="s">
        <v>26</v>
      </c>
    </row>
    <row r="2631" spans="1:24" x14ac:dyDescent="0.25">
      <c r="A2631" t="s">
        <v>144</v>
      </c>
      <c r="N2631">
        <v>4</v>
      </c>
      <c r="O2631">
        <v>0</v>
      </c>
      <c r="P2631">
        <v>0</v>
      </c>
      <c r="Q2631" t="s">
        <v>23</v>
      </c>
      <c r="R2631">
        <f>VLOOKUP($A2631,Location!$A:$E,2,FALSE)</f>
        <v>54.957157299999999</v>
      </c>
      <c r="S2631">
        <f>VLOOKUP($A2631,Location!$A:$E,3,FALSE)</f>
        <v>-1.6559885999999999</v>
      </c>
      <c r="T2631">
        <f>VLOOKUP($A2631,Location!$A:$E,4,FALSE)</f>
        <v>54.957157299999999</v>
      </c>
      <c r="U2631">
        <f>VLOOKUP($A2631,Location!$A:$E,5,FALSE)</f>
        <v>-1.6759885999999999</v>
      </c>
      <c r="V2631" t="s">
        <v>24</v>
      </c>
      <c r="W2631" t="s">
        <v>335</v>
      </c>
      <c r="X2631" t="s">
        <v>26</v>
      </c>
    </row>
    <row r="2632" spans="1:24" x14ac:dyDescent="0.25">
      <c r="A2632" t="s">
        <v>145</v>
      </c>
      <c r="N2632">
        <v>4</v>
      </c>
      <c r="O2632">
        <v>0</v>
      </c>
      <c r="P2632">
        <v>0</v>
      </c>
      <c r="Q2632" t="s">
        <v>23</v>
      </c>
      <c r="R2632">
        <f>VLOOKUP($A2632,Location!$A:$E,2,FALSE)</f>
        <v>51.36251</v>
      </c>
      <c r="S2632">
        <f>VLOOKUP($A2632,Location!$A:$E,3,FALSE)</f>
        <v>0.57946399999999998</v>
      </c>
      <c r="T2632">
        <f>VLOOKUP($A2632,Location!$A:$E,4,FALSE)</f>
        <v>51.372509999999998</v>
      </c>
      <c r="U2632">
        <f>VLOOKUP($A2632,Location!$A:$E,5,FALSE)</f>
        <v>0.60946400000000001</v>
      </c>
      <c r="V2632" t="s">
        <v>24</v>
      </c>
      <c r="W2632" t="s">
        <v>335</v>
      </c>
      <c r="X2632" t="s">
        <v>26</v>
      </c>
    </row>
    <row r="2633" spans="1:24" x14ac:dyDescent="0.25">
      <c r="A2633" t="s">
        <v>146</v>
      </c>
      <c r="N2633">
        <v>4</v>
      </c>
      <c r="O2633">
        <v>0</v>
      </c>
      <c r="P2633">
        <v>0</v>
      </c>
      <c r="Q2633" t="s">
        <v>23</v>
      </c>
      <c r="R2633">
        <f>VLOOKUP($A2633,Location!$A:$E,2,FALSE)</f>
        <v>55.241219000000001</v>
      </c>
      <c r="S2633">
        <f>VLOOKUP($A2633,Location!$A:$E,3,FALSE)</f>
        <v>-4.8586450000000001</v>
      </c>
      <c r="T2633">
        <f>VLOOKUP($A2633,Location!$A:$E,4,FALSE)</f>
        <v>55.241219000000001</v>
      </c>
      <c r="U2633">
        <f>VLOOKUP($A2633,Location!$A:$E,5,FALSE)</f>
        <v>-4.8586450000000001</v>
      </c>
      <c r="V2633" t="s">
        <v>24</v>
      </c>
      <c r="W2633" t="s">
        <v>335</v>
      </c>
      <c r="X2633" t="s">
        <v>26</v>
      </c>
    </row>
    <row r="2634" spans="1:24" x14ac:dyDescent="0.25">
      <c r="A2634" t="s">
        <v>147</v>
      </c>
      <c r="N2634">
        <v>4</v>
      </c>
      <c r="O2634">
        <v>0</v>
      </c>
      <c r="P2634">
        <v>0</v>
      </c>
      <c r="Q2634" t="s">
        <v>23</v>
      </c>
      <c r="R2634">
        <f>VLOOKUP($A2634,Location!$A:$E,2,FALSE)</f>
        <v>55.889218499999998</v>
      </c>
      <c r="S2634">
        <f>VLOOKUP($A2634,Location!$A:$E,3,FALSE)</f>
        <v>-4.3383573999999996</v>
      </c>
      <c r="T2634">
        <f>VLOOKUP($A2634,Location!$A:$E,4,FALSE)</f>
        <v>55.896718499999999</v>
      </c>
      <c r="U2634">
        <f>VLOOKUP($A2634,Location!$A:$E,5,FALSE)</f>
        <v>-4.3383573999999996</v>
      </c>
      <c r="V2634" t="s">
        <v>24</v>
      </c>
      <c r="W2634" t="s">
        <v>335</v>
      </c>
      <c r="X2634" t="s">
        <v>26</v>
      </c>
    </row>
    <row r="2635" spans="1:24" x14ac:dyDescent="0.25">
      <c r="A2635" t="s">
        <v>148</v>
      </c>
      <c r="N2635">
        <v>4</v>
      </c>
      <c r="O2635">
        <v>0</v>
      </c>
      <c r="P2635">
        <v>0</v>
      </c>
      <c r="Q2635" t="s">
        <v>23</v>
      </c>
      <c r="R2635">
        <f>VLOOKUP($A2635,Location!$A:$E,2,FALSE)</f>
        <v>55.860703800000003</v>
      </c>
      <c r="S2635">
        <f>VLOOKUP($A2635,Location!$A:$E,3,FALSE)</f>
        <v>-4.1136996000000003</v>
      </c>
      <c r="T2635">
        <f>VLOOKUP($A2635,Location!$A:$E,4,FALSE)</f>
        <v>55.860703800000003</v>
      </c>
      <c r="U2635">
        <f>VLOOKUP($A2635,Location!$A:$E,5,FALSE)</f>
        <v>-4.1136996000000003</v>
      </c>
      <c r="V2635" t="s">
        <v>24</v>
      </c>
      <c r="W2635" t="s">
        <v>335</v>
      </c>
      <c r="X2635" t="s">
        <v>26</v>
      </c>
    </row>
    <row r="2636" spans="1:24" x14ac:dyDescent="0.25">
      <c r="A2636" t="s">
        <v>149</v>
      </c>
      <c r="N2636">
        <v>4</v>
      </c>
      <c r="O2636">
        <v>0</v>
      </c>
      <c r="P2636">
        <v>0</v>
      </c>
      <c r="Q2636" t="s">
        <v>23</v>
      </c>
      <c r="R2636">
        <f>VLOOKUP($A2636,Location!$A:$E,2,FALSE)</f>
        <v>55.8646137</v>
      </c>
      <c r="S2636">
        <f>VLOOKUP($A2636,Location!$A:$E,3,FALSE)</f>
        <v>-4.3485614000000004</v>
      </c>
      <c r="T2636">
        <f>VLOOKUP($A2636,Location!$A:$E,4,FALSE)</f>
        <v>55.842613700000001</v>
      </c>
      <c r="U2636">
        <f>VLOOKUP($A2636,Location!$A:$E,5,FALSE)</f>
        <v>-4.3485614000000004</v>
      </c>
      <c r="V2636" t="s">
        <v>24</v>
      </c>
      <c r="W2636" t="s">
        <v>335</v>
      </c>
      <c r="X2636" t="s">
        <v>26</v>
      </c>
    </row>
    <row r="2637" spans="1:24" x14ac:dyDescent="0.25">
      <c r="A2637" t="s">
        <v>150</v>
      </c>
      <c r="N2637">
        <v>4</v>
      </c>
      <c r="O2637">
        <v>0</v>
      </c>
      <c r="P2637">
        <v>0</v>
      </c>
      <c r="Q2637" t="s">
        <v>23</v>
      </c>
      <c r="R2637">
        <f>VLOOKUP($A2637,Location!$A:$E,2,FALSE)</f>
        <v>51.833300000000001</v>
      </c>
      <c r="S2637">
        <f>VLOOKUP($A2637,Location!$A:$E,3,FALSE)</f>
        <v>-2.2766660000000001</v>
      </c>
      <c r="T2637">
        <f>VLOOKUP($A2637,Location!$A:$E,4,FALSE)</f>
        <v>51.833300000000001</v>
      </c>
      <c r="U2637">
        <f>VLOOKUP($A2637,Location!$A:$E,5,FALSE)</f>
        <v>-2.2766660000000001</v>
      </c>
      <c r="V2637" t="s">
        <v>24</v>
      </c>
      <c r="W2637" t="s">
        <v>335</v>
      </c>
      <c r="X2637" t="s">
        <v>26</v>
      </c>
    </row>
    <row r="2638" spans="1:24" x14ac:dyDescent="0.25">
      <c r="A2638" t="s">
        <v>151</v>
      </c>
      <c r="N2638">
        <v>4</v>
      </c>
      <c r="O2638">
        <v>0</v>
      </c>
      <c r="P2638">
        <v>0</v>
      </c>
      <c r="Q2638" t="s">
        <v>23</v>
      </c>
      <c r="R2638">
        <f>VLOOKUP($A2638,Location!$A:$E,2,FALSE)</f>
        <v>57.972992300000001</v>
      </c>
      <c r="S2638">
        <f>VLOOKUP($A2638,Location!$A:$E,3,FALSE)</f>
        <v>-3.9837147000000002</v>
      </c>
      <c r="T2638">
        <f>VLOOKUP($A2638,Location!$A:$E,4,FALSE)</f>
        <v>57.972992300000001</v>
      </c>
      <c r="U2638">
        <f>VLOOKUP($A2638,Location!$A:$E,5,FALSE)</f>
        <v>-3.9837147000000002</v>
      </c>
      <c r="V2638" t="s">
        <v>24</v>
      </c>
      <c r="W2638" t="s">
        <v>335</v>
      </c>
      <c r="X2638" t="s">
        <v>26</v>
      </c>
    </row>
    <row r="2639" spans="1:24" x14ac:dyDescent="0.25">
      <c r="A2639" t="s">
        <v>152</v>
      </c>
      <c r="N2639">
        <v>4</v>
      </c>
      <c r="O2639">
        <v>0</v>
      </c>
      <c r="P2639">
        <v>0</v>
      </c>
      <c r="Q2639" t="s">
        <v>23</v>
      </c>
      <c r="R2639">
        <f>VLOOKUP($A2639,Location!$A:$E,2,FALSE)</f>
        <v>51.563819899999999</v>
      </c>
      <c r="S2639">
        <f>VLOOKUP($A2639,Location!$A:$E,3,FALSE)</f>
        <v>0.1100187</v>
      </c>
      <c r="T2639">
        <f>VLOOKUP($A2639,Location!$A:$E,4,FALSE)</f>
        <v>51.563819899999999</v>
      </c>
      <c r="U2639">
        <f>VLOOKUP($A2639,Location!$A:$E,5,FALSE)</f>
        <v>0.12501869999999998</v>
      </c>
      <c r="V2639" t="s">
        <v>24</v>
      </c>
      <c r="W2639" t="s">
        <v>335</v>
      </c>
      <c r="X2639" t="s">
        <v>26</v>
      </c>
    </row>
    <row r="2640" spans="1:24" x14ac:dyDescent="0.25">
      <c r="A2640" t="s">
        <v>153</v>
      </c>
      <c r="N2640">
        <v>4</v>
      </c>
      <c r="O2640">
        <v>0</v>
      </c>
      <c r="P2640">
        <v>0</v>
      </c>
      <c r="Q2640" t="s">
        <v>23</v>
      </c>
      <c r="R2640">
        <f>VLOOKUP($A2640,Location!$A:$E,2,FALSE)</f>
        <v>55.041558100000003</v>
      </c>
      <c r="S2640">
        <f>VLOOKUP($A2640,Location!$A:$E,3,FALSE)</f>
        <v>-1.6090875</v>
      </c>
      <c r="T2640">
        <f>VLOOKUP($A2640,Location!$A:$E,4,FALSE)</f>
        <v>55.041558100000003</v>
      </c>
      <c r="U2640">
        <f>VLOOKUP($A2640,Location!$A:$E,5,FALSE)</f>
        <v>-1.6090875</v>
      </c>
      <c r="V2640" t="s">
        <v>24</v>
      </c>
      <c r="W2640" t="s">
        <v>335</v>
      </c>
      <c r="X2640" t="s">
        <v>26</v>
      </c>
    </row>
    <row r="2641" spans="1:24" x14ac:dyDescent="0.25">
      <c r="A2641" t="s">
        <v>154</v>
      </c>
      <c r="N2641">
        <v>4</v>
      </c>
      <c r="O2641">
        <v>0</v>
      </c>
      <c r="P2641">
        <v>0</v>
      </c>
      <c r="Q2641" t="s">
        <v>23</v>
      </c>
      <c r="R2641">
        <f>VLOOKUP($A2641,Location!$A:$E,2,FALSE)</f>
        <v>56.011209999999998</v>
      </c>
      <c r="S2641">
        <f>VLOOKUP($A2641,Location!$A:$E,3,FALSE)</f>
        <v>-3.74125</v>
      </c>
      <c r="T2641">
        <f>VLOOKUP($A2641,Location!$A:$E,4,FALSE)</f>
        <v>56.011209999999998</v>
      </c>
      <c r="U2641">
        <f>VLOOKUP($A2641,Location!$A:$E,5,FALSE)</f>
        <v>-3.74125</v>
      </c>
      <c r="V2641" t="s">
        <v>24</v>
      </c>
      <c r="W2641" t="s">
        <v>335</v>
      </c>
      <c r="X2641" t="s">
        <v>26</v>
      </c>
    </row>
    <row r="2642" spans="1:24" x14ac:dyDescent="0.25">
      <c r="A2642" t="s">
        <v>155</v>
      </c>
      <c r="N2642">
        <v>4</v>
      </c>
      <c r="O2642">
        <v>0</v>
      </c>
      <c r="P2642">
        <v>0</v>
      </c>
      <c r="Q2642" t="s">
        <v>23</v>
      </c>
      <c r="R2642">
        <f>VLOOKUP($A2642,Location!$A:$E,2,FALSE)</f>
        <v>52.901907999999999</v>
      </c>
      <c r="S2642">
        <f>VLOOKUP($A2642,Location!$A:$E,3,FALSE)</f>
        <v>-0.587314</v>
      </c>
      <c r="T2642">
        <f>VLOOKUP($A2642,Location!$A:$E,4,FALSE)</f>
        <v>52.901907999999999</v>
      </c>
      <c r="U2642">
        <f>VLOOKUP($A2642,Location!$A:$E,5,FALSE)</f>
        <v>-0.587314</v>
      </c>
      <c r="V2642" t="s">
        <v>24</v>
      </c>
      <c r="W2642" t="s">
        <v>335</v>
      </c>
      <c r="X2642" t="s">
        <v>26</v>
      </c>
    </row>
    <row r="2643" spans="1:24" x14ac:dyDescent="0.25">
      <c r="A2643" t="s">
        <v>156</v>
      </c>
      <c r="N2643">
        <v>4</v>
      </c>
      <c r="O2643">
        <v>0</v>
      </c>
      <c r="P2643">
        <v>0</v>
      </c>
      <c r="Q2643" t="s">
        <v>23</v>
      </c>
      <c r="R2643">
        <f>VLOOKUP($A2643,Location!$A:$E,2,FALSE)</f>
        <v>57.326864299999997</v>
      </c>
      <c r="S2643">
        <f>VLOOKUP($A2643,Location!$A:$E,3,FALSE)</f>
        <v>-3.6095592999999999</v>
      </c>
      <c r="T2643">
        <f>VLOOKUP($A2643,Location!$A:$E,4,FALSE)</f>
        <v>57.326864299999997</v>
      </c>
      <c r="U2643">
        <f>VLOOKUP($A2643,Location!$A:$E,5,FALSE)</f>
        <v>-3.6095592999999999</v>
      </c>
      <c r="V2643" t="s">
        <v>24</v>
      </c>
      <c r="W2643" t="s">
        <v>335</v>
      </c>
      <c r="X2643" t="s">
        <v>26</v>
      </c>
    </row>
    <row r="2644" spans="1:24" x14ac:dyDescent="0.25">
      <c r="A2644" t="s">
        <v>157</v>
      </c>
      <c r="N2644">
        <v>4</v>
      </c>
      <c r="O2644">
        <v>0</v>
      </c>
      <c r="P2644">
        <v>0</v>
      </c>
      <c r="Q2644" t="s">
        <v>23</v>
      </c>
      <c r="R2644">
        <f>VLOOKUP($A2644,Location!$A:$E,2,FALSE)</f>
        <v>51.550284599999998</v>
      </c>
      <c r="S2644">
        <f>VLOOKUP($A2644,Location!$A:$E,3,FALSE)</f>
        <v>-0.33100980000000002</v>
      </c>
      <c r="T2644">
        <f>VLOOKUP($A2644,Location!$A:$E,4,FALSE)</f>
        <v>51.565284599999998</v>
      </c>
      <c r="U2644">
        <f>VLOOKUP($A2644,Location!$A:$E,5,FALSE)</f>
        <v>-0.33100980000000002</v>
      </c>
      <c r="V2644" t="s">
        <v>24</v>
      </c>
      <c r="W2644" t="s">
        <v>335</v>
      </c>
      <c r="X2644" t="s">
        <v>26</v>
      </c>
    </row>
    <row r="2645" spans="1:24" x14ac:dyDescent="0.25">
      <c r="A2645" t="s">
        <v>158</v>
      </c>
      <c r="N2645">
        <v>4</v>
      </c>
      <c r="O2645">
        <v>0</v>
      </c>
      <c r="P2645">
        <v>0</v>
      </c>
      <c r="Q2645" t="s">
        <v>23</v>
      </c>
      <c r="R2645">
        <f>VLOOKUP($A2645,Location!$A:$E,2,FALSE)</f>
        <v>55.952866299999997</v>
      </c>
      <c r="S2645">
        <f>VLOOKUP($A2645,Location!$A:$E,3,FALSE)</f>
        <v>-4.7693013999999998</v>
      </c>
      <c r="T2645">
        <f>VLOOKUP($A2645,Location!$A:$E,4,FALSE)</f>
        <v>55.952866299999997</v>
      </c>
      <c r="U2645">
        <f>VLOOKUP($A2645,Location!$A:$E,5,FALSE)</f>
        <v>-4.7343013999999997</v>
      </c>
      <c r="V2645" t="s">
        <v>24</v>
      </c>
      <c r="W2645" t="s">
        <v>335</v>
      </c>
      <c r="X2645" t="s">
        <v>26</v>
      </c>
    </row>
    <row r="2646" spans="1:24" x14ac:dyDescent="0.25">
      <c r="A2646" t="s">
        <v>159</v>
      </c>
      <c r="N2646">
        <v>4</v>
      </c>
      <c r="O2646">
        <v>0</v>
      </c>
      <c r="P2646">
        <v>0</v>
      </c>
      <c r="Q2646" t="s">
        <v>23</v>
      </c>
      <c r="R2646">
        <f>VLOOKUP($A2646,Location!$A:$E,2,FALSE)</f>
        <v>53.580562399999998</v>
      </c>
      <c r="S2646">
        <f>VLOOKUP($A2646,Location!$A:$E,3,FALSE)</f>
        <v>-0.1136582</v>
      </c>
      <c r="T2646">
        <f>VLOOKUP($A2646,Location!$A:$E,4,FALSE)</f>
        <v>53.580562399999998</v>
      </c>
      <c r="U2646">
        <f>VLOOKUP($A2646,Location!$A:$E,5,FALSE)</f>
        <v>-0.1136582</v>
      </c>
      <c r="V2646" t="s">
        <v>24</v>
      </c>
      <c r="W2646" t="s">
        <v>335</v>
      </c>
      <c r="X2646" t="s">
        <v>26</v>
      </c>
    </row>
    <row r="2647" spans="1:24" x14ac:dyDescent="0.25">
      <c r="A2647" t="s">
        <v>160</v>
      </c>
      <c r="N2647">
        <v>4</v>
      </c>
      <c r="O2647">
        <v>0</v>
      </c>
      <c r="P2647">
        <v>0</v>
      </c>
      <c r="Q2647" t="s">
        <v>23</v>
      </c>
      <c r="R2647">
        <f>VLOOKUP($A2647,Location!$A:$E,2,FALSE)</f>
        <v>51.259422000000001</v>
      </c>
      <c r="S2647">
        <f>VLOOKUP($A2647,Location!$A:$E,3,FALSE)</f>
        <v>-0.56488579999999999</v>
      </c>
      <c r="T2647">
        <f>VLOOKUP($A2647,Location!$A:$E,4,FALSE)</f>
        <v>51.259422000000001</v>
      </c>
      <c r="U2647">
        <f>VLOOKUP($A2647,Location!$A:$E,5,FALSE)</f>
        <v>-0.51488579999999995</v>
      </c>
      <c r="V2647" t="s">
        <v>24</v>
      </c>
      <c r="W2647" t="s">
        <v>335</v>
      </c>
      <c r="X2647" t="s">
        <v>26</v>
      </c>
    </row>
    <row r="2648" spans="1:24" x14ac:dyDescent="0.25">
      <c r="A2648" t="s">
        <v>161</v>
      </c>
      <c r="N2648">
        <v>4</v>
      </c>
      <c r="O2648">
        <v>0</v>
      </c>
      <c r="P2648">
        <v>0</v>
      </c>
      <c r="Q2648" t="s">
        <v>23</v>
      </c>
      <c r="R2648">
        <f>VLOOKUP($A2648,Location!$A:$E,2,FALSE)</f>
        <v>55.951955599999998</v>
      </c>
      <c r="S2648">
        <f>VLOOKUP($A2648,Location!$A:$E,3,FALSE)</f>
        <v>-2.7620056000000002</v>
      </c>
      <c r="T2648">
        <f>VLOOKUP($A2648,Location!$A:$E,4,FALSE)</f>
        <v>55.951955599999998</v>
      </c>
      <c r="U2648">
        <f>VLOOKUP($A2648,Location!$A:$E,5,FALSE)</f>
        <v>-2.7620056000000002</v>
      </c>
      <c r="V2648" t="s">
        <v>24</v>
      </c>
      <c r="W2648" t="s">
        <v>335</v>
      </c>
      <c r="X2648" t="s">
        <v>26</v>
      </c>
    </row>
    <row r="2649" spans="1:24" x14ac:dyDescent="0.25">
      <c r="A2649" t="s">
        <v>162</v>
      </c>
      <c r="N2649">
        <v>4</v>
      </c>
      <c r="O2649">
        <v>0</v>
      </c>
      <c r="P2649">
        <v>0</v>
      </c>
      <c r="Q2649" t="s">
        <v>23</v>
      </c>
      <c r="R2649">
        <f>VLOOKUP($A2649,Location!$A:$E,2,FALSE)</f>
        <v>53.7298616</v>
      </c>
      <c r="S2649">
        <f>VLOOKUP($A2649,Location!$A:$E,3,FALSE)</f>
        <v>-1.8915127</v>
      </c>
      <c r="T2649">
        <f>VLOOKUP($A2649,Location!$A:$E,4,FALSE)</f>
        <v>53.7298616</v>
      </c>
      <c r="U2649">
        <f>VLOOKUP($A2649,Location!$A:$E,5,FALSE)</f>
        <v>-1.8915127</v>
      </c>
      <c r="V2649" t="s">
        <v>24</v>
      </c>
      <c r="W2649" t="s">
        <v>335</v>
      </c>
      <c r="X2649" t="s">
        <v>26</v>
      </c>
    </row>
    <row r="2650" spans="1:24" x14ac:dyDescent="0.25">
      <c r="A2650" t="s">
        <v>163</v>
      </c>
      <c r="N2650">
        <v>4</v>
      </c>
      <c r="O2650">
        <v>0</v>
      </c>
      <c r="P2650">
        <v>0</v>
      </c>
      <c r="Q2650" t="s">
        <v>23</v>
      </c>
      <c r="R2650">
        <f>VLOOKUP($A2650,Location!$A:$E,2,FALSE)</f>
        <v>55.769609899999999</v>
      </c>
      <c r="S2650">
        <f>VLOOKUP($A2650,Location!$A:$E,3,FALSE)</f>
        <v>-4.0419340000000004</v>
      </c>
      <c r="T2650">
        <f>VLOOKUP($A2650,Location!$A:$E,4,FALSE)</f>
        <v>55.769609899999999</v>
      </c>
      <c r="U2650">
        <f>VLOOKUP($A2650,Location!$A:$E,5,FALSE)</f>
        <v>-4.0419340000000004</v>
      </c>
      <c r="V2650" t="s">
        <v>24</v>
      </c>
      <c r="W2650" t="s">
        <v>335</v>
      </c>
      <c r="X2650" t="s">
        <v>26</v>
      </c>
    </row>
    <row r="2651" spans="1:24" x14ac:dyDescent="0.25">
      <c r="A2651" t="s">
        <v>164</v>
      </c>
      <c r="N2651">
        <v>4</v>
      </c>
      <c r="O2651">
        <v>0</v>
      </c>
      <c r="P2651">
        <v>0</v>
      </c>
      <c r="Q2651" t="s">
        <v>23</v>
      </c>
      <c r="R2651">
        <f>VLOOKUP($A2651,Location!$A:$E,2,FALSE)</f>
        <v>54.677089100000003</v>
      </c>
      <c r="S2651">
        <f>VLOOKUP($A2651,Location!$A:$E,3,FALSE)</f>
        <v>-1.2012389999999999</v>
      </c>
      <c r="T2651">
        <f>VLOOKUP($A2651,Location!$A:$E,4,FALSE)</f>
        <v>54.677089100000003</v>
      </c>
      <c r="U2651">
        <f>VLOOKUP($A2651,Location!$A:$E,5,FALSE)</f>
        <v>-1.2012389999999999</v>
      </c>
      <c r="V2651" t="s">
        <v>24</v>
      </c>
      <c r="W2651" t="s">
        <v>335</v>
      </c>
      <c r="X2651" t="s">
        <v>26</v>
      </c>
    </row>
    <row r="2652" spans="1:24" x14ac:dyDescent="0.25">
      <c r="A2652" t="s">
        <v>165</v>
      </c>
      <c r="N2652">
        <v>4</v>
      </c>
      <c r="O2652">
        <v>0</v>
      </c>
      <c r="P2652">
        <v>0</v>
      </c>
      <c r="Q2652" t="s">
        <v>23</v>
      </c>
      <c r="R2652">
        <f>VLOOKUP($A2652,Location!$A:$E,2,FALSE)</f>
        <v>50.8851789</v>
      </c>
      <c r="S2652">
        <f>VLOOKUP($A2652,Location!$A:$E,3,FALSE)</f>
        <v>0.59921999999999997</v>
      </c>
      <c r="T2652">
        <f>VLOOKUP($A2652,Location!$A:$E,4,FALSE)</f>
        <v>50.8851789</v>
      </c>
      <c r="U2652">
        <f>VLOOKUP($A2652,Location!$A:$E,5,FALSE)</f>
        <v>0.59921999999999997</v>
      </c>
      <c r="V2652" t="s">
        <v>24</v>
      </c>
      <c r="W2652" t="s">
        <v>335</v>
      </c>
      <c r="X2652" t="s">
        <v>26</v>
      </c>
    </row>
    <row r="2653" spans="1:24" x14ac:dyDescent="0.25">
      <c r="A2653" t="s">
        <v>166</v>
      </c>
      <c r="N2653">
        <v>4</v>
      </c>
      <c r="O2653">
        <v>0</v>
      </c>
      <c r="P2653">
        <v>0</v>
      </c>
      <c r="Q2653" t="s">
        <v>23</v>
      </c>
      <c r="R2653">
        <f>VLOOKUP($A2653,Location!$A:$E,2,FALSE)</f>
        <v>55.436131799999998</v>
      </c>
      <c r="S2653">
        <f>VLOOKUP($A2653,Location!$A:$E,3,FALSE)</f>
        <v>-2.7692910999999998</v>
      </c>
      <c r="T2653">
        <f>VLOOKUP($A2653,Location!$A:$E,4,FALSE)</f>
        <v>55.436131799999998</v>
      </c>
      <c r="U2653">
        <f>VLOOKUP($A2653,Location!$A:$E,5,FALSE)</f>
        <v>-2.7692910999999998</v>
      </c>
      <c r="V2653" t="s">
        <v>24</v>
      </c>
      <c r="W2653" t="s">
        <v>335</v>
      </c>
      <c r="X2653" t="s">
        <v>26</v>
      </c>
    </row>
    <row r="2654" spans="1:24" x14ac:dyDescent="0.25">
      <c r="A2654" t="s">
        <v>167</v>
      </c>
      <c r="N2654">
        <v>4</v>
      </c>
      <c r="O2654">
        <v>0</v>
      </c>
      <c r="P2654">
        <v>0</v>
      </c>
      <c r="Q2654" t="s">
        <v>23</v>
      </c>
      <c r="R2654">
        <f>VLOOKUP($A2654,Location!$A:$E,2,FALSE)</f>
        <v>53.707367900000001</v>
      </c>
      <c r="S2654">
        <f>VLOOKUP($A2654,Location!$A:$E,3,FALSE)</f>
        <v>-1.6714074999999999</v>
      </c>
      <c r="T2654">
        <f>VLOOKUP($A2654,Location!$A:$E,4,FALSE)</f>
        <v>53.707367900000001</v>
      </c>
      <c r="U2654">
        <f>VLOOKUP($A2654,Location!$A:$E,5,FALSE)</f>
        <v>-1.6714074999999999</v>
      </c>
      <c r="V2654" t="s">
        <v>24</v>
      </c>
      <c r="W2654" t="s">
        <v>335</v>
      </c>
      <c r="X2654" t="s">
        <v>26</v>
      </c>
    </row>
    <row r="2655" spans="1:24" x14ac:dyDescent="0.25">
      <c r="A2655" t="s">
        <v>168</v>
      </c>
      <c r="N2655">
        <v>4</v>
      </c>
      <c r="O2655">
        <v>0</v>
      </c>
      <c r="P2655">
        <v>0</v>
      </c>
      <c r="Q2655" t="s">
        <v>23</v>
      </c>
      <c r="R2655">
        <f>VLOOKUP($A2655,Location!$A:$E,2,FALSE)</f>
        <v>51.594414999999998</v>
      </c>
      <c r="S2655">
        <f>VLOOKUP($A2655,Location!$A:$E,3,FALSE)</f>
        <v>-0.24001500000000001</v>
      </c>
      <c r="T2655">
        <f>VLOOKUP($A2655,Location!$A:$E,4,FALSE)</f>
        <v>51.574414999999995</v>
      </c>
      <c r="U2655">
        <f>VLOOKUP($A2655,Location!$A:$E,5,FALSE)</f>
        <v>-0.24001500000000001</v>
      </c>
      <c r="V2655" t="s">
        <v>24</v>
      </c>
      <c r="W2655" t="s">
        <v>335</v>
      </c>
      <c r="X2655" t="s">
        <v>26</v>
      </c>
    </row>
    <row r="2656" spans="1:24" x14ac:dyDescent="0.25">
      <c r="A2656" t="s">
        <v>169</v>
      </c>
      <c r="N2656">
        <v>4</v>
      </c>
      <c r="O2656">
        <v>0</v>
      </c>
      <c r="P2656">
        <v>0</v>
      </c>
      <c r="Q2656" t="s">
        <v>23</v>
      </c>
      <c r="R2656">
        <f>VLOOKUP($A2656,Location!$A:$E,2,FALSE)</f>
        <v>52.0665513</v>
      </c>
      <c r="S2656">
        <f>VLOOKUP($A2656,Location!$A:$E,3,FALSE)</f>
        <v>-2.7294480000000001</v>
      </c>
      <c r="T2656">
        <f>VLOOKUP($A2656,Location!$A:$E,4,FALSE)</f>
        <v>52.0665513</v>
      </c>
      <c r="U2656">
        <f>VLOOKUP($A2656,Location!$A:$E,5,FALSE)</f>
        <v>-2.7294480000000001</v>
      </c>
      <c r="V2656" t="s">
        <v>24</v>
      </c>
      <c r="W2656" t="s">
        <v>335</v>
      </c>
      <c r="X2656" t="s">
        <v>26</v>
      </c>
    </row>
    <row r="2657" spans="1:24" x14ac:dyDescent="0.25">
      <c r="A2657" t="s">
        <v>170</v>
      </c>
      <c r="N2657">
        <v>4</v>
      </c>
      <c r="O2657">
        <v>0</v>
      </c>
      <c r="P2657">
        <v>0</v>
      </c>
      <c r="Q2657" t="s">
        <v>23</v>
      </c>
      <c r="R2657">
        <f>VLOOKUP($A2657,Location!$A:$E,2,FALSE)</f>
        <v>51.362254</v>
      </c>
      <c r="S2657">
        <f>VLOOKUP($A2657,Location!$A:$E,3,FALSE)</f>
        <v>1.1443372999999999</v>
      </c>
      <c r="T2657">
        <f>VLOOKUP($A2657,Location!$A:$E,4,FALSE)</f>
        <v>51.372253999999998</v>
      </c>
      <c r="U2657">
        <f>VLOOKUP($A2657,Location!$A:$E,5,FALSE)</f>
        <v>1.1443372999999999</v>
      </c>
      <c r="V2657" t="s">
        <v>24</v>
      </c>
      <c r="W2657" t="s">
        <v>335</v>
      </c>
      <c r="X2657" t="s">
        <v>26</v>
      </c>
    </row>
    <row r="2658" spans="1:24" x14ac:dyDescent="0.25">
      <c r="A2658" t="s">
        <v>171</v>
      </c>
      <c r="N2658">
        <v>4</v>
      </c>
      <c r="O2658">
        <v>0</v>
      </c>
      <c r="P2658">
        <v>0</v>
      </c>
      <c r="Q2658" t="s">
        <v>23</v>
      </c>
      <c r="R2658">
        <f>VLOOKUP($A2658,Location!$A:$E,2,FALSE)</f>
        <v>54.974532500000002</v>
      </c>
      <c r="S2658">
        <f>VLOOKUP($A2658,Location!$A:$E,3,FALSE)</f>
        <v>-2.1096227000000001</v>
      </c>
      <c r="T2658">
        <f>VLOOKUP($A2658,Location!$A:$E,4,FALSE)</f>
        <v>54.974532500000002</v>
      </c>
      <c r="U2658">
        <f>VLOOKUP($A2658,Location!$A:$E,5,FALSE)</f>
        <v>-2.1096227000000001</v>
      </c>
      <c r="V2658" t="s">
        <v>24</v>
      </c>
      <c r="W2658" t="s">
        <v>335</v>
      </c>
      <c r="X2658" t="s">
        <v>26</v>
      </c>
    </row>
    <row r="2659" spans="1:24" x14ac:dyDescent="0.25">
      <c r="A2659" t="s">
        <v>172</v>
      </c>
      <c r="N2659">
        <v>4</v>
      </c>
      <c r="O2659">
        <v>0</v>
      </c>
      <c r="P2659">
        <v>0</v>
      </c>
      <c r="Q2659" t="s">
        <v>23</v>
      </c>
      <c r="R2659">
        <f>VLOOKUP($A2659,Location!$A:$E,2,FALSE)</f>
        <v>54.037258000000001</v>
      </c>
      <c r="S2659">
        <f>VLOOKUP($A2659,Location!$A:$E,3,FALSE)</f>
        <v>-2.9024700000000001</v>
      </c>
      <c r="T2659">
        <f>VLOOKUP($A2659,Location!$A:$E,4,FALSE)</f>
        <v>54.037258000000001</v>
      </c>
      <c r="U2659">
        <f>VLOOKUP($A2659,Location!$A:$E,5,FALSE)</f>
        <v>-2.9024700000000001</v>
      </c>
      <c r="V2659" t="s">
        <v>24</v>
      </c>
      <c r="W2659" t="s">
        <v>335</v>
      </c>
      <c r="X2659" t="s">
        <v>26</v>
      </c>
    </row>
    <row r="2660" spans="1:24" x14ac:dyDescent="0.25">
      <c r="A2660" t="s">
        <v>173</v>
      </c>
      <c r="N2660">
        <v>4</v>
      </c>
      <c r="O2660">
        <v>0</v>
      </c>
      <c r="P2660">
        <v>0</v>
      </c>
      <c r="Q2660" t="s">
        <v>23</v>
      </c>
      <c r="R2660">
        <f>VLOOKUP($A2660,Location!$A:$E,2,FALSE)</f>
        <v>51.61927</v>
      </c>
      <c r="S2660">
        <f>VLOOKUP($A2660,Location!$A:$E,3,FALSE)</f>
        <v>-0.76890999999999998</v>
      </c>
      <c r="T2660">
        <f>VLOOKUP($A2660,Location!$A:$E,4,FALSE)</f>
        <v>51.61927</v>
      </c>
      <c r="U2660">
        <f>VLOOKUP($A2660,Location!$A:$E,5,FALSE)</f>
        <v>-0.76890999999999998</v>
      </c>
      <c r="V2660" t="s">
        <v>24</v>
      </c>
      <c r="W2660" t="s">
        <v>335</v>
      </c>
      <c r="X2660" t="s">
        <v>26</v>
      </c>
    </row>
    <row r="2661" spans="1:24" x14ac:dyDescent="0.25">
      <c r="A2661" t="s">
        <v>174</v>
      </c>
      <c r="N2661">
        <v>4</v>
      </c>
      <c r="O2661">
        <v>0</v>
      </c>
      <c r="P2661">
        <v>0</v>
      </c>
      <c r="Q2661" t="s">
        <v>23</v>
      </c>
      <c r="R2661">
        <f>VLOOKUP($A2661,Location!$A:$E,2,FALSE)</f>
        <v>52.533873300000003</v>
      </c>
      <c r="S2661">
        <f>VLOOKUP($A2661,Location!$A:$E,3,FALSE)</f>
        <v>-1.3702733</v>
      </c>
      <c r="T2661">
        <f>VLOOKUP($A2661,Location!$A:$E,4,FALSE)</f>
        <v>52.563873300000004</v>
      </c>
      <c r="U2661">
        <f>VLOOKUP($A2661,Location!$A:$E,5,FALSE)</f>
        <v>-1.3102733</v>
      </c>
      <c r="V2661" t="s">
        <v>24</v>
      </c>
      <c r="W2661" t="s">
        <v>335</v>
      </c>
      <c r="X2661" t="s">
        <v>26</v>
      </c>
    </row>
    <row r="2662" spans="1:24" x14ac:dyDescent="0.25">
      <c r="A2662" t="s">
        <v>175</v>
      </c>
      <c r="N2662">
        <v>4</v>
      </c>
      <c r="O2662">
        <v>0</v>
      </c>
      <c r="P2662">
        <v>0</v>
      </c>
      <c r="Q2662" t="s">
        <v>23</v>
      </c>
      <c r="R2662">
        <f>VLOOKUP($A2662,Location!$A:$E,2,FALSE)</f>
        <v>51.453344700000002</v>
      </c>
      <c r="S2662">
        <f>VLOOKUP($A2662,Location!$A:$E,3,FALSE)</f>
        <v>-5.1181000000000004E-3</v>
      </c>
      <c r="T2662">
        <f>VLOOKUP($A2662,Location!$A:$E,4,FALSE)</f>
        <v>51.4633447</v>
      </c>
      <c r="U2662">
        <f>VLOOKUP($A2662,Location!$A:$E,5,FALSE)</f>
        <v>-5.1181000000000004E-3</v>
      </c>
      <c r="V2662" t="s">
        <v>24</v>
      </c>
      <c r="W2662" t="s">
        <v>335</v>
      </c>
      <c r="X2662" t="s">
        <v>26</v>
      </c>
    </row>
    <row r="2663" spans="1:24" x14ac:dyDescent="0.25">
      <c r="A2663" t="s">
        <v>176</v>
      </c>
      <c r="N2663">
        <v>4</v>
      </c>
      <c r="O2663">
        <v>0</v>
      </c>
      <c r="P2663">
        <v>0</v>
      </c>
      <c r="Q2663" t="s">
        <v>23</v>
      </c>
      <c r="R2663">
        <f>VLOOKUP($A2663,Location!$A:$E,2,FALSE)</f>
        <v>51.559273500000003</v>
      </c>
      <c r="S2663">
        <f>VLOOKUP($A2663,Location!$A:$E,3,FALSE)</f>
        <v>0.2208833</v>
      </c>
      <c r="T2663">
        <f>VLOOKUP($A2663,Location!$A:$E,4,FALSE)</f>
        <v>51.559273500000003</v>
      </c>
      <c r="U2663">
        <f>VLOOKUP($A2663,Location!$A:$E,5,FALSE)</f>
        <v>0.2208833</v>
      </c>
      <c r="V2663" t="s">
        <v>24</v>
      </c>
      <c r="W2663" t="s">
        <v>335</v>
      </c>
      <c r="X2663" t="s">
        <v>26</v>
      </c>
    </row>
    <row r="2664" spans="1:24" x14ac:dyDescent="0.25">
      <c r="A2664" t="s">
        <v>177</v>
      </c>
      <c r="N2664">
        <v>4</v>
      </c>
      <c r="O2664">
        <v>0</v>
      </c>
      <c r="P2664">
        <v>0</v>
      </c>
      <c r="Q2664" t="s">
        <v>23</v>
      </c>
      <c r="R2664">
        <f>VLOOKUP($A2664,Location!$A:$E,2,FALSE)</f>
        <v>53.839795799999997</v>
      </c>
      <c r="S2664">
        <f>VLOOKUP($A2664,Location!$A:$E,3,FALSE)</f>
        <v>-1.6219243999999999</v>
      </c>
      <c r="T2664">
        <f>VLOOKUP($A2664,Location!$A:$E,4,FALSE)</f>
        <v>53.861795799999996</v>
      </c>
      <c r="U2664">
        <f>VLOOKUP($A2664,Location!$A:$E,5,FALSE)</f>
        <v>-1.6294244</v>
      </c>
      <c r="V2664" t="s">
        <v>24</v>
      </c>
      <c r="W2664" t="s">
        <v>335</v>
      </c>
      <c r="X2664" t="s">
        <v>26</v>
      </c>
    </row>
    <row r="2665" spans="1:24" x14ac:dyDescent="0.25">
      <c r="A2665" t="s">
        <v>178</v>
      </c>
      <c r="N2665">
        <v>4</v>
      </c>
      <c r="O2665">
        <v>0</v>
      </c>
      <c r="P2665">
        <v>0</v>
      </c>
      <c r="Q2665" t="s">
        <v>23</v>
      </c>
      <c r="R2665">
        <f>VLOOKUP($A2665,Location!$A:$E,2,FALSE)</f>
        <v>53.649535800000002</v>
      </c>
      <c r="S2665">
        <f>VLOOKUP($A2665,Location!$A:$E,3,FALSE)</f>
        <v>-1.7905698000000001</v>
      </c>
      <c r="T2665">
        <f>VLOOKUP($A2665,Location!$A:$E,4,FALSE)</f>
        <v>53.649535800000002</v>
      </c>
      <c r="U2665">
        <f>VLOOKUP($A2665,Location!$A:$E,5,FALSE)</f>
        <v>-1.7955698</v>
      </c>
      <c r="V2665" t="s">
        <v>24</v>
      </c>
      <c r="W2665" t="s">
        <v>335</v>
      </c>
      <c r="X2665" t="s">
        <v>26</v>
      </c>
    </row>
    <row r="2666" spans="1:24" x14ac:dyDescent="0.25">
      <c r="A2666" t="s">
        <v>179</v>
      </c>
      <c r="N2666">
        <v>4</v>
      </c>
      <c r="O2666">
        <v>0</v>
      </c>
      <c r="P2666">
        <v>0</v>
      </c>
      <c r="Q2666" t="s">
        <v>23</v>
      </c>
      <c r="R2666">
        <f>VLOOKUP($A2666,Location!$A:$E,2,FALSE)</f>
        <v>53.767757000000003</v>
      </c>
      <c r="S2666">
        <f>VLOOKUP($A2666,Location!$A:$E,3,FALSE)</f>
        <v>-0.33613379999999998</v>
      </c>
      <c r="T2666">
        <f>VLOOKUP($A2666,Location!$A:$E,4,FALSE)</f>
        <v>53.767757000000003</v>
      </c>
      <c r="U2666">
        <f>VLOOKUP($A2666,Location!$A:$E,5,FALSE)</f>
        <v>-0.33613379999999998</v>
      </c>
      <c r="V2666" t="s">
        <v>24</v>
      </c>
      <c r="W2666" t="s">
        <v>335</v>
      </c>
      <c r="X2666" t="s">
        <v>26</v>
      </c>
    </row>
    <row r="2667" spans="1:24" x14ac:dyDescent="0.25">
      <c r="A2667" t="s">
        <v>180</v>
      </c>
      <c r="N2667">
        <v>4</v>
      </c>
      <c r="O2667">
        <v>0</v>
      </c>
      <c r="P2667">
        <v>0</v>
      </c>
      <c r="Q2667" t="s">
        <v>23</v>
      </c>
      <c r="R2667">
        <f>VLOOKUP($A2667,Location!$A:$E,2,FALSE)</f>
        <v>57.4451714</v>
      </c>
      <c r="S2667">
        <f>VLOOKUP($A2667,Location!$A:$E,3,FALSE)</f>
        <v>-2.7957811000000001</v>
      </c>
      <c r="T2667">
        <f>VLOOKUP($A2667,Location!$A:$E,4,FALSE)</f>
        <v>57.4451714</v>
      </c>
      <c r="U2667">
        <f>VLOOKUP($A2667,Location!$A:$E,5,FALSE)</f>
        <v>-2.7957811000000001</v>
      </c>
      <c r="V2667" t="s">
        <v>24</v>
      </c>
      <c r="W2667" t="s">
        <v>335</v>
      </c>
      <c r="X2667" t="s">
        <v>26</v>
      </c>
    </row>
    <row r="2668" spans="1:24" x14ac:dyDescent="0.25">
      <c r="A2668" t="s">
        <v>181</v>
      </c>
      <c r="N2668">
        <v>4</v>
      </c>
      <c r="O2668">
        <v>0</v>
      </c>
      <c r="P2668">
        <v>0</v>
      </c>
      <c r="Q2668" t="s">
        <v>23</v>
      </c>
      <c r="R2668">
        <f>VLOOKUP($A2668,Location!$A:$E,2,FALSE)</f>
        <v>53.448362099999997</v>
      </c>
      <c r="S2668">
        <f>VLOOKUP($A2668,Location!$A:$E,3,FALSE)</f>
        <v>-2.0796568999999998</v>
      </c>
      <c r="T2668">
        <f>VLOOKUP($A2668,Location!$A:$E,4,FALSE)</f>
        <v>53.448362099999997</v>
      </c>
      <c r="U2668">
        <f>VLOOKUP($A2668,Location!$A:$E,5,FALSE)</f>
        <v>-2.0796568999999998</v>
      </c>
      <c r="V2668" t="s">
        <v>24</v>
      </c>
      <c r="W2668" t="s">
        <v>335</v>
      </c>
      <c r="X2668" t="s">
        <v>26</v>
      </c>
    </row>
    <row r="2669" spans="1:24" x14ac:dyDescent="0.25">
      <c r="A2669" t="s">
        <v>182</v>
      </c>
      <c r="N2669">
        <v>4</v>
      </c>
      <c r="O2669">
        <v>0</v>
      </c>
      <c r="P2669">
        <v>0</v>
      </c>
      <c r="Q2669" t="s">
        <v>183</v>
      </c>
      <c r="R2669">
        <f>VLOOKUP($A2669,Location!$A:$E,2,FALSE)</f>
        <v>56.231197999999999</v>
      </c>
      <c r="S2669">
        <f>VLOOKUP($A2669,Location!$A:$E,3,FALSE)</f>
        <v>-5.0716710000000003</v>
      </c>
      <c r="T2669">
        <f>VLOOKUP($A2669,Location!$A:$E,4,FALSE)</f>
        <v>56.231197999999999</v>
      </c>
      <c r="U2669">
        <f>VLOOKUP($A2669,Location!$A:$E,5,FALSE)</f>
        <v>-5.0716710000000003</v>
      </c>
      <c r="V2669" t="s">
        <v>24</v>
      </c>
      <c r="W2669" t="s">
        <v>335</v>
      </c>
      <c r="X2669" t="s">
        <v>26</v>
      </c>
    </row>
    <row r="2670" spans="1:24" x14ac:dyDescent="0.25">
      <c r="A2670" t="s">
        <v>184</v>
      </c>
      <c r="N2670">
        <v>4</v>
      </c>
      <c r="O2670">
        <v>0</v>
      </c>
      <c r="P2670">
        <v>0</v>
      </c>
      <c r="Q2670" t="s">
        <v>23</v>
      </c>
      <c r="R2670">
        <f>VLOOKUP($A2670,Location!$A:$E,2,FALSE)</f>
        <v>57.487679100000001</v>
      </c>
      <c r="S2670">
        <f>VLOOKUP($A2670,Location!$A:$E,3,FALSE)</f>
        <v>-4.2140917</v>
      </c>
      <c r="T2670">
        <f>VLOOKUP($A2670,Location!$A:$E,4,FALSE)</f>
        <v>57.487679100000001</v>
      </c>
      <c r="U2670">
        <f>VLOOKUP($A2670,Location!$A:$E,5,FALSE)</f>
        <v>-4.2140917</v>
      </c>
      <c r="V2670" t="s">
        <v>24</v>
      </c>
      <c r="W2670" t="s">
        <v>335</v>
      </c>
      <c r="X2670" t="s">
        <v>26</v>
      </c>
    </row>
    <row r="2671" spans="1:24" x14ac:dyDescent="0.25">
      <c r="A2671" t="s">
        <v>185</v>
      </c>
      <c r="N2671">
        <v>4</v>
      </c>
      <c r="O2671">
        <v>0</v>
      </c>
      <c r="P2671">
        <v>0</v>
      </c>
      <c r="Q2671" t="s">
        <v>23</v>
      </c>
      <c r="R2671">
        <f>VLOOKUP($A2671,Location!$A:$E,2,FALSE)</f>
        <v>57.293759600000001</v>
      </c>
      <c r="S2671">
        <f>VLOOKUP($A2671,Location!$A:$E,3,FALSE)</f>
        <v>-2.3880374</v>
      </c>
      <c r="T2671">
        <f>VLOOKUP($A2671,Location!$A:$E,4,FALSE)</f>
        <v>57.293759600000001</v>
      </c>
      <c r="U2671">
        <f>VLOOKUP($A2671,Location!$A:$E,5,FALSE)</f>
        <v>-2.3880374</v>
      </c>
      <c r="V2671" t="s">
        <v>24</v>
      </c>
      <c r="W2671" t="s">
        <v>335</v>
      </c>
      <c r="X2671" t="s">
        <v>26</v>
      </c>
    </row>
    <row r="2672" spans="1:24" x14ac:dyDescent="0.25">
      <c r="A2672" t="s">
        <v>186</v>
      </c>
      <c r="N2672">
        <v>4</v>
      </c>
      <c r="O2672">
        <v>0</v>
      </c>
      <c r="P2672">
        <v>0</v>
      </c>
      <c r="Q2672" t="s">
        <v>23</v>
      </c>
      <c r="R2672">
        <f>VLOOKUP($A2672,Location!$A:$E,2,FALSE)</f>
        <v>52.029283499999998</v>
      </c>
      <c r="S2672">
        <f>VLOOKUP($A2672,Location!$A:$E,3,FALSE)</f>
        <v>1.2110814000000001</v>
      </c>
      <c r="T2672">
        <f>VLOOKUP($A2672,Location!$A:$E,4,FALSE)</f>
        <v>52.029283499999998</v>
      </c>
      <c r="U2672">
        <f>VLOOKUP($A2672,Location!$A:$E,5,FALSE)</f>
        <v>1.2110814000000001</v>
      </c>
      <c r="V2672" t="s">
        <v>24</v>
      </c>
      <c r="W2672" t="s">
        <v>335</v>
      </c>
      <c r="X2672" t="s">
        <v>26</v>
      </c>
    </row>
    <row r="2673" spans="1:24" x14ac:dyDescent="0.25">
      <c r="A2673" t="s">
        <v>187</v>
      </c>
      <c r="N2673">
        <v>4</v>
      </c>
      <c r="O2673">
        <v>0</v>
      </c>
      <c r="P2673">
        <v>0</v>
      </c>
      <c r="Q2673" t="s">
        <v>23</v>
      </c>
      <c r="R2673">
        <f>VLOOKUP($A2673,Location!$A:$E,2,FALSE)</f>
        <v>55.60219</v>
      </c>
      <c r="S2673">
        <f>VLOOKUP($A2673,Location!$A:$E,3,FALSE)</f>
        <v>-4.6378399999999997</v>
      </c>
      <c r="T2673">
        <f>VLOOKUP($A2673,Location!$A:$E,4,FALSE)</f>
        <v>55.60219</v>
      </c>
      <c r="U2673">
        <f>VLOOKUP($A2673,Location!$A:$E,5,FALSE)</f>
        <v>-4.6378399999999997</v>
      </c>
      <c r="V2673" t="s">
        <v>24</v>
      </c>
      <c r="W2673" t="s">
        <v>335</v>
      </c>
      <c r="X2673" t="s">
        <v>26</v>
      </c>
    </row>
    <row r="2674" spans="1:24" x14ac:dyDescent="0.25">
      <c r="A2674" t="s">
        <v>188</v>
      </c>
      <c r="N2674">
        <v>4</v>
      </c>
      <c r="O2674">
        <v>0</v>
      </c>
      <c r="P2674">
        <v>0</v>
      </c>
      <c r="Q2674" t="s">
        <v>23</v>
      </c>
      <c r="R2674">
        <f>VLOOKUP($A2674,Location!$A:$E,2,FALSE)</f>
        <v>51.466348000000004</v>
      </c>
      <c r="S2674">
        <f>VLOOKUP($A2674,Location!$A:$E,3,FALSE)</f>
        <v>-0.337169</v>
      </c>
      <c r="T2674">
        <f>VLOOKUP($A2674,Location!$A:$E,4,FALSE)</f>
        <v>51.466348000000004</v>
      </c>
      <c r="U2674">
        <f>VLOOKUP($A2674,Location!$A:$E,5,FALSE)</f>
        <v>-0.337169</v>
      </c>
      <c r="V2674" t="s">
        <v>24</v>
      </c>
      <c r="W2674" t="s">
        <v>335</v>
      </c>
      <c r="X2674" t="s">
        <v>26</v>
      </c>
    </row>
    <row r="2675" spans="1:24" x14ac:dyDescent="0.25">
      <c r="A2675" t="s">
        <v>189</v>
      </c>
      <c r="N2675">
        <v>4</v>
      </c>
      <c r="O2675">
        <v>0</v>
      </c>
      <c r="P2675">
        <v>0</v>
      </c>
      <c r="Q2675" t="s">
        <v>23</v>
      </c>
      <c r="R2675">
        <f>VLOOKUP($A2675,Location!$A:$E,2,FALSE)</f>
        <v>55.916789999999999</v>
      </c>
      <c r="S2675">
        <f>VLOOKUP($A2675,Location!$A:$E,3,FALSE)</f>
        <v>-2.4245839999999999</v>
      </c>
      <c r="T2675">
        <f>VLOOKUP($A2675,Location!$A:$E,4,FALSE)</f>
        <v>55.916789999999999</v>
      </c>
      <c r="U2675">
        <f>VLOOKUP($A2675,Location!$A:$E,5,FALSE)</f>
        <v>-2.4245839999999999</v>
      </c>
      <c r="V2675" t="s">
        <v>24</v>
      </c>
      <c r="W2675" t="s">
        <v>335</v>
      </c>
      <c r="X2675" t="s">
        <v>26</v>
      </c>
    </row>
    <row r="2676" spans="1:24" x14ac:dyDescent="0.25">
      <c r="A2676" t="s">
        <v>190</v>
      </c>
      <c r="N2676">
        <v>4</v>
      </c>
      <c r="O2676">
        <v>0</v>
      </c>
      <c r="P2676">
        <v>0</v>
      </c>
      <c r="Q2676" t="s">
        <v>23</v>
      </c>
      <c r="R2676">
        <f>VLOOKUP($A2676,Location!$A:$E,2,FALSE)</f>
        <v>54.311520999999999</v>
      </c>
      <c r="S2676">
        <f>VLOOKUP($A2676,Location!$A:$E,3,FALSE)</f>
        <v>-2.7340049999999998</v>
      </c>
      <c r="T2676">
        <f>VLOOKUP($A2676,Location!$A:$E,4,FALSE)</f>
        <v>54.311520999999999</v>
      </c>
      <c r="U2676">
        <f>VLOOKUP($A2676,Location!$A:$E,5,FALSE)</f>
        <v>-2.7340049999999998</v>
      </c>
      <c r="V2676" t="s">
        <v>24</v>
      </c>
      <c r="W2676" t="s">
        <v>335</v>
      </c>
      <c r="X2676" t="s">
        <v>26</v>
      </c>
    </row>
    <row r="2677" spans="1:24" x14ac:dyDescent="0.25">
      <c r="A2677" t="s">
        <v>191</v>
      </c>
      <c r="N2677">
        <v>4</v>
      </c>
      <c r="O2677">
        <v>0</v>
      </c>
      <c r="P2677">
        <v>0</v>
      </c>
      <c r="Q2677" t="s">
        <v>23</v>
      </c>
      <c r="R2677">
        <f>VLOOKUP($A2677,Location!$A:$E,2,FALSE)</f>
        <v>52.378777800000002</v>
      </c>
      <c r="S2677">
        <f>VLOOKUP($A2677,Location!$A:$E,3,FALSE)</f>
        <v>-0.72284760000000003</v>
      </c>
      <c r="T2677">
        <f>VLOOKUP($A2677,Location!$A:$E,4,FALSE)</f>
        <v>52.428777799999999</v>
      </c>
      <c r="U2677">
        <f>VLOOKUP($A2677,Location!$A:$E,5,FALSE)</f>
        <v>-0.72284760000000003</v>
      </c>
      <c r="V2677" t="s">
        <v>24</v>
      </c>
      <c r="W2677" t="s">
        <v>335</v>
      </c>
      <c r="X2677" t="s">
        <v>26</v>
      </c>
    </row>
    <row r="2678" spans="1:24" x14ac:dyDescent="0.25">
      <c r="A2678" t="s">
        <v>192</v>
      </c>
      <c r="N2678">
        <v>4</v>
      </c>
      <c r="O2678">
        <v>0</v>
      </c>
      <c r="P2678">
        <v>0</v>
      </c>
      <c r="Q2678" t="s">
        <v>23</v>
      </c>
      <c r="R2678">
        <f>VLOOKUP($A2678,Location!$A:$E,2,FALSE)</f>
        <v>52.746045100000003</v>
      </c>
      <c r="S2678">
        <f>VLOOKUP($A2678,Location!$A:$E,3,FALSE)</f>
        <v>0.4211492</v>
      </c>
      <c r="T2678">
        <f>VLOOKUP($A2678,Location!$A:$E,4,FALSE)</f>
        <v>52.746045100000003</v>
      </c>
      <c r="U2678">
        <f>VLOOKUP($A2678,Location!$A:$E,5,FALSE)</f>
        <v>0.4211492</v>
      </c>
      <c r="V2678" t="s">
        <v>24</v>
      </c>
      <c r="W2678" t="s">
        <v>335</v>
      </c>
      <c r="X2678" t="s">
        <v>26</v>
      </c>
    </row>
    <row r="2679" spans="1:24" x14ac:dyDescent="0.25">
      <c r="A2679" t="s">
        <v>193</v>
      </c>
      <c r="N2679">
        <v>4</v>
      </c>
      <c r="O2679">
        <v>0</v>
      </c>
      <c r="P2679">
        <v>0</v>
      </c>
      <c r="Q2679" t="s">
        <v>23</v>
      </c>
      <c r="R2679">
        <f>VLOOKUP($A2679,Location!$A:$E,2,FALSE)</f>
        <v>57.078617700000002</v>
      </c>
      <c r="S2679">
        <f>VLOOKUP($A2679,Location!$A:$E,3,FALSE)</f>
        <v>-4.0537893</v>
      </c>
      <c r="T2679">
        <f>VLOOKUP($A2679,Location!$A:$E,4,FALSE)</f>
        <v>57.078617700000002</v>
      </c>
      <c r="U2679">
        <f>VLOOKUP($A2679,Location!$A:$E,5,FALSE)</f>
        <v>-4.0537893</v>
      </c>
      <c r="V2679" t="s">
        <v>24</v>
      </c>
      <c r="W2679" t="s">
        <v>335</v>
      </c>
      <c r="X2679" t="s">
        <v>26</v>
      </c>
    </row>
    <row r="2680" spans="1:24" x14ac:dyDescent="0.25">
      <c r="A2680" t="s">
        <v>194</v>
      </c>
      <c r="N2680">
        <v>4</v>
      </c>
      <c r="O2680">
        <v>0</v>
      </c>
      <c r="P2680">
        <v>0</v>
      </c>
      <c r="Q2680" t="s">
        <v>23</v>
      </c>
      <c r="R2680">
        <f>VLOOKUP($A2680,Location!$A:$E,2,FALSE)</f>
        <v>56.133736399999997</v>
      </c>
      <c r="S2680">
        <f>VLOOKUP($A2680,Location!$A:$E,3,FALSE)</f>
        <v>-3.1266066000000001</v>
      </c>
      <c r="T2680">
        <f>VLOOKUP($A2680,Location!$A:$E,4,FALSE)</f>
        <v>56.133736399999997</v>
      </c>
      <c r="U2680">
        <f>VLOOKUP($A2680,Location!$A:$E,5,FALSE)</f>
        <v>-3.1266066000000001</v>
      </c>
      <c r="V2680" t="s">
        <v>24</v>
      </c>
      <c r="W2680" t="s">
        <v>335</v>
      </c>
      <c r="X2680" t="s">
        <v>26</v>
      </c>
    </row>
    <row r="2681" spans="1:24" x14ac:dyDescent="0.25">
      <c r="A2681" t="s">
        <v>195</v>
      </c>
      <c r="N2681">
        <v>4</v>
      </c>
      <c r="O2681">
        <v>0</v>
      </c>
      <c r="P2681">
        <v>0</v>
      </c>
      <c r="Q2681" t="s">
        <v>23</v>
      </c>
      <c r="R2681">
        <f>VLOOKUP($A2681,Location!$A:$E,2,FALSE)</f>
        <v>54.001281599999999</v>
      </c>
      <c r="S2681">
        <f>VLOOKUP($A2681,Location!$A:$E,3,FALSE)</f>
        <v>-1.4440454</v>
      </c>
      <c r="T2681">
        <f>VLOOKUP($A2681,Location!$A:$E,4,FALSE)</f>
        <v>54.001281599999999</v>
      </c>
      <c r="U2681">
        <f>VLOOKUP($A2681,Location!$A:$E,5,FALSE)</f>
        <v>-1.4440454</v>
      </c>
      <c r="V2681" t="s">
        <v>24</v>
      </c>
      <c r="W2681" t="s">
        <v>335</v>
      </c>
      <c r="X2681" t="s">
        <v>26</v>
      </c>
    </row>
    <row r="2682" spans="1:24" x14ac:dyDescent="0.25">
      <c r="A2682" t="s">
        <v>196</v>
      </c>
      <c r="N2682">
        <v>4</v>
      </c>
      <c r="O2682">
        <v>0</v>
      </c>
      <c r="P2682">
        <v>0</v>
      </c>
      <c r="Q2682" t="s">
        <v>23</v>
      </c>
      <c r="R2682">
        <f>VLOOKUP($A2682,Location!$A:$E,2,FALSE)</f>
        <v>55.6630988</v>
      </c>
      <c r="S2682">
        <f>VLOOKUP($A2682,Location!$A:$E,3,FALSE)</f>
        <v>-3.7471234</v>
      </c>
      <c r="T2682">
        <f>VLOOKUP($A2682,Location!$A:$E,4,FALSE)</f>
        <v>55.6630988</v>
      </c>
      <c r="U2682">
        <f>VLOOKUP($A2682,Location!$A:$E,5,FALSE)</f>
        <v>-3.7471234</v>
      </c>
      <c r="V2682" t="s">
        <v>24</v>
      </c>
      <c r="W2682" t="s">
        <v>335</v>
      </c>
      <c r="X2682" t="s">
        <v>26</v>
      </c>
    </row>
    <row r="2683" spans="1:24" x14ac:dyDescent="0.25">
      <c r="A2683" t="s">
        <v>197</v>
      </c>
      <c r="N2683">
        <v>4</v>
      </c>
      <c r="O2683">
        <v>0</v>
      </c>
      <c r="P2683">
        <v>0</v>
      </c>
      <c r="Q2683" t="s">
        <v>23</v>
      </c>
      <c r="R2683">
        <f>VLOOKUP($A2683,Location!$A:$E,2,FALSE)</f>
        <v>50.823547099999999</v>
      </c>
      <c r="S2683">
        <f>VLOOKUP($A2683,Location!$A:$E,3,FALSE)</f>
        <v>-0.33377089999999998</v>
      </c>
      <c r="T2683">
        <f>VLOOKUP($A2683,Location!$A:$E,4,FALSE)</f>
        <v>50.823547099999999</v>
      </c>
      <c r="U2683">
        <f>VLOOKUP($A2683,Location!$A:$E,5,FALSE)</f>
        <v>-0.33377089999999998</v>
      </c>
      <c r="V2683" t="s">
        <v>24</v>
      </c>
      <c r="W2683" t="s">
        <v>335</v>
      </c>
      <c r="X2683" t="s">
        <v>26</v>
      </c>
    </row>
    <row r="2684" spans="1:24" x14ac:dyDescent="0.25">
      <c r="A2684" t="s">
        <v>198</v>
      </c>
      <c r="N2684">
        <v>4</v>
      </c>
      <c r="O2684">
        <v>0</v>
      </c>
      <c r="P2684">
        <v>0</v>
      </c>
      <c r="Q2684" t="s">
        <v>23</v>
      </c>
      <c r="R2684">
        <f>VLOOKUP($A2684,Location!$A:$E,2,FALSE)</f>
        <v>50.612014000000002</v>
      </c>
      <c r="S2684">
        <f>VLOOKUP($A2684,Location!$A:$E,3,FALSE)</f>
        <v>-4.3307260000000003</v>
      </c>
      <c r="T2684">
        <f>VLOOKUP($A2684,Location!$A:$E,4,FALSE)</f>
        <v>50.612014000000002</v>
      </c>
      <c r="U2684">
        <f>VLOOKUP($A2684,Location!$A:$E,5,FALSE)</f>
        <v>-4.3307260000000003</v>
      </c>
      <c r="V2684" t="s">
        <v>24</v>
      </c>
      <c r="W2684" t="s">
        <v>335</v>
      </c>
      <c r="X2684" t="s">
        <v>26</v>
      </c>
    </row>
    <row r="2685" spans="1:24" x14ac:dyDescent="0.25">
      <c r="A2685" t="s">
        <v>199</v>
      </c>
      <c r="N2685">
        <v>4</v>
      </c>
      <c r="O2685">
        <v>0</v>
      </c>
      <c r="P2685">
        <v>0</v>
      </c>
      <c r="Q2685" t="s">
        <v>23</v>
      </c>
      <c r="R2685">
        <f>VLOOKUP($A2685,Location!$A:$E,2,FALSE)</f>
        <v>50.809500999999997</v>
      </c>
      <c r="S2685">
        <f>VLOOKUP($A2685,Location!$A:$E,3,FALSE)</f>
        <v>-1.2042134</v>
      </c>
      <c r="T2685">
        <f>VLOOKUP($A2685,Location!$A:$E,4,FALSE)</f>
        <v>50.799500999999999</v>
      </c>
      <c r="U2685">
        <f>VLOOKUP($A2685,Location!$A:$E,5,FALSE)</f>
        <v>-1.2842134000000001</v>
      </c>
      <c r="V2685" t="s">
        <v>24</v>
      </c>
      <c r="W2685" t="s">
        <v>335</v>
      </c>
      <c r="X2685" t="s">
        <v>26</v>
      </c>
    </row>
    <row r="2686" spans="1:24" x14ac:dyDescent="0.25">
      <c r="A2686" t="s">
        <v>200</v>
      </c>
      <c r="N2686">
        <v>4</v>
      </c>
      <c r="O2686">
        <v>0</v>
      </c>
      <c r="P2686">
        <v>0</v>
      </c>
      <c r="Q2686" t="s">
        <v>23</v>
      </c>
      <c r="R2686">
        <f>VLOOKUP($A2686,Location!$A:$E,2,FALSE)</f>
        <v>53.806135599999998</v>
      </c>
      <c r="S2686">
        <f>VLOOKUP($A2686,Location!$A:$E,3,FALSE)</f>
        <v>-1.5056377999999999</v>
      </c>
      <c r="T2686">
        <f>VLOOKUP($A2686,Location!$A:$E,4,FALSE)</f>
        <v>53.806135599999998</v>
      </c>
      <c r="U2686">
        <f>VLOOKUP($A2686,Location!$A:$E,5,FALSE)</f>
        <v>-1.5056377999999999</v>
      </c>
      <c r="V2686" t="s">
        <v>24</v>
      </c>
      <c r="W2686" t="s">
        <v>335</v>
      </c>
      <c r="X2686" t="s">
        <v>26</v>
      </c>
    </row>
    <row r="2687" spans="1:24" x14ac:dyDescent="0.25">
      <c r="A2687" t="s">
        <v>201</v>
      </c>
      <c r="N2687">
        <v>4</v>
      </c>
      <c r="O2687">
        <v>0</v>
      </c>
      <c r="P2687">
        <v>0</v>
      </c>
      <c r="Q2687" t="s">
        <v>23</v>
      </c>
      <c r="R2687">
        <f>VLOOKUP($A2687,Location!$A:$E,2,FALSE)</f>
        <v>52.663528399999997</v>
      </c>
      <c r="S2687">
        <f>VLOOKUP($A2687,Location!$A:$E,3,FALSE)</f>
        <v>-1.0803649</v>
      </c>
      <c r="T2687">
        <f>VLOOKUP($A2687,Location!$A:$E,4,FALSE)</f>
        <v>52.663528399999997</v>
      </c>
      <c r="U2687">
        <f>VLOOKUP($A2687,Location!$A:$E,5,FALSE)</f>
        <v>-1.0503648999999999</v>
      </c>
      <c r="V2687" t="s">
        <v>24</v>
      </c>
      <c r="W2687" t="s">
        <v>335</v>
      </c>
      <c r="X2687" t="s">
        <v>26</v>
      </c>
    </row>
    <row r="2688" spans="1:24" x14ac:dyDescent="0.25">
      <c r="A2688" t="s">
        <v>202</v>
      </c>
      <c r="N2688">
        <v>4</v>
      </c>
      <c r="O2688">
        <v>0</v>
      </c>
      <c r="P2688">
        <v>0</v>
      </c>
      <c r="Q2688" t="s">
        <v>23</v>
      </c>
      <c r="R2688">
        <f>VLOOKUP($A2688,Location!$A:$E,2,FALSE)</f>
        <v>52.5839736</v>
      </c>
      <c r="S2688">
        <f>VLOOKUP($A2688,Location!$A:$E,3,FALSE)</f>
        <v>-1.1411861000000001</v>
      </c>
      <c r="T2688">
        <f>VLOOKUP($A2688,Location!$A:$E,4,FALSE)</f>
        <v>52.533973600000003</v>
      </c>
      <c r="U2688">
        <f>VLOOKUP($A2688,Location!$A:$E,5,FALSE)</f>
        <v>-1.0411861</v>
      </c>
      <c r="V2688" t="s">
        <v>24</v>
      </c>
      <c r="W2688" t="s">
        <v>335</v>
      </c>
      <c r="X2688" t="s">
        <v>26</v>
      </c>
    </row>
    <row r="2689" spans="1:24" x14ac:dyDescent="0.25">
      <c r="A2689" t="s">
        <v>203</v>
      </c>
      <c r="N2689">
        <v>4</v>
      </c>
      <c r="O2689">
        <v>0</v>
      </c>
      <c r="P2689">
        <v>0</v>
      </c>
      <c r="Q2689" t="s">
        <v>23</v>
      </c>
      <c r="R2689">
        <f>VLOOKUP($A2689,Location!$A:$E,2,FALSE)</f>
        <v>51.911783399999997</v>
      </c>
      <c r="S2689">
        <f>VLOOKUP($A2689,Location!$A:$E,3,FALSE)</f>
        <v>-0.6307914</v>
      </c>
      <c r="T2689">
        <f>VLOOKUP($A2689,Location!$A:$E,4,FALSE)</f>
        <v>51.911783399999997</v>
      </c>
      <c r="U2689">
        <f>VLOOKUP($A2689,Location!$A:$E,5,FALSE)</f>
        <v>-0.72079139999999997</v>
      </c>
      <c r="V2689" t="s">
        <v>24</v>
      </c>
      <c r="W2689" t="s">
        <v>335</v>
      </c>
      <c r="X2689" t="s">
        <v>26</v>
      </c>
    </row>
    <row r="2690" spans="1:24" x14ac:dyDescent="0.25">
      <c r="A2690" t="s">
        <v>204</v>
      </c>
      <c r="N2690">
        <v>4</v>
      </c>
      <c r="O2690">
        <v>0</v>
      </c>
      <c r="P2690">
        <v>0</v>
      </c>
      <c r="Q2690" t="s">
        <v>23</v>
      </c>
      <c r="R2690">
        <f>VLOOKUP($A2690,Location!$A:$E,2,FALSE)</f>
        <v>60.1511937</v>
      </c>
      <c r="S2690">
        <f>VLOOKUP($A2690,Location!$A:$E,3,FALSE)</f>
        <v>-1.1473036000000001</v>
      </c>
      <c r="T2690">
        <f>VLOOKUP($A2690,Location!$A:$E,4,FALSE)</f>
        <v>60.1511937</v>
      </c>
      <c r="U2690">
        <f>VLOOKUP($A2690,Location!$A:$E,5,FALSE)</f>
        <v>-1.1473036000000001</v>
      </c>
      <c r="V2690" t="s">
        <v>24</v>
      </c>
      <c r="W2690" t="s">
        <v>335</v>
      </c>
      <c r="X2690" t="s">
        <v>26</v>
      </c>
    </row>
    <row r="2691" spans="1:24" x14ac:dyDescent="0.25">
      <c r="A2691" t="s">
        <v>205</v>
      </c>
      <c r="N2691">
        <v>4</v>
      </c>
      <c r="O2691">
        <v>0</v>
      </c>
      <c r="P2691">
        <v>0</v>
      </c>
      <c r="Q2691" t="s">
        <v>23</v>
      </c>
      <c r="R2691">
        <f>VLOOKUP($A2691,Location!$A:$E,2,FALSE)</f>
        <v>51.9782042</v>
      </c>
      <c r="S2691">
        <f>VLOOKUP($A2691,Location!$A:$E,3,FALSE)</f>
        <v>-0.21465619999999999</v>
      </c>
      <c r="T2691">
        <f>VLOOKUP($A2691,Location!$A:$E,4,FALSE)</f>
        <v>52.008204200000002</v>
      </c>
      <c r="U2691">
        <f>VLOOKUP($A2691,Location!$A:$E,5,FALSE)</f>
        <v>-0.21465619999999999</v>
      </c>
      <c r="V2691" t="s">
        <v>24</v>
      </c>
      <c r="W2691" t="s">
        <v>335</v>
      </c>
      <c r="X2691" t="s">
        <v>26</v>
      </c>
    </row>
    <row r="2692" spans="1:24" x14ac:dyDescent="0.25">
      <c r="A2692" t="s">
        <v>206</v>
      </c>
      <c r="N2692">
        <v>4</v>
      </c>
      <c r="O2692">
        <v>0</v>
      </c>
      <c r="P2692">
        <v>0</v>
      </c>
      <c r="Q2692" t="s">
        <v>23</v>
      </c>
      <c r="R2692">
        <f>VLOOKUP($A2692,Location!$A:$E,2,FALSE)</f>
        <v>52.681990200000001</v>
      </c>
      <c r="S2692">
        <f>VLOOKUP($A2692,Location!$A:$E,3,FALSE)</f>
        <v>-1.8333556</v>
      </c>
      <c r="T2692">
        <f>VLOOKUP($A2692,Location!$A:$E,4,FALSE)</f>
        <v>52.681990200000001</v>
      </c>
      <c r="U2692">
        <f>VLOOKUP($A2692,Location!$A:$E,5,FALSE)</f>
        <v>-1.8333556</v>
      </c>
      <c r="V2692" t="s">
        <v>24</v>
      </c>
      <c r="W2692" t="s">
        <v>335</v>
      </c>
      <c r="X2692" t="s">
        <v>26</v>
      </c>
    </row>
    <row r="2693" spans="1:24" x14ac:dyDescent="0.25">
      <c r="A2693" t="s">
        <v>207</v>
      </c>
      <c r="N2693">
        <v>4</v>
      </c>
      <c r="O2693">
        <v>0</v>
      </c>
      <c r="P2693">
        <v>0</v>
      </c>
      <c r="Q2693" t="s">
        <v>23</v>
      </c>
      <c r="R2693">
        <f>VLOOKUP($A2693,Location!$A:$E,2,FALSE)</f>
        <v>53.203568400000002</v>
      </c>
      <c r="S2693">
        <f>VLOOKUP($A2693,Location!$A:$E,3,FALSE)</f>
        <v>-0.61231429999999998</v>
      </c>
      <c r="T2693">
        <f>VLOOKUP($A2693,Location!$A:$E,4,FALSE)</f>
        <v>53.203568400000002</v>
      </c>
      <c r="U2693">
        <f>VLOOKUP($A2693,Location!$A:$E,5,FALSE)</f>
        <v>-0.61231429999999998</v>
      </c>
      <c r="V2693" t="s">
        <v>24</v>
      </c>
      <c r="W2693" t="s">
        <v>335</v>
      </c>
      <c r="X2693" t="s">
        <v>26</v>
      </c>
    </row>
    <row r="2694" spans="1:24" x14ac:dyDescent="0.25">
      <c r="A2694" t="s">
        <v>208</v>
      </c>
      <c r="N2694">
        <v>4</v>
      </c>
      <c r="O2694">
        <v>0</v>
      </c>
      <c r="P2694">
        <v>0</v>
      </c>
      <c r="Q2694" t="s">
        <v>23</v>
      </c>
      <c r="R2694">
        <f>VLOOKUP($A2694,Location!$A:$E,2,FALSE)</f>
        <v>55.887124200000002</v>
      </c>
      <c r="S2694">
        <f>VLOOKUP($A2694,Location!$A:$E,3,FALSE)</f>
        <v>-3.5342047999999999</v>
      </c>
      <c r="T2694">
        <f>VLOOKUP($A2694,Location!$A:$E,4,FALSE)</f>
        <v>55.877124200000004</v>
      </c>
      <c r="U2694">
        <f>VLOOKUP($A2694,Location!$A:$E,5,FALSE)</f>
        <v>-3.5742048</v>
      </c>
      <c r="V2694" t="s">
        <v>24</v>
      </c>
      <c r="W2694" t="s">
        <v>335</v>
      </c>
      <c r="X2694" t="s">
        <v>26</v>
      </c>
    </row>
    <row r="2695" spans="1:24" x14ac:dyDescent="0.25">
      <c r="A2695" t="s">
        <v>209</v>
      </c>
      <c r="N2695">
        <v>4</v>
      </c>
      <c r="O2695">
        <v>0</v>
      </c>
      <c r="P2695">
        <v>0</v>
      </c>
      <c r="Q2695" t="s">
        <v>23</v>
      </c>
      <c r="R2695">
        <f>VLOOKUP($A2695,Location!$A:$E,2,FALSE)</f>
        <v>51.686103699999997</v>
      </c>
      <c r="S2695">
        <f>VLOOKUP($A2695,Location!$A:$E,3,FALSE)</f>
        <v>-4.1554484</v>
      </c>
      <c r="T2695">
        <f>VLOOKUP($A2695,Location!$A:$E,4,FALSE)</f>
        <v>51.686103699999997</v>
      </c>
      <c r="U2695">
        <f>VLOOKUP($A2695,Location!$A:$E,5,FALSE)</f>
        <v>-4.1754483999999996</v>
      </c>
      <c r="V2695" t="s">
        <v>24</v>
      </c>
      <c r="W2695" t="s">
        <v>335</v>
      </c>
      <c r="X2695" t="s">
        <v>26</v>
      </c>
    </row>
    <row r="2696" spans="1:24" x14ac:dyDescent="0.25">
      <c r="A2696" t="s">
        <v>210</v>
      </c>
      <c r="N2696">
        <v>4</v>
      </c>
      <c r="O2696">
        <v>0</v>
      </c>
      <c r="P2696">
        <v>0</v>
      </c>
      <c r="Q2696" t="s">
        <v>23</v>
      </c>
      <c r="R2696">
        <f>VLOOKUP($A2696,Location!$A:$E,2,FALSE)</f>
        <v>51.524264600000002</v>
      </c>
      <c r="S2696">
        <f>VLOOKUP($A2696,Location!$A:$E,3,FALSE)</f>
        <v>-3.3650403999999998</v>
      </c>
      <c r="T2696">
        <f>VLOOKUP($A2696,Location!$A:$E,4,FALSE)</f>
        <v>51.574264599999999</v>
      </c>
      <c r="U2696">
        <f>VLOOKUP($A2696,Location!$A:$E,5,FALSE)</f>
        <v>-3.4750403999999997</v>
      </c>
      <c r="V2696" t="s">
        <v>24</v>
      </c>
      <c r="W2696" t="s">
        <v>335</v>
      </c>
      <c r="X2696" t="s">
        <v>26</v>
      </c>
    </row>
    <row r="2697" spans="1:24" x14ac:dyDescent="0.25">
      <c r="A2697" t="s">
        <v>211</v>
      </c>
      <c r="N2697">
        <v>4</v>
      </c>
      <c r="O2697">
        <v>0</v>
      </c>
      <c r="P2697">
        <v>0</v>
      </c>
      <c r="Q2697" t="s">
        <v>23</v>
      </c>
      <c r="R2697">
        <f>VLOOKUP($A2697,Location!$A:$E,2,FALSE)</f>
        <v>56.035893199999997</v>
      </c>
      <c r="S2697">
        <f>VLOOKUP($A2697,Location!$A:$E,3,FALSE)</f>
        <v>-5.4283587999999998</v>
      </c>
      <c r="T2697">
        <f>VLOOKUP($A2697,Location!$A:$E,4,FALSE)</f>
        <v>56.065893199999998</v>
      </c>
      <c r="U2697">
        <f>VLOOKUP($A2697,Location!$A:$E,5,FALSE)</f>
        <v>-5.4283587999999998</v>
      </c>
      <c r="V2697" t="s">
        <v>24</v>
      </c>
      <c r="W2697" t="s">
        <v>335</v>
      </c>
      <c r="X2697" t="s">
        <v>26</v>
      </c>
    </row>
    <row r="2698" spans="1:24" x14ac:dyDescent="0.25">
      <c r="A2698" t="s">
        <v>212</v>
      </c>
      <c r="N2698">
        <v>4</v>
      </c>
      <c r="O2698">
        <v>0</v>
      </c>
      <c r="P2698">
        <v>0</v>
      </c>
      <c r="Q2698" t="s">
        <v>23</v>
      </c>
      <c r="R2698">
        <f>VLOOKUP($A2698,Location!$A:$E,2,FALSE)</f>
        <v>52.780650000000001</v>
      </c>
      <c r="S2698">
        <f>VLOOKUP($A2698,Location!$A:$E,3,FALSE)</f>
        <v>-1.200923</v>
      </c>
      <c r="T2698">
        <f>VLOOKUP($A2698,Location!$A:$E,4,FALSE)</f>
        <v>52.795650000000002</v>
      </c>
      <c r="U2698">
        <f>VLOOKUP($A2698,Location!$A:$E,5,FALSE)</f>
        <v>-1.200923</v>
      </c>
      <c r="V2698" t="s">
        <v>24</v>
      </c>
      <c r="W2698" t="s">
        <v>335</v>
      </c>
      <c r="X2698" t="s">
        <v>26</v>
      </c>
    </row>
    <row r="2699" spans="1:24" x14ac:dyDescent="0.25">
      <c r="A2699" t="s">
        <v>213</v>
      </c>
      <c r="N2699">
        <v>4</v>
      </c>
      <c r="O2699">
        <v>0</v>
      </c>
      <c r="P2699">
        <v>0</v>
      </c>
      <c r="Q2699" t="s">
        <v>23</v>
      </c>
      <c r="R2699">
        <f>VLOOKUP($A2699,Location!$A:$E,2,FALSE)</f>
        <v>51.649624600000003</v>
      </c>
      <c r="S2699">
        <f>VLOOKUP($A2699,Location!$A:$E,3,FALSE)</f>
        <v>5.6496299999999999E-2</v>
      </c>
      <c r="T2699">
        <f>VLOOKUP($A2699,Location!$A:$E,4,FALSE)</f>
        <v>51.649624600000003</v>
      </c>
      <c r="U2699">
        <f>VLOOKUP($A2699,Location!$A:$E,5,FALSE)</f>
        <v>9.9496299999999996E-2</v>
      </c>
      <c r="V2699" t="s">
        <v>24</v>
      </c>
      <c r="W2699" t="s">
        <v>335</v>
      </c>
      <c r="X2699" t="s">
        <v>26</v>
      </c>
    </row>
    <row r="2700" spans="1:24" x14ac:dyDescent="0.25">
      <c r="A2700" t="s">
        <v>214</v>
      </c>
      <c r="N2700">
        <v>4</v>
      </c>
      <c r="O2700">
        <v>0</v>
      </c>
      <c r="P2700">
        <v>0</v>
      </c>
      <c r="Q2700" t="s">
        <v>23</v>
      </c>
      <c r="R2700">
        <f>VLOOKUP($A2700,Location!$A:$E,2,FALSE)</f>
        <v>53.363610999999999</v>
      </c>
      <c r="S2700">
        <f>VLOOKUP($A2700,Location!$A:$E,3,FALSE)</f>
        <v>1.5540999999999999E-2</v>
      </c>
      <c r="T2700">
        <f>VLOOKUP($A2700,Location!$A:$E,4,FALSE)</f>
        <v>53.363610999999999</v>
      </c>
      <c r="U2700">
        <f>VLOOKUP($A2700,Location!$A:$E,5,FALSE)</f>
        <v>1.5540999999999999E-2</v>
      </c>
      <c r="V2700" t="s">
        <v>24</v>
      </c>
      <c r="W2700" t="s">
        <v>335</v>
      </c>
      <c r="X2700" t="s">
        <v>26</v>
      </c>
    </row>
    <row r="2701" spans="1:24" x14ac:dyDescent="0.25">
      <c r="A2701" t="s">
        <v>215</v>
      </c>
      <c r="N2701">
        <v>4</v>
      </c>
      <c r="O2701">
        <v>0</v>
      </c>
      <c r="P2701">
        <v>0</v>
      </c>
      <c r="Q2701" t="s">
        <v>23</v>
      </c>
      <c r="R2701">
        <f>VLOOKUP($A2701,Location!$A:$E,2,FALSE)</f>
        <v>52.486835999999997</v>
      </c>
      <c r="S2701">
        <f>VLOOKUP($A2701,Location!$A:$E,3,FALSE)</f>
        <v>1.715681</v>
      </c>
      <c r="T2701">
        <f>VLOOKUP($A2701,Location!$A:$E,4,FALSE)</f>
        <v>52.486835999999997</v>
      </c>
      <c r="U2701">
        <f>VLOOKUP($A2701,Location!$A:$E,5,FALSE)</f>
        <v>1.715681</v>
      </c>
      <c r="V2701" t="s">
        <v>24</v>
      </c>
      <c r="W2701" t="s">
        <v>335</v>
      </c>
      <c r="X2701" t="s">
        <v>26</v>
      </c>
    </row>
    <row r="2702" spans="1:24" x14ac:dyDescent="0.25">
      <c r="A2702" t="s">
        <v>216</v>
      </c>
      <c r="N2702">
        <v>4</v>
      </c>
      <c r="O2702">
        <v>0</v>
      </c>
      <c r="P2702">
        <v>0</v>
      </c>
      <c r="Q2702" t="s">
        <v>23</v>
      </c>
      <c r="R2702">
        <f>VLOOKUP($A2702,Location!$A:$E,2,FALSE)</f>
        <v>52.365387400000003</v>
      </c>
      <c r="S2702">
        <f>VLOOKUP($A2702,Location!$A:$E,3,FALSE)</f>
        <v>-2.6930567000000001</v>
      </c>
      <c r="T2702">
        <f>VLOOKUP($A2702,Location!$A:$E,4,FALSE)</f>
        <v>52.365387400000003</v>
      </c>
      <c r="U2702">
        <f>VLOOKUP($A2702,Location!$A:$E,5,FALSE)</f>
        <v>-2.6930567000000001</v>
      </c>
      <c r="V2702" t="s">
        <v>24</v>
      </c>
      <c r="W2702" t="s">
        <v>335</v>
      </c>
      <c r="X2702" t="s">
        <v>26</v>
      </c>
    </row>
    <row r="2703" spans="1:24" x14ac:dyDescent="0.25">
      <c r="A2703" t="s">
        <v>217</v>
      </c>
      <c r="N2703">
        <v>4</v>
      </c>
      <c r="O2703">
        <v>0</v>
      </c>
      <c r="P2703">
        <v>0</v>
      </c>
      <c r="Q2703" t="s">
        <v>23</v>
      </c>
      <c r="R2703">
        <f>VLOOKUP($A2703,Location!$A:$E,2,FALSE)</f>
        <v>51.877736900000002</v>
      </c>
      <c r="S2703">
        <f>VLOOKUP($A2703,Location!$A:$E,3,FALSE)</f>
        <v>-0.42017179999999998</v>
      </c>
      <c r="T2703">
        <f>VLOOKUP($A2703,Location!$A:$E,4,FALSE)</f>
        <v>51.877736900000002</v>
      </c>
      <c r="U2703">
        <f>VLOOKUP($A2703,Location!$A:$E,5,FALSE)</f>
        <v>-0.47017179999999997</v>
      </c>
      <c r="V2703" t="s">
        <v>24</v>
      </c>
      <c r="W2703" t="s">
        <v>335</v>
      </c>
      <c r="X2703" t="s">
        <v>26</v>
      </c>
    </row>
    <row r="2704" spans="1:24" x14ac:dyDescent="0.25">
      <c r="A2704" t="s">
        <v>218</v>
      </c>
      <c r="N2704">
        <v>4</v>
      </c>
      <c r="O2704">
        <v>0</v>
      </c>
      <c r="P2704">
        <v>0</v>
      </c>
      <c r="Q2704" t="s">
        <v>23</v>
      </c>
      <c r="R2704">
        <f>VLOOKUP($A2704,Location!$A:$E,2,FALSE)</f>
        <v>53.258460999999997</v>
      </c>
      <c r="S2704">
        <f>VLOOKUP($A2704,Location!$A:$E,3,FALSE)</f>
        <v>-2.1198999999999999</v>
      </c>
      <c r="T2704">
        <f>VLOOKUP($A2704,Location!$A:$E,4,FALSE)</f>
        <v>53.258460999999997</v>
      </c>
      <c r="U2704">
        <f>VLOOKUP($A2704,Location!$A:$E,5,FALSE)</f>
        <v>-2.1598999999999999</v>
      </c>
      <c r="V2704" t="s">
        <v>24</v>
      </c>
      <c r="W2704" t="s">
        <v>335</v>
      </c>
      <c r="X2704" t="s">
        <v>26</v>
      </c>
    </row>
    <row r="2705" spans="1:24" x14ac:dyDescent="0.25">
      <c r="A2705" t="s">
        <v>219</v>
      </c>
      <c r="N2705">
        <v>4</v>
      </c>
      <c r="O2705">
        <v>0</v>
      </c>
      <c r="P2705">
        <v>0</v>
      </c>
      <c r="Q2705" t="s">
        <v>23</v>
      </c>
      <c r="R2705">
        <f>VLOOKUP($A2705,Location!$A:$E,2,FALSE)</f>
        <v>51.260750299999998</v>
      </c>
      <c r="S2705">
        <f>VLOOKUP($A2705,Location!$A:$E,3,FALSE)</f>
        <v>0.52583590000000002</v>
      </c>
      <c r="T2705">
        <f>VLOOKUP($A2705,Location!$A:$E,4,FALSE)</f>
        <v>51.240750299999995</v>
      </c>
      <c r="U2705">
        <f>VLOOKUP($A2705,Location!$A:$E,5,FALSE)</f>
        <v>0.52583590000000002</v>
      </c>
      <c r="V2705" t="s">
        <v>24</v>
      </c>
      <c r="W2705" t="s">
        <v>335</v>
      </c>
      <c r="X2705" t="s">
        <v>26</v>
      </c>
    </row>
    <row r="2706" spans="1:24" x14ac:dyDescent="0.25">
      <c r="A2706" t="s">
        <v>220</v>
      </c>
      <c r="N2706">
        <v>4</v>
      </c>
      <c r="O2706">
        <v>0</v>
      </c>
      <c r="P2706">
        <v>0</v>
      </c>
      <c r="Q2706" t="s">
        <v>23</v>
      </c>
      <c r="R2706">
        <f>VLOOKUP($A2706,Location!$A:$E,2,FALSE)</f>
        <v>54.140426099999999</v>
      </c>
      <c r="S2706">
        <f>VLOOKUP($A2706,Location!$A:$E,3,FALSE)</f>
        <v>-0.79111719999999996</v>
      </c>
      <c r="T2706">
        <f>VLOOKUP($A2706,Location!$A:$E,4,FALSE)</f>
        <v>54.140426099999999</v>
      </c>
      <c r="U2706">
        <f>VLOOKUP($A2706,Location!$A:$E,5,FALSE)</f>
        <v>-0.79111719999999996</v>
      </c>
      <c r="V2706" t="s">
        <v>24</v>
      </c>
      <c r="W2706" t="s">
        <v>335</v>
      </c>
      <c r="X2706" t="s">
        <v>26</v>
      </c>
    </row>
    <row r="2707" spans="1:24" x14ac:dyDescent="0.25">
      <c r="A2707" t="s">
        <v>221</v>
      </c>
      <c r="N2707">
        <v>4</v>
      </c>
      <c r="O2707">
        <v>0</v>
      </c>
      <c r="P2707">
        <v>0</v>
      </c>
      <c r="Q2707" t="s">
        <v>23</v>
      </c>
      <c r="R2707">
        <f>VLOOKUP($A2707,Location!$A:$E,2,FALSE)</f>
        <v>52.769495190000001</v>
      </c>
      <c r="S2707">
        <f>VLOOKUP($A2707,Location!$A:$E,3,FALSE)</f>
        <v>-0.89327179000000001</v>
      </c>
      <c r="T2707">
        <f>VLOOKUP($A2707,Location!$A:$E,4,FALSE)</f>
        <v>52.789495190000004</v>
      </c>
      <c r="U2707">
        <f>VLOOKUP($A2707,Location!$A:$E,5,FALSE)</f>
        <v>-0.89327179000000001</v>
      </c>
      <c r="V2707" t="s">
        <v>24</v>
      </c>
      <c r="W2707" t="s">
        <v>335</v>
      </c>
      <c r="X2707" t="s">
        <v>26</v>
      </c>
    </row>
    <row r="2708" spans="1:24" x14ac:dyDescent="0.25">
      <c r="A2708" t="s">
        <v>222</v>
      </c>
      <c r="N2708">
        <v>4</v>
      </c>
      <c r="O2708">
        <v>0</v>
      </c>
      <c r="P2708">
        <v>0</v>
      </c>
      <c r="Q2708" t="s">
        <v>23</v>
      </c>
      <c r="R2708">
        <f>VLOOKUP($A2708,Location!$A:$E,2,FALSE)</f>
        <v>51.720072899999998</v>
      </c>
      <c r="S2708">
        <f>VLOOKUP($A2708,Location!$A:$E,3,FALSE)</f>
        <v>-3.355585</v>
      </c>
      <c r="T2708">
        <f>VLOOKUP($A2708,Location!$A:$E,4,FALSE)</f>
        <v>51.720072899999998</v>
      </c>
      <c r="U2708">
        <f>VLOOKUP($A2708,Location!$A:$E,5,FALSE)</f>
        <v>-3.355585</v>
      </c>
      <c r="V2708" t="s">
        <v>24</v>
      </c>
      <c r="W2708" t="s">
        <v>335</v>
      </c>
      <c r="X2708" t="s">
        <v>26</v>
      </c>
    </row>
    <row r="2709" spans="1:24" x14ac:dyDescent="0.25">
      <c r="A2709" t="s">
        <v>223</v>
      </c>
      <c r="N2709">
        <v>4</v>
      </c>
      <c r="O2709">
        <v>0</v>
      </c>
      <c r="P2709">
        <v>0</v>
      </c>
      <c r="Q2709" t="s">
        <v>23</v>
      </c>
      <c r="R2709">
        <f>VLOOKUP($A2709,Location!$A:$E,2,FALSE)</f>
        <v>54.571915300000001</v>
      </c>
      <c r="S2709">
        <f>VLOOKUP($A2709,Location!$A:$E,3,FALSE)</f>
        <v>-1.1905810999999999</v>
      </c>
      <c r="T2709">
        <f>VLOOKUP($A2709,Location!$A:$E,4,FALSE)</f>
        <v>54.546915300000002</v>
      </c>
      <c r="U2709">
        <f>VLOOKUP($A2709,Location!$A:$E,5,FALSE)</f>
        <v>-1.1905810999999999</v>
      </c>
      <c r="V2709" t="s">
        <v>24</v>
      </c>
      <c r="W2709" t="s">
        <v>335</v>
      </c>
      <c r="X2709" t="s">
        <v>26</v>
      </c>
    </row>
    <row r="2710" spans="1:24" x14ac:dyDescent="0.25">
      <c r="A2710" t="s">
        <v>224</v>
      </c>
      <c r="N2710">
        <v>4</v>
      </c>
      <c r="O2710">
        <v>0</v>
      </c>
      <c r="P2710">
        <v>0</v>
      </c>
      <c r="Q2710" t="s">
        <v>23</v>
      </c>
      <c r="R2710">
        <f>VLOOKUP($A2710,Location!$A:$E,2,FALSE)</f>
        <v>51.610296499999997</v>
      </c>
      <c r="S2710">
        <f>VLOOKUP($A2710,Location!$A:$E,3,FALSE)</f>
        <v>-0.24696419999999999</v>
      </c>
      <c r="T2710">
        <f>VLOOKUP($A2710,Location!$A:$E,4,FALSE)</f>
        <v>51.6182965</v>
      </c>
      <c r="U2710">
        <f>VLOOKUP($A2710,Location!$A:$E,5,FALSE)</f>
        <v>-0.24696419999999999</v>
      </c>
      <c r="V2710" t="s">
        <v>24</v>
      </c>
      <c r="W2710" t="s">
        <v>335</v>
      </c>
      <c r="X2710" t="s">
        <v>26</v>
      </c>
    </row>
    <row r="2711" spans="1:24" x14ac:dyDescent="0.25">
      <c r="A2711" t="s">
        <v>225</v>
      </c>
      <c r="N2711">
        <v>4</v>
      </c>
      <c r="O2711">
        <v>0</v>
      </c>
      <c r="P2711">
        <v>0</v>
      </c>
      <c r="Q2711" t="s">
        <v>23</v>
      </c>
      <c r="R2711">
        <f>VLOOKUP($A2711,Location!$A:$E,2,FALSE)</f>
        <v>51.390500000000003</v>
      </c>
      <c r="S2711">
        <f>VLOOKUP($A2711,Location!$A:$E,3,FALSE)</f>
        <v>-0.13585</v>
      </c>
      <c r="T2711">
        <f>VLOOKUP($A2711,Location!$A:$E,4,FALSE)</f>
        <v>51.405500000000004</v>
      </c>
      <c r="U2711">
        <f>VLOOKUP($A2711,Location!$A:$E,5,FALSE)</f>
        <v>-0.12584999999999999</v>
      </c>
      <c r="V2711" t="s">
        <v>24</v>
      </c>
      <c r="W2711" t="s">
        <v>335</v>
      </c>
      <c r="X2711" t="s">
        <v>26</v>
      </c>
    </row>
    <row r="2712" spans="1:24" x14ac:dyDescent="0.25">
      <c r="A2712" t="s">
        <v>226</v>
      </c>
      <c r="N2712">
        <v>4</v>
      </c>
      <c r="O2712">
        <v>0</v>
      </c>
      <c r="P2712">
        <v>0</v>
      </c>
      <c r="Q2712" t="s">
        <v>23</v>
      </c>
      <c r="R2712">
        <f>VLOOKUP($A2712,Location!$A:$E,2,FALSE)</f>
        <v>51.813638900000001</v>
      </c>
      <c r="S2712">
        <f>VLOOKUP($A2712,Location!$A:$E,3,FALSE)</f>
        <v>-2.7098053000000002</v>
      </c>
      <c r="T2712">
        <f>VLOOKUP($A2712,Location!$A:$E,4,FALSE)</f>
        <v>51.813638900000001</v>
      </c>
      <c r="U2712">
        <f>VLOOKUP($A2712,Location!$A:$E,5,FALSE)</f>
        <v>-2.7098053000000002</v>
      </c>
      <c r="V2712" t="s">
        <v>24</v>
      </c>
      <c r="W2712" t="s">
        <v>335</v>
      </c>
      <c r="X2712" t="s">
        <v>26</v>
      </c>
    </row>
    <row r="2713" spans="1:24" x14ac:dyDescent="0.25">
      <c r="A2713" t="s">
        <v>227</v>
      </c>
      <c r="N2713">
        <v>4</v>
      </c>
      <c r="O2713">
        <v>0</v>
      </c>
      <c r="P2713">
        <v>0</v>
      </c>
      <c r="Q2713" t="s">
        <v>23</v>
      </c>
      <c r="R2713">
        <f>VLOOKUP($A2713,Location!$A:$E,2,FALSE)</f>
        <v>51.3866388</v>
      </c>
      <c r="S2713">
        <f>VLOOKUP($A2713,Location!$A:$E,3,FALSE)</f>
        <v>-0.2125378</v>
      </c>
      <c r="T2713">
        <f>VLOOKUP($A2713,Location!$A:$E,4,FALSE)</f>
        <v>51.3866388</v>
      </c>
      <c r="U2713">
        <f>VLOOKUP($A2713,Location!$A:$E,5,FALSE)</f>
        <v>-0.2125378</v>
      </c>
      <c r="V2713" t="s">
        <v>24</v>
      </c>
      <c r="W2713" t="s">
        <v>335</v>
      </c>
      <c r="X2713" t="s">
        <v>26</v>
      </c>
    </row>
    <row r="2714" spans="1:24" x14ac:dyDescent="0.25">
      <c r="A2714" t="s">
        <v>228</v>
      </c>
      <c r="N2714">
        <v>4</v>
      </c>
      <c r="O2714">
        <v>0</v>
      </c>
      <c r="P2714">
        <v>0</v>
      </c>
      <c r="Q2714" t="s">
        <v>23</v>
      </c>
      <c r="R2714" t="e">
        <f>VLOOKUP($A2714,Location!$A:$E,2,FALSE)</f>
        <v>#N/A</v>
      </c>
      <c r="S2714" t="e">
        <f>VLOOKUP($A2714,Location!$A:$E,3,FALSE)</f>
        <v>#N/A</v>
      </c>
      <c r="T2714" t="e">
        <f>VLOOKUP($A2714,Location!$A:$E,4,FALSE)</f>
        <v>#N/A</v>
      </c>
      <c r="U2714" t="e">
        <f>VLOOKUP($A2714,Location!$A:$E,5,FALSE)</f>
        <v>#N/A</v>
      </c>
      <c r="V2714" t="s">
        <v>24</v>
      </c>
      <c r="W2714" t="s">
        <v>335</v>
      </c>
      <c r="X2714" t="s">
        <v>26</v>
      </c>
    </row>
    <row r="2715" spans="1:24" x14ac:dyDescent="0.25">
      <c r="A2715" t="s">
        <v>229</v>
      </c>
      <c r="N2715">
        <v>4</v>
      </c>
      <c r="O2715">
        <v>0</v>
      </c>
      <c r="P2715">
        <v>0</v>
      </c>
      <c r="Q2715" t="s">
        <v>23</v>
      </c>
      <c r="R2715">
        <f>VLOOKUP($A2715,Location!$A:$E,2,FALSE)</f>
        <v>53.833126999999998</v>
      </c>
      <c r="S2715">
        <f>VLOOKUP($A2715,Location!$A:$E,3,FALSE)</f>
        <v>-2.2183231999999999</v>
      </c>
      <c r="T2715">
        <f>VLOOKUP($A2715,Location!$A:$E,4,FALSE)</f>
        <v>53.833126999999998</v>
      </c>
      <c r="U2715">
        <f>VLOOKUP($A2715,Location!$A:$E,5,FALSE)</f>
        <v>-2.2183231999999999</v>
      </c>
      <c r="V2715" t="s">
        <v>24</v>
      </c>
      <c r="W2715" t="s">
        <v>335</v>
      </c>
      <c r="X2715" t="s">
        <v>26</v>
      </c>
    </row>
    <row r="2716" spans="1:24" x14ac:dyDescent="0.25">
      <c r="A2716" t="s">
        <v>230</v>
      </c>
      <c r="N2716">
        <v>4</v>
      </c>
      <c r="O2716">
        <v>0</v>
      </c>
      <c r="P2716">
        <v>0</v>
      </c>
      <c r="Q2716" t="s">
        <v>23</v>
      </c>
      <c r="R2716">
        <f>VLOOKUP($A2716,Location!$A:$E,2,FALSE)</f>
        <v>51.397368999999998</v>
      </c>
      <c r="S2716">
        <f>VLOOKUP($A2716,Location!$A:$E,3,FALSE)</f>
        <v>-1.288008</v>
      </c>
      <c r="T2716">
        <f>VLOOKUP($A2716,Location!$A:$E,4,FALSE)</f>
        <v>51.397368999999998</v>
      </c>
      <c r="U2716">
        <f>VLOOKUP($A2716,Location!$A:$E,5,FALSE)</f>
        <v>-1.288008</v>
      </c>
      <c r="V2716" t="s">
        <v>24</v>
      </c>
      <c r="W2716" t="s">
        <v>335</v>
      </c>
      <c r="X2716" t="s">
        <v>26</v>
      </c>
    </row>
    <row r="2717" spans="1:24" x14ac:dyDescent="0.25">
      <c r="A2717" t="s">
        <v>231</v>
      </c>
      <c r="N2717">
        <v>4</v>
      </c>
      <c r="O2717">
        <v>0</v>
      </c>
      <c r="P2717">
        <v>0</v>
      </c>
      <c r="Q2717" t="s">
        <v>23</v>
      </c>
      <c r="R2717">
        <f>VLOOKUP($A2717,Location!$A:$E,2,FALSE)</f>
        <v>51.5708123</v>
      </c>
      <c r="S2717">
        <f>VLOOKUP($A2717,Location!$A:$E,3,FALSE)</f>
        <v>-2.9706557</v>
      </c>
      <c r="T2717">
        <f>VLOOKUP($A2717,Location!$A:$E,4,FALSE)</f>
        <v>51.5708123</v>
      </c>
      <c r="U2717">
        <f>VLOOKUP($A2717,Location!$A:$E,5,FALSE)</f>
        <v>-2.9706557</v>
      </c>
      <c r="V2717" t="s">
        <v>24</v>
      </c>
      <c r="W2717" t="s">
        <v>335</v>
      </c>
      <c r="X2717" t="s">
        <v>26</v>
      </c>
    </row>
    <row r="2718" spans="1:24" x14ac:dyDescent="0.25">
      <c r="A2718" t="s">
        <v>232</v>
      </c>
      <c r="N2718">
        <v>4</v>
      </c>
      <c r="O2718">
        <v>0</v>
      </c>
      <c r="P2718">
        <v>0</v>
      </c>
      <c r="Q2718" t="s">
        <v>23</v>
      </c>
      <c r="R2718">
        <f>VLOOKUP($A2718,Location!$A:$E,2,FALSE)</f>
        <v>50.713123799999998</v>
      </c>
      <c r="S2718">
        <f>VLOOKUP($A2718,Location!$A:$E,3,FALSE)</f>
        <v>-1.2970957999999999</v>
      </c>
      <c r="T2718">
        <f>VLOOKUP($A2718,Location!$A:$E,4,FALSE)</f>
        <v>50.663123800000001</v>
      </c>
      <c r="U2718">
        <f>VLOOKUP($A2718,Location!$A:$E,5,FALSE)</f>
        <v>-1.2970957999999999</v>
      </c>
      <c r="V2718" t="s">
        <v>24</v>
      </c>
      <c r="W2718" t="s">
        <v>335</v>
      </c>
      <c r="X2718" t="s">
        <v>26</v>
      </c>
    </row>
    <row r="2719" spans="1:24" x14ac:dyDescent="0.25">
      <c r="A2719" t="s">
        <v>233</v>
      </c>
      <c r="N2719">
        <v>4</v>
      </c>
      <c r="O2719">
        <v>0</v>
      </c>
      <c r="P2719">
        <v>0</v>
      </c>
      <c r="Q2719" t="s">
        <v>23</v>
      </c>
      <c r="R2719">
        <f>VLOOKUP($A2719,Location!$A:$E,2,FALSE)</f>
        <v>50.527522300000001</v>
      </c>
      <c r="S2719">
        <f>VLOOKUP($A2719,Location!$A:$E,3,FALSE)</f>
        <v>-3.5973475000000001</v>
      </c>
      <c r="T2719">
        <f>VLOOKUP($A2719,Location!$A:$E,4,FALSE)</f>
        <v>50.527522300000001</v>
      </c>
      <c r="U2719">
        <f>VLOOKUP($A2719,Location!$A:$E,5,FALSE)</f>
        <v>-3.5973475000000001</v>
      </c>
      <c r="V2719" t="s">
        <v>24</v>
      </c>
      <c r="W2719" t="s">
        <v>335</v>
      </c>
      <c r="X2719" t="s">
        <v>26</v>
      </c>
    </row>
    <row r="2720" spans="1:24" x14ac:dyDescent="0.25">
      <c r="A2720" t="s">
        <v>234</v>
      </c>
      <c r="N2720">
        <v>4</v>
      </c>
      <c r="O2720">
        <v>0</v>
      </c>
      <c r="P2720">
        <v>0</v>
      </c>
      <c r="Q2720" t="s">
        <v>23</v>
      </c>
      <c r="R2720">
        <f>VLOOKUP($A2720,Location!$A:$E,2,FALSE)</f>
        <v>54.960717199999998</v>
      </c>
      <c r="S2720">
        <f>VLOOKUP($A2720,Location!$A:$E,3,FALSE)</f>
        <v>-4.4852691</v>
      </c>
      <c r="T2720">
        <f>VLOOKUP($A2720,Location!$A:$E,4,FALSE)</f>
        <v>54.960717199999998</v>
      </c>
      <c r="U2720">
        <f>VLOOKUP($A2720,Location!$A:$E,5,FALSE)</f>
        <v>-4.4852691</v>
      </c>
      <c r="V2720" t="s">
        <v>24</v>
      </c>
      <c r="W2720" t="s">
        <v>335</v>
      </c>
      <c r="X2720" t="s">
        <v>26</v>
      </c>
    </row>
    <row r="2721" spans="1:24" x14ac:dyDescent="0.25">
      <c r="A2721" t="s">
        <v>235</v>
      </c>
      <c r="N2721">
        <v>4</v>
      </c>
      <c r="O2721">
        <v>0</v>
      </c>
      <c r="P2721">
        <v>0</v>
      </c>
      <c r="Q2721" t="s">
        <v>23</v>
      </c>
      <c r="R2721">
        <f>VLOOKUP($A2721,Location!$A:$E,2,FALSE)</f>
        <v>53.4440624</v>
      </c>
      <c r="S2721">
        <f>VLOOKUP($A2721,Location!$A:$E,3,FALSE)</f>
        <v>-2.9304511999999998</v>
      </c>
      <c r="T2721">
        <f>VLOOKUP($A2721,Location!$A:$E,4,FALSE)</f>
        <v>53.4440624</v>
      </c>
      <c r="U2721">
        <f>VLOOKUP($A2721,Location!$A:$E,5,FALSE)</f>
        <v>-2.9284512</v>
      </c>
      <c r="V2721" t="s">
        <v>24</v>
      </c>
      <c r="W2721" t="s">
        <v>335</v>
      </c>
      <c r="X2721" t="s">
        <v>26</v>
      </c>
    </row>
    <row r="2722" spans="1:24" x14ac:dyDescent="0.25">
      <c r="A2722" t="s">
        <v>236</v>
      </c>
      <c r="N2722">
        <v>4</v>
      </c>
      <c r="O2722">
        <v>0</v>
      </c>
      <c r="P2722">
        <v>0</v>
      </c>
      <c r="Q2722" t="s">
        <v>23</v>
      </c>
      <c r="R2722">
        <f>VLOOKUP($A2722,Location!$A:$E,2,FALSE)</f>
        <v>54.3403086</v>
      </c>
      <c r="S2722">
        <f>VLOOKUP($A2722,Location!$A:$E,3,FALSE)</f>
        <v>-1.4323615000000001</v>
      </c>
      <c r="T2722">
        <f>VLOOKUP($A2722,Location!$A:$E,4,FALSE)</f>
        <v>54.3403086</v>
      </c>
      <c r="U2722">
        <f>VLOOKUP($A2722,Location!$A:$E,5,FALSE)</f>
        <v>-1.4323615000000001</v>
      </c>
      <c r="V2722" t="s">
        <v>24</v>
      </c>
      <c r="W2722" t="s">
        <v>335</v>
      </c>
      <c r="X2722" t="s">
        <v>26</v>
      </c>
    </row>
    <row r="2723" spans="1:24" x14ac:dyDescent="0.25">
      <c r="A2723" t="s">
        <v>237</v>
      </c>
      <c r="N2723">
        <v>4</v>
      </c>
      <c r="O2723">
        <v>0</v>
      </c>
      <c r="P2723">
        <v>0</v>
      </c>
      <c r="Q2723" t="s">
        <v>23</v>
      </c>
      <c r="R2723">
        <f>VLOOKUP($A2723,Location!$A:$E,2,FALSE)</f>
        <v>52.25291</v>
      </c>
      <c r="S2723">
        <f>VLOOKUP($A2723,Location!$A:$E,3,FALSE)</f>
        <v>-0.91354000000000002</v>
      </c>
      <c r="T2723">
        <f>VLOOKUP($A2723,Location!$A:$E,4,FALSE)</f>
        <v>52.25291</v>
      </c>
      <c r="U2723">
        <f>VLOOKUP($A2723,Location!$A:$E,5,FALSE)</f>
        <v>-0.91354000000000002</v>
      </c>
      <c r="V2723" t="s">
        <v>24</v>
      </c>
      <c r="W2723" t="s">
        <v>335</v>
      </c>
      <c r="X2723" t="s">
        <v>26</v>
      </c>
    </row>
    <row r="2724" spans="1:24" x14ac:dyDescent="0.25">
      <c r="A2724" t="s">
        <v>238</v>
      </c>
      <c r="N2724">
        <v>4</v>
      </c>
      <c r="O2724">
        <v>0</v>
      </c>
      <c r="P2724">
        <v>0</v>
      </c>
      <c r="Q2724" t="s">
        <v>23</v>
      </c>
      <c r="R2724">
        <f>VLOOKUP($A2724,Location!$A:$E,2,FALSE)</f>
        <v>53.259651699999999</v>
      </c>
      <c r="S2724">
        <f>VLOOKUP($A2724,Location!$A:$E,3,FALSE)</f>
        <v>-2.5262476999999999</v>
      </c>
      <c r="T2724">
        <f>VLOOKUP($A2724,Location!$A:$E,4,FALSE)</f>
        <v>53.259651699999999</v>
      </c>
      <c r="U2724">
        <f>VLOOKUP($A2724,Location!$A:$E,5,FALSE)</f>
        <v>-2.4962477000000001</v>
      </c>
      <c r="V2724" t="s">
        <v>24</v>
      </c>
      <c r="W2724" t="s">
        <v>335</v>
      </c>
      <c r="X2724" t="s">
        <v>26</v>
      </c>
    </row>
    <row r="2725" spans="1:24" x14ac:dyDescent="0.25">
      <c r="A2725" t="s">
        <v>239</v>
      </c>
      <c r="N2725">
        <v>4</v>
      </c>
      <c r="O2725">
        <v>0</v>
      </c>
      <c r="P2725">
        <v>0</v>
      </c>
      <c r="Q2725" t="s">
        <v>23</v>
      </c>
      <c r="R2725">
        <f>VLOOKUP($A2725,Location!$A:$E,2,FALSE)</f>
        <v>52.659845199999999</v>
      </c>
      <c r="S2725">
        <f>VLOOKUP($A2725,Location!$A:$E,3,FALSE)</f>
        <v>1.2805801000000001</v>
      </c>
      <c r="T2725">
        <f>VLOOKUP($A2725,Location!$A:$E,4,FALSE)</f>
        <v>52.659845199999999</v>
      </c>
      <c r="U2725">
        <f>VLOOKUP($A2725,Location!$A:$E,5,FALSE)</f>
        <v>1.1805801</v>
      </c>
      <c r="V2725" t="s">
        <v>24</v>
      </c>
      <c r="W2725" t="s">
        <v>335</v>
      </c>
      <c r="X2725" t="s">
        <v>26</v>
      </c>
    </row>
    <row r="2726" spans="1:24" x14ac:dyDescent="0.25">
      <c r="A2726" t="s">
        <v>240</v>
      </c>
      <c r="N2726">
        <v>4</v>
      </c>
      <c r="O2726">
        <v>0</v>
      </c>
      <c r="P2726">
        <v>0</v>
      </c>
      <c r="Q2726" t="s">
        <v>23</v>
      </c>
      <c r="R2726">
        <f>VLOOKUP($A2726,Location!$A:$E,2,FALSE)</f>
        <v>52.634372900000002</v>
      </c>
      <c r="S2726">
        <f>VLOOKUP($A2726,Location!$A:$E,3,FALSE)</f>
        <v>1.3750393000000001</v>
      </c>
      <c r="T2726">
        <f>VLOOKUP($A2726,Location!$A:$E,4,FALSE)</f>
        <v>52.634372900000002</v>
      </c>
      <c r="U2726">
        <f>VLOOKUP($A2726,Location!$A:$E,5,FALSE)</f>
        <v>1.4450393000000001</v>
      </c>
      <c r="V2726" t="s">
        <v>24</v>
      </c>
      <c r="W2726" t="s">
        <v>335</v>
      </c>
      <c r="X2726" t="s">
        <v>26</v>
      </c>
    </row>
    <row r="2727" spans="1:24" x14ac:dyDescent="0.25">
      <c r="A2727" t="s">
        <v>241</v>
      </c>
      <c r="N2727">
        <v>4</v>
      </c>
      <c r="O2727">
        <v>0</v>
      </c>
      <c r="P2727">
        <v>0</v>
      </c>
      <c r="Q2727" t="s">
        <v>23</v>
      </c>
      <c r="R2727">
        <f>VLOOKUP($A2727,Location!$A:$E,2,FALSE)</f>
        <v>52.904258200000001</v>
      </c>
      <c r="S2727">
        <f>VLOOKUP($A2727,Location!$A:$E,3,FALSE)</f>
        <v>-1.2389425999999999</v>
      </c>
      <c r="T2727">
        <f>VLOOKUP($A2727,Location!$A:$E,4,FALSE)</f>
        <v>52.9292582</v>
      </c>
      <c r="U2727">
        <f>VLOOKUP($A2727,Location!$A:$E,5,FALSE)</f>
        <v>-1.2189425999999999</v>
      </c>
      <c r="V2727" t="s">
        <v>24</v>
      </c>
      <c r="W2727" t="s">
        <v>335</v>
      </c>
      <c r="X2727" t="s">
        <v>26</v>
      </c>
    </row>
    <row r="2728" spans="1:24" x14ac:dyDescent="0.25">
      <c r="A2728" t="s">
        <v>242</v>
      </c>
      <c r="N2728">
        <v>4</v>
      </c>
      <c r="O2728">
        <v>0</v>
      </c>
      <c r="P2728">
        <v>0</v>
      </c>
      <c r="Q2728" t="s">
        <v>23</v>
      </c>
      <c r="R2728">
        <f>VLOOKUP($A2728,Location!$A:$E,2,FALSE)</f>
        <v>52.957487399999998</v>
      </c>
      <c r="S2728">
        <f>VLOOKUP($A2728,Location!$A:$E,3,FALSE)</f>
        <v>-1.0703014</v>
      </c>
      <c r="T2728">
        <f>VLOOKUP($A2728,Location!$A:$E,4,FALSE)</f>
        <v>52.957487399999998</v>
      </c>
      <c r="U2728">
        <f>VLOOKUP($A2728,Location!$A:$E,5,FALSE)</f>
        <v>-0.97030139999999998</v>
      </c>
      <c r="V2728" t="s">
        <v>24</v>
      </c>
      <c r="W2728" t="s">
        <v>335</v>
      </c>
      <c r="X2728" t="s">
        <v>26</v>
      </c>
    </row>
    <row r="2729" spans="1:24" x14ac:dyDescent="0.25">
      <c r="A2729" t="s">
        <v>243</v>
      </c>
      <c r="N2729">
        <v>4</v>
      </c>
      <c r="O2729">
        <v>0</v>
      </c>
      <c r="P2729">
        <v>0</v>
      </c>
      <c r="Q2729" t="s">
        <v>23</v>
      </c>
      <c r="R2729">
        <f>VLOOKUP($A2729,Location!$A:$E,2,FALSE)</f>
        <v>52.524562500000002</v>
      </c>
      <c r="S2729">
        <f>VLOOKUP($A2729,Location!$A:$E,3,FALSE)</f>
        <v>-1.4883936</v>
      </c>
      <c r="T2729">
        <f>VLOOKUP($A2729,Location!$A:$E,4,FALSE)</f>
        <v>52.574562499999999</v>
      </c>
      <c r="U2729">
        <f>VLOOKUP($A2729,Location!$A:$E,5,FALSE)</f>
        <v>-1.5783936000000001</v>
      </c>
      <c r="V2729" t="s">
        <v>24</v>
      </c>
      <c r="W2729" t="s">
        <v>335</v>
      </c>
      <c r="X2729" t="s">
        <v>26</v>
      </c>
    </row>
    <row r="2730" spans="1:24" x14ac:dyDescent="0.25">
      <c r="A2730" t="s">
        <v>244</v>
      </c>
      <c r="N2730">
        <v>4</v>
      </c>
      <c r="O2730">
        <v>0</v>
      </c>
      <c r="P2730">
        <v>0</v>
      </c>
      <c r="Q2730" t="s">
        <v>23</v>
      </c>
      <c r="R2730">
        <f>VLOOKUP($A2730,Location!$A:$E,2,FALSE)</f>
        <v>58.981673800000003</v>
      </c>
      <c r="S2730">
        <f>VLOOKUP($A2730,Location!$A:$E,3,FALSE)</f>
        <v>-2.9720005</v>
      </c>
      <c r="T2730">
        <f>VLOOKUP($A2730,Location!$A:$E,4,FALSE)</f>
        <v>58.981673800000003</v>
      </c>
      <c r="U2730">
        <f>VLOOKUP($A2730,Location!$A:$E,5,FALSE)</f>
        <v>-2.9720005</v>
      </c>
      <c r="V2730" t="s">
        <v>24</v>
      </c>
      <c r="W2730" t="s">
        <v>335</v>
      </c>
      <c r="X2730" t="s">
        <v>26</v>
      </c>
    </row>
    <row r="2731" spans="1:24" x14ac:dyDescent="0.25">
      <c r="A2731" t="s">
        <v>245</v>
      </c>
      <c r="N2731">
        <v>4</v>
      </c>
      <c r="O2731">
        <v>0</v>
      </c>
      <c r="P2731">
        <v>0</v>
      </c>
      <c r="Q2731" t="s">
        <v>23</v>
      </c>
      <c r="R2731">
        <f>VLOOKUP($A2731,Location!$A:$E,2,FALSE)</f>
        <v>52.843625000000003</v>
      </c>
      <c r="S2731">
        <f>VLOOKUP($A2731,Location!$A:$E,3,FALSE)</f>
        <v>-3.0417288999999998</v>
      </c>
      <c r="T2731">
        <f>VLOOKUP($A2731,Location!$A:$E,4,FALSE)</f>
        <v>52.843625000000003</v>
      </c>
      <c r="U2731">
        <f>VLOOKUP($A2731,Location!$A:$E,5,FALSE)</f>
        <v>-3.0417288999999998</v>
      </c>
      <c r="V2731" t="s">
        <v>24</v>
      </c>
      <c r="W2731" t="s">
        <v>335</v>
      </c>
      <c r="X2731" t="s">
        <v>26</v>
      </c>
    </row>
    <row r="2732" spans="1:24" x14ac:dyDescent="0.25">
      <c r="A2732" t="s">
        <v>246</v>
      </c>
      <c r="N2732">
        <v>4</v>
      </c>
      <c r="O2732">
        <v>0</v>
      </c>
      <c r="P2732">
        <v>0</v>
      </c>
      <c r="Q2732" t="s">
        <v>23</v>
      </c>
      <c r="R2732">
        <f>VLOOKUP($A2732,Location!$A:$E,2,FALSE)</f>
        <v>51.727189799999998</v>
      </c>
      <c r="S2732">
        <f>VLOOKUP($A2732,Location!$A:$E,3,FALSE)</f>
        <v>-1.2249182000000001</v>
      </c>
      <c r="T2732">
        <f>VLOOKUP($A2732,Location!$A:$E,4,FALSE)</f>
        <v>51.727189799999998</v>
      </c>
      <c r="U2732">
        <f>VLOOKUP($A2732,Location!$A:$E,5,FALSE)</f>
        <v>-1.2249182000000001</v>
      </c>
      <c r="V2732" t="s">
        <v>24</v>
      </c>
      <c r="W2732" t="s">
        <v>335</v>
      </c>
      <c r="X2732" t="s">
        <v>26</v>
      </c>
    </row>
    <row r="2733" spans="1:24" x14ac:dyDescent="0.25">
      <c r="A2733" t="s">
        <v>247</v>
      </c>
      <c r="N2733">
        <v>4</v>
      </c>
      <c r="O2733">
        <v>0</v>
      </c>
      <c r="P2733">
        <v>0</v>
      </c>
      <c r="Q2733" t="s">
        <v>23</v>
      </c>
      <c r="R2733">
        <f>VLOOKUP($A2733,Location!$A:$E,2,FALSE)</f>
        <v>55.843554699999999</v>
      </c>
      <c r="S2733">
        <f>VLOOKUP($A2733,Location!$A:$E,3,FALSE)</f>
        <v>-4.4755317999999997</v>
      </c>
      <c r="T2733">
        <f>VLOOKUP($A2733,Location!$A:$E,4,FALSE)</f>
        <v>55.843554699999999</v>
      </c>
      <c r="U2733">
        <f>VLOOKUP($A2733,Location!$A:$E,5,FALSE)</f>
        <v>-4.4755317999999997</v>
      </c>
      <c r="V2733" t="s">
        <v>24</v>
      </c>
      <c r="W2733" t="s">
        <v>335</v>
      </c>
      <c r="X2733" t="s">
        <v>26</v>
      </c>
    </row>
    <row r="2734" spans="1:24" x14ac:dyDescent="0.25">
      <c r="A2734" t="s">
        <v>248</v>
      </c>
      <c r="N2734">
        <v>4</v>
      </c>
      <c r="O2734">
        <v>0</v>
      </c>
      <c r="P2734">
        <v>0</v>
      </c>
      <c r="Q2734" t="s">
        <v>23</v>
      </c>
      <c r="R2734">
        <f>VLOOKUP($A2734,Location!$A:$E,2,FALSE)</f>
        <v>51.6945111</v>
      </c>
      <c r="S2734">
        <f>VLOOKUP($A2734,Location!$A:$E,3,FALSE)</f>
        <v>-4.9525005999999996</v>
      </c>
      <c r="T2734">
        <f>VLOOKUP($A2734,Location!$A:$E,4,FALSE)</f>
        <v>51.6945111</v>
      </c>
      <c r="U2734">
        <f>VLOOKUP($A2734,Location!$A:$E,5,FALSE)</f>
        <v>-4.9525005999999996</v>
      </c>
      <c r="V2734" t="s">
        <v>24</v>
      </c>
      <c r="W2734" t="s">
        <v>335</v>
      </c>
      <c r="X2734" t="s">
        <v>26</v>
      </c>
    </row>
    <row r="2735" spans="1:24" x14ac:dyDescent="0.25">
      <c r="A2735" t="s">
        <v>249</v>
      </c>
      <c r="N2735">
        <v>4</v>
      </c>
      <c r="O2735">
        <v>0</v>
      </c>
      <c r="P2735">
        <v>0</v>
      </c>
      <c r="Q2735" t="s">
        <v>23</v>
      </c>
      <c r="R2735">
        <f>VLOOKUP($A2735,Location!$A:$E,2,FALSE)</f>
        <v>56.417079700000002</v>
      </c>
      <c r="S2735">
        <f>VLOOKUP($A2735,Location!$A:$E,3,FALSE)</f>
        <v>-3.4575168000000001</v>
      </c>
      <c r="T2735">
        <f>VLOOKUP($A2735,Location!$A:$E,4,FALSE)</f>
        <v>56.417079700000002</v>
      </c>
      <c r="U2735">
        <f>VLOOKUP($A2735,Location!$A:$E,5,FALSE)</f>
        <v>-3.4575168000000001</v>
      </c>
      <c r="V2735" t="s">
        <v>24</v>
      </c>
      <c r="W2735" t="s">
        <v>335</v>
      </c>
      <c r="X2735" t="s">
        <v>26</v>
      </c>
    </row>
    <row r="2736" spans="1:24" x14ac:dyDescent="0.25">
      <c r="A2736" t="s">
        <v>250</v>
      </c>
      <c r="N2736">
        <v>4</v>
      </c>
      <c r="O2736">
        <v>0</v>
      </c>
      <c r="P2736">
        <v>0</v>
      </c>
      <c r="Q2736" t="s">
        <v>23</v>
      </c>
      <c r="R2736">
        <f>VLOOKUP($A2736,Location!$A:$E,2,FALSE)</f>
        <v>52.569091399999998</v>
      </c>
      <c r="S2736">
        <f>VLOOKUP($A2736,Location!$A:$E,3,FALSE)</f>
        <v>-0.2195415</v>
      </c>
      <c r="T2736">
        <f>VLOOKUP($A2736,Location!$A:$E,4,FALSE)</f>
        <v>52.569091399999998</v>
      </c>
      <c r="U2736">
        <f>VLOOKUP($A2736,Location!$A:$E,5,FALSE)</f>
        <v>-0.2195415</v>
      </c>
      <c r="V2736" t="s">
        <v>24</v>
      </c>
      <c r="W2736" t="s">
        <v>335</v>
      </c>
      <c r="X2736" t="s">
        <v>26</v>
      </c>
    </row>
    <row r="2737" spans="1:24" x14ac:dyDescent="0.25">
      <c r="A2737" t="s">
        <v>251</v>
      </c>
      <c r="N2737">
        <v>4</v>
      </c>
      <c r="O2737">
        <v>0</v>
      </c>
      <c r="P2737">
        <v>0</v>
      </c>
      <c r="Q2737" t="s">
        <v>23</v>
      </c>
      <c r="R2737">
        <f>VLOOKUP($A2737,Location!$A:$E,2,FALSE)</f>
        <v>57.487079000000001</v>
      </c>
      <c r="S2737">
        <f>VLOOKUP($A2737,Location!$A:$E,3,FALSE)</f>
        <v>-1.8015654999999999</v>
      </c>
      <c r="T2737">
        <f>VLOOKUP($A2737,Location!$A:$E,4,FALSE)</f>
        <v>57.487079000000001</v>
      </c>
      <c r="U2737">
        <f>VLOOKUP($A2737,Location!$A:$E,5,FALSE)</f>
        <v>-1.8015654999999999</v>
      </c>
      <c r="V2737" t="s">
        <v>24</v>
      </c>
      <c r="W2737" t="s">
        <v>335</v>
      </c>
      <c r="X2737" t="s">
        <v>26</v>
      </c>
    </row>
    <row r="2738" spans="1:24" x14ac:dyDescent="0.25">
      <c r="A2738" t="s">
        <v>252</v>
      </c>
      <c r="N2738">
        <v>4</v>
      </c>
      <c r="O2738">
        <v>0</v>
      </c>
      <c r="P2738">
        <v>0</v>
      </c>
      <c r="Q2738" t="s">
        <v>23</v>
      </c>
      <c r="R2738">
        <f>VLOOKUP($A2738,Location!$A:$E,2,FALSE)</f>
        <v>51.596831999999999</v>
      </c>
      <c r="S2738">
        <f>VLOOKUP($A2738,Location!$A:$E,3,FALSE)</f>
        <v>-0.39971879999999999</v>
      </c>
      <c r="T2738">
        <f>VLOOKUP($A2738,Location!$A:$E,4,FALSE)</f>
        <v>51.596831999999999</v>
      </c>
      <c r="U2738">
        <f>VLOOKUP($A2738,Location!$A:$E,5,FALSE)</f>
        <v>-0.4197188</v>
      </c>
      <c r="V2738" t="s">
        <v>24</v>
      </c>
      <c r="W2738" t="s">
        <v>335</v>
      </c>
      <c r="X2738" t="s">
        <v>26</v>
      </c>
    </row>
    <row r="2739" spans="1:24" x14ac:dyDescent="0.25">
      <c r="A2739" t="s">
        <v>253</v>
      </c>
      <c r="N2739">
        <v>4</v>
      </c>
      <c r="O2739">
        <v>0</v>
      </c>
      <c r="P2739">
        <v>0</v>
      </c>
      <c r="Q2739" t="s">
        <v>23</v>
      </c>
      <c r="R2739">
        <f>VLOOKUP($A2739,Location!$A:$E,2,FALSE)</f>
        <v>50.413947899999997</v>
      </c>
      <c r="S2739">
        <f>VLOOKUP($A2739,Location!$A:$E,3,FALSE)</f>
        <v>-4.1829137999999997</v>
      </c>
      <c r="T2739">
        <f>VLOOKUP($A2739,Location!$A:$E,4,FALSE)</f>
        <v>50.413947899999997</v>
      </c>
      <c r="U2739">
        <f>VLOOKUP($A2739,Location!$A:$E,5,FALSE)</f>
        <v>-4.1829137999999997</v>
      </c>
      <c r="V2739" t="s">
        <v>24</v>
      </c>
      <c r="W2739" t="s">
        <v>335</v>
      </c>
      <c r="X2739" t="s">
        <v>26</v>
      </c>
    </row>
    <row r="2740" spans="1:24" x14ac:dyDescent="0.25">
      <c r="A2740" t="s">
        <v>254</v>
      </c>
      <c r="N2740">
        <v>4</v>
      </c>
      <c r="O2740">
        <v>0</v>
      </c>
      <c r="P2740">
        <v>0</v>
      </c>
      <c r="Q2740" t="s">
        <v>23</v>
      </c>
      <c r="R2740">
        <f>VLOOKUP($A2740,Location!$A:$E,2,FALSE)</f>
        <v>53.691871900000002</v>
      </c>
      <c r="S2740">
        <f>VLOOKUP($A2740,Location!$A:$E,3,FALSE)</f>
        <v>-1.3035042999999999</v>
      </c>
      <c r="T2740">
        <f>VLOOKUP($A2740,Location!$A:$E,4,FALSE)</f>
        <v>53.691871900000002</v>
      </c>
      <c r="U2740">
        <f>VLOOKUP($A2740,Location!$A:$E,5,FALSE)</f>
        <v>-1.3035042999999999</v>
      </c>
      <c r="V2740" t="s">
        <v>24</v>
      </c>
      <c r="W2740" t="s">
        <v>335</v>
      </c>
      <c r="X2740" t="s">
        <v>26</v>
      </c>
    </row>
    <row r="2741" spans="1:24" x14ac:dyDescent="0.25">
      <c r="A2741" t="s">
        <v>255</v>
      </c>
      <c r="N2741">
        <v>4</v>
      </c>
      <c r="O2741">
        <v>0</v>
      </c>
      <c r="P2741">
        <v>0</v>
      </c>
      <c r="Q2741" t="s">
        <v>23</v>
      </c>
      <c r="R2741">
        <f>VLOOKUP($A2741,Location!$A:$E,2,FALSE)</f>
        <v>50.741016299999998</v>
      </c>
      <c r="S2741">
        <f>VLOOKUP($A2741,Location!$A:$E,3,FALSE)</f>
        <v>-1.9756712000000001</v>
      </c>
      <c r="T2741">
        <f>VLOOKUP($A2741,Location!$A:$E,4,FALSE)</f>
        <v>50.741016299999998</v>
      </c>
      <c r="U2741">
        <f>VLOOKUP($A2741,Location!$A:$E,5,FALSE)</f>
        <v>-1.9756712000000001</v>
      </c>
      <c r="V2741" t="s">
        <v>24</v>
      </c>
      <c r="W2741" t="s">
        <v>335</v>
      </c>
      <c r="X2741" t="s">
        <v>26</v>
      </c>
    </row>
    <row r="2742" spans="1:24" x14ac:dyDescent="0.25">
      <c r="A2742" t="s">
        <v>256</v>
      </c>
      <c r="N2742">
        <v>4</v>
      </c>
      <c r="O2742">
        <v>0</v>
      </c>
      <c r="P2742">
        <v>0</v>
      </c>
      <c r="Q2742" t="s">
        <v>23</v>
      </c>
      <c r="R2742">
        <f>VLOOKUP($A2742,Location!$A:$E,2,FALSE)</f>
        <v>50.857755699999998</v>
      </c>
      <c r="S2742">
        <f>VLOOKUP($A2742,Location!$A:$E,3,FALSE)</f>
        <v>-1.1095793</v>
      </c>
      <c r="T2742">
        <f>VLOOKUP($A2742,Location!$A:$E,4,FALSE)</f>
        <v>50.857755699999998</v>
      </c>
      <c r="U2742">
        <f>VLOOKUP($A2742,Location!$A:$E,5,FALSE)</f>
        <v>-1.0295793</v>
      </c>
      <c r="V2742" t="s">
        <v>24</v>
      </c>
      <c r="W2742" t="s">
        <v>335</v>
      </c>
      <c r="X2742" t="s">
        <v>26</v>
      </c>
    </row>
    <row r="2743" spans="1:24" x14ac:dyDescent="0.25">
      <c r="A2743" t="s">
        <v>257</v>
      </c>
      <c r="N2743">
        <v>4</v>
      </c>
      <c r="O2743">
        <v>0</v>
      </c>
      <c r="P2743">
        <v>0</v>
      </c>
      <c r="Q2743" t="s">
        <v>23</v>
      </c>
      <c r="R2743">
        <f>VLOOKUP($A2743,Location!$A:$E,2,FALSE)</f>
        <v>53.760907199999998</v>
      </c>
      <c r="S2743">
        <f>VLOOKUP($A2743,Location!$A:$E,3,FALSE)</f>
        <v>-2.7501831000000001</v>
      </c>
      <c r="T2743">
        <f>VLOOKUP($A2743,Location!$A:$E,4,FALSE)</f>
        <v>53.760907199999998</v>
      </c>
      <c r="U2743">
        <f>VLOOKUP($A2743,Location!$A:$E,5,FALSE)</f>
        <v>-2.7501831000000001</v>
      </c>
      <c r="V2743" t="s">
        <v>24</v>
      </c>
      <c r="W2743" t="s">
        <v>335</v>
      </c>
      <c r="X2743" t="s">
        <v>26</v>
      </c>
    </row>
    <row r="2744" spans="1:24" x14ac:dyDescent="0.25">
      <c r="A2744" t="s">
        <v>258</v>
      </c>
      <c r="N2744">
        <v>4</v>
      </c>
      <c r="O2744">
        <v>0</v>
      </c>
      <c r="P2744">
        <v>0</v>
      </c>
      <c r="Q2744" t="s">
        <v>23</v>
      </c>
      <c r="R2744">
        <f>VLOOKUP($A2744,Location!$A:$E,2,FALSE)</f>
        <v>52.880693000000001</v>
      </c>
      <c r="S2744">
        <f>VLOOKUP($A2744,Location!$A:$E,3,FALSE)</f>
        <v>-4.4233450000000003</v>
      </c>
      <c r="T2744">
        <f>VLOOKUP($A2744,Location!$A:$E,4,FALSE)</f>
        <v>52.880693000000001</v>
      </c>
      <c r="U2744">
        <f>VLOOKUP($A2744,Location!$A:$E,5,FALSE)</f>
        <v>-4.4233450000000003</v>
      </c>
      <c r="V2744" t="s">
        <v>24</v>
      </c>
      <c r="W2744" t="s">
        <v>335</v>
      </c>
      <c r="X2744" t="s">
        <v>26</v>
      </c>
    </row>
    <row r="2745" spans="1:24" x14ac:dyDescent="0.25">
      <c r="A2745" t="s">
        <v>259</v>
      </c>
      <c r="N2745">
        <v>4</v>
      </c>
      <c r="O2745">
        <v>0</v>
      </c>
      <c r="P2745">
        <v>0</v>
      </c>
      <c r="Q2745" t="s">
        <v>23</v>
      </c>
      <c r="R2745">
        <f>VLOOKUP($A2745,Location!$A:$E,2,FALSE)</f>
        <v>51.442765000000001</v>
      </c>
      <c r="S2745">
        <f>VLOOKUP($A2745,Location!$A:$E,3,FALSE)</f>
        <v>-0.97229500000000002</v>
      </c>
      <c r="T2745">
        <f>VLOOKUP($A2745,Location!$A:$E,4,FALSE)</f>
        <v>51.442765000000001</v>
      </c>
      <c r="U2745">
        <f>VLOOKUP($A2745,Location!$A:$E,5,FALSE)</f>
        <v>-0.97229500000000002</v>
      </c>
      <c r="V2745" t="s">
        <v>24</v>
      </c>
      <c r="W2745" t="s">
        <v>335</v>
      </c>
      <c r="X2745" t="s">
        <v>26</v>
      </c>
    </row>
    <row r="2746" spans="1:24" x14ac:dyDescent="0.25">
      <c r="A2746" t="s">
        <v>260</v>
      </c>
      <c r="N2746">
        <v>4</v>
      </c>
      <c r="O2746">
        <v>0</v>
      </c>
      <c r="P2746">
        <v>0</v>
      </c>
      <c r="Q2746" t="s">
        <v>23</v>
      </c>
      <c r="R2746">
        <f>VLOOKUP($A2746,Location!$A:$E,2,FALSE)</f>
        <v>52.308536500000002</v>
      </c>
      <c r="S2746">
        <f>VLOOKUP($A2746,Location!$A:$E,3,FALSE)</f>
        <v>-1.9470362000000001</v>
      </c>
      <c r="T2746">
        <f>VLOOKUP($A2746,Location!$A:$E,4,FALSE)</f>
        <v>52.308536500000002</v>
      </c>
      <c r="U2746">
        <f>VLOOKUP($A2746,Location!$A:$E,5,FALSE)</f>
        <v>-1.9320362000000002</v>
      </c>
      <c r="V2746" t="s">
        <v>24</v>
      </c>
      <c r="W2746" t="s">
        <v>335</v>
      </c>
      <c r="X2746" t="s">
        <v>26</v>
      </c>
    </row>
    <row r="2747" spans="1:24" x14ac:dyDescent="0.25">
      <c r="A2747" t="s">
        <v>261</v>
      </c>
      <c r="N2747">
        <v>4</v>
      </c>
      <c r="O2747">
        <v>0</v>
      </c>
      <c r="P2747">
        <v>0</v>
      </c>
      <c r="Q2747" t="s">
        <v>23</v>
      </c>
      <c r="R2747">
        <f>VLOOKUP($A2747,Location!$A:$E,2,FALSE)</f>
        <v>51.2166085</v>
      </c>
      <c r="S2747">
        <f>VLOOKUP($A2747,Location!$A:$E,3,FALSE)</f>
        <v>-0.14475180000000001</v>
      </c>
      <c r="T2747">
        <f>VLOOKUP($A2747,Location!$A:$E,4,FALSE)</f>
        <v>51.2166085</v>
      </c>
      <c r="U2747">
        <f>VLOOKUP($A2747,Location!$A:$E,5,FALSE)</f>
        <v>-0.14475180000000001</v>
      </c>
      <c r="V2747" t="s">
        <v>24</v>
      </c>
      <c r="W2747" t="s">
        <v>335</v>
      </c>
      <c r="X2747" t="s">
        <v>26</v>
      </c>
    </row>
    <row r="2748" spans="1:24" x14ac:dyDescent="0.25">
      <c r="A2748" t="s">
        <v>262</v>
      </c>
      <c r="N2748">
        <v>4</v>
      </c>
      <c r="O2748">
        <v>0</v>
      </c>
      <c r="P2748">
        <v>0</v>
      </c>
      <c r="Q2748" t="s">
        <v>23</v>
      </c>
      <c r="R2748">
        <f>VLOOKUP($A2748,Location!$A:$E,2,FALSE)</f>
        <v>53.314858999999998</v>
      </c>
      <c r="S2748">
        <f>VLOOKUP($A2748,Location!$A:$E,3,FALSE)</f>
        <v>-3.4856790000000002</v>
      </c>
      <c r="T2748">
        <f>VLOOKUP($A2748,Location!$A:$E,4,FALSE)</f>
        <v>53.314858999999998</v>
      </c>
      <c r="U2748">
        <f>VLOOKUP($A2748,Location!$A:$E,5,FALSE)</f>
        <v>-3.4856790000000002</v>
      </c>
      <c r="V2748" t="s">
        <v>24</v>
      </c>
      <c r="W2748" t="s">
        <v>335</v>
      </c>
      <c r="X2748" t="s">
        <v>26</v>
      </c>
    </row>
    <row r="2749" spans="1:24" x14ac:dyDescent="0.25">
      <c r="A2749" t="s">
        <v>263</v>
      </c>
      <c r="N2749">
        <v>4</v>
      </c>
      <c r="O2749">
        <v>0</v>
      </c>
      <c r="P2749">
        <v>0</v>
      </c>
      <c r="Q2749" t="s">
        <v>23</v>
      </c>
      <c r="R2749">
        <f>VLOOKUP($A2749,Location!$A:$E,2,FALSE)</f>
        <v>53.614775199999997</v>
      </c>
      <c r="S2749">
        <f>VLOOKUP($A2749,Location!$A:$E,3,FALSE)</f>
        <v>-2.1282663999999998</v>
      </c>
      <c r="T2749">
        <f>VLOOKUP($A2749,Location!$A:$E,4,FALSE)</f>
        <v>53.614775199999997</v>
      </c>
      <c r="U2749">
        <f>VLOOKUP($A2749,Location!$A:$E,5,FALSE)</f>
        <v>-2.1282663999999998</v>
      </c>
      <c r="V2749" t="s">
        <v>24</v>
      </c>
      <c r="W2749" t="s">
        <v>335</v>
      </c>
      <c r="X2749" t="s">
        <v>26</v>
      </c>
    </row>
    <row r="2750" spans="1:24" x14ac:dyDescent="0.25">
      <c r="A2750" t="s">
        <v>264</v>
      </c>
      <c r="N2750">
        <v>4</v>
      </c>
      <c r="O2750">
        <v>0</v>
      </c>
      <c r="P2750">
        <v>0</v>
      </c>
      <c r="Q2750" t="s">
        <v>23</v>
      </c>
      <c r="R2750">
        <f>VLOOKUP($A2750,Location!$A:$E,2,FALSE)</f>
        <v>53.4422432</v>
      </c>
      <c r="S2750">
        <f>VLOOKUP($A2750,Location!$A:$E,3,FALSE)</f>
        <v>-1.3580563999999999</v>
      </c>
      <c r="T2750">
        <f>VLOOKUP($A2750,Location!$A:$E,4,FALSE)</f>
        <v>53.477243199999997</v>
      </c>
      <c r="U2750">
        <f>VLOOKUP($A2750,Location!$A:$E,5,FALSE)</f>
        <v>-1.3580563999999999</v>
      </c>
      <c r="V2750" t="s">
        <v>24</v>
      </c>
      <c r="W2750" t="s">
        <v>335</v>
      </c>
      <c r="X2750" t="s">
        <v>26</v>
      </c>
    </row>
    <row r="2751" spans="1:24" x14ac:dyDescent="0.25">
      <c r="A2751" t="s">
        <v>265</v>
      </c>
      <c r="N2751">
        <v>4</v>
      </c>
      <c r="O2751">
        <v>0</v>
      </c>
      <c r="P2751">
        <v>0</v>
      </c>
      <c r="Q2751" t="s">
        <v>23</v>
      </c>
      <c r="R2751">
        <f>VLOOKUP($A2751,Location!$A:$E,2,FALSE)</f>
        <v>52.371415200000001</v>
      </c>
      <c r="S2751">
        <f>VLOOKUP($A2751,Location!$A:$E,3,FALSE)</f>
        <v>-1.2883336999999999</v>
      </c>
      <c r="T2751">
        <f>VLOOKUP($A2751,Location!$A:$E,4,FALSE)</f>
        <v>52.331415200000002</v>
      </c>
      <c r="U2751">
        <f>VLOOKUP($A2751,Location!$A:$E,5,FALSE)</f>
        <v>-1.2883336999999999</v>
      </c>
      <c r="V2751" t="s">
        <v>24</v>
      </c>
      <c r="W2751" t="s">
        <v>335</v>
      </c>
      <c r="X2751" t="s">
        <v>26</v>
      </c>
    </row>
    <row r="2752" spans="1:24" x14ac:dyDescent="0.25">
      <c r="A2752" t="s">
        <v>266</v>
      </c>
      <c r="N2752">
        <v>4</v>
      </c>
      <c r="O2752">
        <v>0</v>
      </c>
      <c r="P2752">
        <v>0</v>
      </c>
      <c r="Q2752" t="s">
        <v>23</v>
      </c>
      <c r="R2752">
        <f>VLOOKUP($A2752,Location!$A:$E,2,FALSE)</f>
        <v>53.4194204</v>
      </c>
      <c r="S2752">
        <f>VLOOKUP($A2752,Location!$A:$E,3,FALSE)</f>
        <v>-2.3201982999999999</v>
      </c>
      <c r="T2752">
        <f>VLOOKUP($A2752,Location!$A:$E,4,FALSE)</f>
        <v>53.4194204</v>
      </c>
      <c r="U2752">
        <f>VLOOKUP($A2752,Location!$A:$E,5,FALSE)</f>
        <v>-2.3351983000000001</v>
      </c>
      <c r="V2752" t="s">
        <v>24</v>
      </c>
      <c r="W2752" t="s">
        <v>335</v>
      </c>
      <c r="X2752" t="s">
        <v>26</v>
      </c>
    </row>
    <row r="2753" spans="1:24" x14ac:dyDescent="0.25">
      <c r="A2753" t="s">
        <v>267</v>
      </c>
      <c r="N2753">
        <v>4</v>
      </c>
      <c r="O2753">
        <v>0</v>
      </c>
      <c r="P2753">
        <v>0</v>
      </c>
      <c r="Q2753" t="s">
        <v>23</v>
      </c>
      <c r="R2753">
        <f>VLOOKUP($A2753,Location!$A:$E,2,FALSE)</f>
        <v>51.071917999999997</v>
      </c>
      <c r="S2753">
        <f>VLOOKUP($A2753,Location!$A:$E,3,FALSE)</f>
        <v>-1.7881974</v>
      </c>
      <c r="T2753">
        <f>VLOOKUP($A2753,Location!$A:$E,4,FALSE)</f>
        <v>51.071917999999997</v>
      </c>
      <c r="U2753">
        <f>VLOOKUP($A2753,Location!$A:$E,5,FALSE)</f>
        <v>-1.7881974</v>
      </c>
      <c r="V2753" t="s">
        <v>24</v>
      </c>
      <c r="W2753" t="s">
        <v>335</v>
      </c>
      <c r="X2753" t="s">
        <v>26</v>
      </c>
    </row>
    <row r="2754" spans="1:24" x14ac:dyDescent="0.25">
      <c r="A2754" t="s">
        <v>268</v>
      </c>
      <c r="N2754">
        <v>4</v>
      </c>
      <c r="O2754">
        <v>0</v>
      </c>
      <c r="P2754">
        <v>0</v>
      </c>
      <c r="Q2754" t="s">
        <v>23</v>
      </c>
      <c r="R2754">
        <f>VLOOKUP($A2754,Location!$A:$E,2,FALSE)</f>
        <v>54.238085400000003</v>
      </c>
      <c r="S2754">
        <f>VLOOKUP($A2754,Location!$A:$E,3,FALSE)</f>
        <v>-0.40375119999999998</v>
      </c>
      <c r="T2754">
        <f>VLOOKUP($A2754,Location!$A:$E,4,FALSE)</f>
        <v>54.238085400000003</v>
      </c>
      <c r="U2754">
        <f>VLOOKUP($A2754,Location!$A:$E,5,FALSE)</f>
        <v>-0.40375119999999998</v>
      </c>
      <c r="V2754" t="s">
        <v>24</v>
      </c>
      <c r="W2754" t="s">
        <v>335</v>
      </c>
      <c r="X2754" t="s">
        <v>26</v>
      </c>
    </row>
    <row r="2755" spans="1:24" x14ac:dyDescent="0.25">
      <c r="A2755" t="s">
        <v>269</v>
      </c>
      <c r="N2755">
        <v>4</v>
      </c>
      <c r="O2755">
        <v>0</v>
      </c>
      <c r="P2755">
        <v>0</v>
      </c>
      <c r="Q2755" t="s">
        <v>23</v>
      </c>
      <c r="R2755">
        <f>VLOOKUP($A2755,Location!$A:$E,2,FALSE)</f>
        <v>53.597996899999998</v>
      </c>
      <c r="S2755">
        <f>VLOOKUP($A2755,Location!$A:$E,3,FALSE)</f>
        <v>-0.64484640000000004</v>
      </c>
      <c r="T2755">
        <f>VLOOKUP($A2755,Location!$A:$E,4,FALSE)</f>
        <v>53.597996899999998</v>
      </c>
      <c r="U2755">
        <f>VLOOKUP($A2755,Location!$A:$E,5,FALSE)</f>
        <v>-0.64484640000000004</v>
      </c>
      <c r="V2755" t="s">
        <v>24</v>
      </c>
      <c r="W2755" t="s">
        <v>335</v>
      </c>
      <c r="X2755" t="s">
        <v>26</v>
      </c>
    </row>
    <row r="2756" spans="1:24" x14ac:dyDescent="0.25">
      <c r="A2756" t="s">
        <v>270</v>
      </c>
      <c r="N2756">
        <v>4</v>
      </c>
      <c r="O2756">
        <v>0</v>
      </c>
      <c r="P2756">
        <v>0</v>
      </c>
      <c r="Q2756" t="s">
        <v>23</v>
      </c>
      <c r="R2756">
        <f>VLOOKUP($A2756,Location!$A:$E,2,FALSE)</f>
        <v>51.272208499999998</v>
      </c>
      <c r="S2756">
        <f>VLOOKUP($A2756,Location!$A:$E,3,FALSE)</f>
        <v>0.1887173</v>
      </c>
      <c r="T2756">
        <f>VLOOKUP($A2756,Location!$A:$E,4,FALSE)</f>
        <v>51.272208499999998</v>
      </c>
      <c r="U2756">
        <f>VLOOKUP($A2756,Location!$A:$E,5,FALSE)</f>
        <v>0.1887173</v>
      </c>
      <c r="V2756" t="s">
        <v>24</v>
      </c>
      <c r="W2756" t="s">
        <v>335</v>
      </c>
      <c r="X2756" t="s">
        <v>26</v>
      </c>
    </row>
    <row r="2757" spans="1:24" x14ac:dyDescent="0.25">
      <c r="A2757" t="s">
        <v>271</v>
      </c>
      <c r="N2757">
        <v>4</v>
      </c>
      <c r="O2757">
        <v>0</v>
      </c>
      <c r="P2757">
        <v>0</v>
      </c>
      <c r="Q2757" t="s">
        <v>23</v>
      </c>
      <c r="R2757">
        <f>VLOOKUP($A2757,Location!$A:$E,2,FALSE)</f>
        <v>53.369005100000003</v>
      </c>
      <c r="S2757">
        <f>VLOOKUP($A2757,Location!$A:$E,3,FALSE)</f>
        <v>-1.3651390999999999</v>
      </c>
      <c r="T2757">
        <f>VLOOKUP($A2757,Location!$A:$E,4,FALSE)</f>
        <v>53.339005100000001</v>
      </c>
      <c r="U2757">
        <f>VLOOKUP($A2757,Location!$A:$E,5,FALSE)</f>
        <v>-1.3651390999999999</v>
      </c>
      <c r="V2757" t="s">
        <v>24</v>
      </c>
      <c r="W2757" t="s">
        <v>335</v>
      </c>
      <c r="X2757" t="s">
        <v>26</v>
      </c>
    </row>
    <row r="2758" spans="1:24" x14ac:dyDescent="0.25">
      <c r="A2758" t="s">
        <v>272</v>
      </c>
      <c r="N2758">
        <v>4</v>
      </c>
      <c r="O2758">
        <v>0</v>
      </c>
      <c r="P2758">
        <v>0</v>
      </c>
      <c r="Q2758" t="s">
        <v>23</v>
      </c>
      <c r="R2758">
        <f>VLOOKUP($A2758,Location!$A:$E,2,FALSE)</f>
        <v>53.416656199999998</v>
      </c>
      <c r="S2758">
        <f>VLOOKUP($A2758,Location!$A:$E,3,FALSE)</f>
        <v>-1.5107657000000001</v>
      </c>
      <c r="T2758">
        <f>VLOOKUP($A2758,Location!$A:$E,4,FALSE)</f>
        <v>53.416656199999998</v>
      </c>
      <c r="U2758">
        <f>VLOOKUP($A2758,Location!$A:$E,5,FALSE)</f>
        <v>-1.6107657000000002</v>
      </c>
      <c r="V2758" t="s">
        <v>24</v>
      </c>
      <c r="W2758" t="s">
        <v>335</v>
      </c>
      <c r="X2758" t="s">
        <v>26</v>
      </c>
    </row>
    <row r="2759" spans="1:24" x14ac:dyDescent="0.25">
      <c r="A2759" t="s">
        <v>273</v>
      </c>
      <c r="N2759">
        <v>4</v>
      </c>
      <c r="O2759">
        <v>0</v>
      </c>
      <c r="P2759">
        <v>0</v>
      </c>
      <c r="Q2759" t="s">
        <v>23</v>
      </c>
      <c r="R2759">
        <f>VLOOKUP($A2759,Location!$A:$E,2,FALSE)</f>
        <v>52.745946600000003</v>
      </c>
      <c r="S2759">
        <f>VLOOKUP($A2759,Location!$A:$E,3,FALSE)</f>
        <v>-2.7364644999999999</v>
      </c>
      <c r="T2759">
        <f>VLOOKUP($A2759,Location!$A:$E,4,FALSE)</f>
        <v>52.745946600000003</v>
      </c>
      <c r="U2759">
        <f>VLOOKUP($A2759,Location!$A:$E,5,FALSE)</f>
        <v>-2.7364644999999999</v>
      </c>
      <c r="V2759" t="s">
        <v>24</v>
      </c>
      <c r="W2759" t="s">
        <v>335</v>
      </c>
      <c r="X2759" t="s">
        <v>26</v>
      </c>
    </row>
    <row r="2760" spans="1:24" x14ac:dyDescent="0.25">
      <c r="A2760" t="s">
        <v>274</v>
      </c>
      <c r="N2760">
        <v>4</v>
      </c>
      <c r="O2760">
        <v>0</v>
      </c>
      <c r="P2760">
        <v>0</v>
      </c>
      <c r="Q2760" t="s">
        <v>23</v>
      </c>
      <c r="R2760">
        <f>VLOOKUP($A2760,Location!$A:$E,2,FALSE)</f>
        <v>51.419504600000003</v>
      </c>
      <c r="S2760">
        <f>VLOOKUP($A2760,Location!$A:$E,3,FALSE)</f>
        <v>0.122365</v>
      </c>
      <c r="T2760">
        <f>VLOOKUP($A2760,Location!$A:$E,4,FALSE)</f>
        <v>51.419504600000003</v>
      </c>
      <c r="U2760">
        <f>VLOOKUP($A2760,Location!$A:$E,5,FALSE)</f>
        <v>0.122365</v>
      </c>
      <c r="V2760" t="s">
        <v>24</v>
      </c>
      <c r="W2760" t="s">
        <v>335</v>
      </c>
      <c r="X2760" t="s">
        <v>26</v>
      </c>
    </row>
    <row r="2761" spans="1:24" x14ac:dyDescent="0.25">
      <c r="A2761" t="s">
        <v>275</v>
      </c>
      <c r="N2761">
        <v>4</v>
      </c>
      <c r="O2761">
        <v>0</v>
      </c>
      <c r="P2761">
        <v>0</v>
      </c>
      <c r="Q2761" t="s">
        <v>23</v>
      </c>
      <c r="R2761">
        <f>VLOOKUP($A2761,Location!$A:$E,2,FALSE)</f>
        <v>53.142475300000001</v>
      </c>
      <c r="S2761">
        <f>VLOOKUP($A2761,Location!$A:$E,3,FALSE)</f>
        <v>0.3252176</v>
      </c>
      <c r="T2761">
        <f>VLOOKUP($A2761,Location!$A:$E,4,FALSE)</f>
        <v>53.142475300000001</v>
      </c>
      <c r="U2761">
        <f>VLOOKUP($A2761,Location!$A:$E,5,FALSE)</f>
        <v>0.3252176</v>
      </c>
      <c r="V2761" t="s">
        <v>24</v>
      </c>
      <c r="W2761" t="s">
        <v>335</v>
      </c>
      <c r="X2761" t="s">
        <v>26</v>
      </c>
    </row>
    <row r="2762" spans="1:24" x14ac:dyDescent="0.25">
      <c r="A2762" t="s">
        <v>276</v>
      </c>
      <c r="N2762">
        <v>4</v>
      </c>
      <c r="O2762">
        <v>0</v>
      </c>
      <c r="P2762">
        <v>0</v>
      </c>
      <c r="Q2762" t="s">
        <v>23</v>
      </c>
      <c r="R2762">
        <f>VLOOKUP($A2762,Location!$A:$E,2,FALSE)</f>
        <v>53.953643700000001</v>
      </c>
      <c r="S2762">
        <f>VLOOKUP($A2762,Location!$A:$E,3,FALSE)</f>
        <v>-2.0229887999999998</v>
      </c>
      <c r="T2762">
        <f>VLOOKUP($A2762,Location!$A:$E,4,FALSE)</f>
        <v>53.963643699999999</v>
      </c>
      <c r="U2762">
        <f>VLOOKUP($A2762,Location!$A:$E,5,FALSE)</f>
        <v>-2.0229887999999998</v>
      </c>
      <c r="V2762" t="s">
        <v>24</v>
      </c>
      <c r="W2762" t="s">
        <v>335</v>
      </c>
      <c r="X2762" t="s">
        <v>26</v>
      </c>
    </row>
    <row r="2763" spans="1:24" x14ac:dyDescent="0.25">
      <c r="A2763" t="s">
        <v>277</v>
      </c>
      <c r="N2763">
        <v>4</v>
      </c>
      <c r="O2763">
        <v>0</v>
      </c>
      <c r="P2763">
        <v>0</v>
      </c>
      <c r="Q2763" t="s">
        <v>23</v>
      </c>
      <c r="R2763">
        <f>VLOOKUP($A2763,Location!$A:$E,2,FALSE)</f>
        <v>51.503593000000002</v>
      </c>
      <c r="S2763">
        <f>VLOOKUP($A2763,Location!$A:$E,3,FALSE)</f>
        <v>-0.54617800000000005</v>
      </c>
      <c r="T2763">
        <f>VLOOKUP($A2763,Location!$A:$E,4,FALSE)</f>
        <v>51.498593</v>
      </c>
      <c r="U2763">
        <f>VLOOKUP($A2763,Location!$A:$E,5,FALSE)</f>
        <v>-0.54617800000000005</v>
      </c>
      <c r="V2763" t="s">
        <v>24</v>
      </c>
      <c r="W2763" t="s">
        <v>335</v>
      </c>
      <c r="X2763" t="s">
        <v>26</v>
      </c>
    </row>
    <row r="2764" spans="1:24" x14ac:dyDescent="0.25">
      <c r="A2764" t="s">
        <v>278</v>
      </c>
      <c r="N2764">
        <v>4</v>
      </c>
      <c r="O2764">
        <v>0</v>
      </c>
      <c r="P2764">
        <v>0</v>
      </c>
      <c r="Q2764" t="s">
        <v>23</v>
      </c>
      <c r="R2764">
        <f>VLOOKUP($A2764,Location!$A:$E,2,FALSE)</f>
        <v>54.975408000000002</v>
      </c>
      <c r="S2764">
        <f>VLOOKUP($A2764,Location!$A:$E,3,FALSE)</f>
        <v>-1.4644062</v>
      </c>
      <c r="T2764">
        <f>VLOOKUP($A2764,Location!$A:$E,4,FALSE)</f>
        <v>54.975408000000002</v>
      </c>
      <c r="U2764">
        <f>VLOOKUP($A2764,Location!$A:$E,5,FALSE)</f>
        <v>-1.4644062</v>
      </c>
      <c r="V2764" t="s">
        <v>24</v>
      </c>
      <c r="W2764" t="s">
        <v>335</v>
      </c>
      <c r="X2764" t="s">
        <v>26</v>
      </c>
    </row>
    <row r="2765" spans="1:24" x14ac:dyDescent="0.25">
      <c r="A2765" t="s">
        <v>279</v>
      </c>
      <c r="N2765">
        <v>4</v>
      </c>
      <c r="O2765">
        <v>0</v>
      </c>
      <c r="P2765">
        <v>0</v>
      </c>
      <c r="Q2765" t="s">
        <v>23</v>
      </c>
      <c r="R2765">
        <f>VLOOKUP($A2765,Location!$A:$E,2,FALSE)</f>
        <v>51.525385499999999</v>
      </c>
      <c r="S2765">
        <f>VLOOKUP($A2765,Location!$A:$E,3,FALSE)</f>
        <v>-0.36488870000000001</v>
      </c>
      <c r="T2765">
        <f>VLOOKUP($A2765,Location!$A:$E,4,FALSE)</f>
        <v>51.517885499999998</v>
      </c>
      <c r="U2765">
        <f>VLOOKUP($A2765,Location!$A:$E,5,FALSE)</f>
        <v>-0.32388870000000003</v>
      </c>
      <c r="V2765" t="s">
        <v>24</v>
      </c>
      <c r="W2765" t="s">
        <v>335</v>
      </c>
      <c r="X2765" t="s">
        <v>26</v>
      </c>
    </row>
    <row r="2766" spans="1:24" x14ac:dyDescent="0.25">
      <c r="A2766" t="s">
        <v>280</v>
      </c>
      <c r="N2766">
        <v>4</v>
      </c>
      <c r="O2766">
        <v>0</v>
      </c>
      <c r="P2766">
        <v>0</v>
      </c>
      <c r="Q2766" t="s">
        <v>23</v>
      </c>
      <c r="R2766">
        <f>VLOOKUP($A2766,Location!$A:$E,2,FALSE)</f>
        <v>50.934252399999998</v>
      </c>
      <c r="S2766">
        <f>VLOOKUP($A2766,Location!$A:$E,3,FALSE)</f>
        <v>-1.3652584000000001</v>
      </c>
      <c r="T2766">
        <f>VLOOKUP($A2766,Location!$A:$E,4,FALSE)</f>
        <v>50.934252399999998</v>
      </c>
      <c r="U2766">
        <f>VLOOKUP($A2766,Location!$A:$E,5,FALSE)</f>
        <v>-1.3052584</v>
      </c>
      <c r="V2766" t="s">
        <v>24</v>
      </c>
      <c r="W2766" t="s">
        <v>335</v>
      </c>
      <c r="X2766" t="s">
        <v>26</v>
      </c>
    </row>
    <row r="2767" spans="1:24" x14ac:dyDescent="0.25">
      <c r="A2767" t="s">
        <v>281</v>
      </c>
      <c r="N2767">
        <v>4</v>
      </c>
      <c r="O2767">
        <v>0</v>
      </c>
      <c r="P2767">
        <v>0</v>
      </c>
      <c r="Q2767" t="s">
        <v>23</v>
      </c>
      <c r="R2767">
        <f>VLOOKUP($A2767,Location!$A:$E,2,FALSE)</f>
        <v>50.932683099999998</v>
      </c>
      <c r="S2767">
        <f>VLOOKUP($A2767,Location!$A:$E,3,FALSE)</f>
        <v>-1.455187</v>
      </c>
      <c r="T2767">
        <f>VLOOKUP($A2767,Location!$A:$E,4,FALSE)</f>
        <v>50.932683099999998</v>
      </c>
      <c r="U2767">
        <f>VLOOKUP($A2767,Location!$A:$E,5,FALSE)</f>
        <v>-1.570187</v>
      </c>
      <c r="V2767" t="s">
        <v>24</v>
      </c>
      <c r="W2767" t="s">
        <v>335</v>
      </c>
      <c r="X2767" t="s">
        <v>26</v>
      </c>
    </row>
    <row r="2768" spans="1:24" x14ac:dyDescent="0.25">
      <c r="A2768" t="s">
        <v>282</v>
      </c>
      <c r="N2768">
        <v>4</v>
      </c>
      <c r="O2768">
        <v>0</v>
      </c>
      <c r="P2768">
        <v>0</v>
      </c>
      <c r="Q2768" t="s">
        <v>23</v>
      </c>
      <c r="R2768">
        <f>VLOOKUP($A2768,Location!$A:$E,2,FALSE)</f>
        <v>51.548589999999997</v>
      </c>
      <c r="S2768">
        <f>VLOOKUP($A2768,Location!$A:$E,3,FALSE)</f>
        <v>0.70884899999999995</v>
      </c>
      <c r="T2768">
        <f>VLOOKUP($A2768,Location!$A:$E,4,FALSE)</f>
        <v>51.548589999999997</v>
      </c>
      <c r="U2768">
        <f>VLOOKUP($A2768,Location!$A:$E,5,FALSE)</f>
        <v>0.72884899999999997</v>
      </c>
      <c r="V2768" t="s">
        <v>24</v>
      </c>
      <c r="W2768" t="s">
        <v>335</v>
      </c>
      <c r="X2768" t="s">
        <v>26</v>
      </c>
    </row>
    <row r="2769" spans="1:24" x14ac:dyDescent="0.25">
      <c r="A2769" t="s">
        <v>283</v>
      </c>
      <c r="N2769">
        <v>4</v>
      </c>
      <c r="O2769">
        <v>0</v>
      </c>
      <c r="P2769">
        <v>0</v>
      </c>
      <c r="Q2769" t="s">
        <v>23</v>
      </c>
      <c r="R2769">
        <f>VLOOKUP($A2769,Location!$A:$E,2,FALSE)</f>
        <v>53.644283999999999</v>
      </c>
      <c r="S2769">
        <f>VLOOKUP($A2769,Location!$A:$E,3,FALSE)</f>
        <v>-3.0040460000000002</v>
      </c>
      <c r="T2769">
        <f>VLOOKUP($A2769,Location!$A:$E,4,FALSE)</f>
        <v>53.644283999999999</v>
      </c>
      <c r="U2769">
        <f>VLOOKUP($A2769,Location!$A:$E,5,FALSE)</f>
        <v>-3.0040460000000002</v>
      </c>
      <c r="V2769" t="s">
        <v>24</v>
      </c>
      <c r="W2769" t="s">
        <v>335</v>
      </c>
      <c r="X2769" t="s">
        <v>26</v>
      </c>
    </row>
    <row r="2770" spans="1:24" x14ac:dyDescent="0.25">
      <c r="A2770" t="s">
        <v>284</v>
      </c>
      <c r="N2770">
        <v>4</v>
      </c>
      <c r="O2770">
        <v>0</v>
      </c>
      <c r="P2770">
        <v>0</v>
      </c>
      <c r="Q2770" t="s">
        <v>23</v>
      </c>
      <c r="R2770">
        <f>VLOOKUP($A2770,Location!$A:$E,2,FALSE)</f>
        <v>53.348222399999997</v>
      </c>
      <c r="S2770">
        <f>VLOOKUP($A2770,Location!$A:$E,3,FALSE)</f>
        <v>-2.8853344000000001</v>
      </c>
      <c r="T2770">
        <f>VLOOKUP($A2770,Location!$A:$E,4,FALSE)</f>
        <v>53.348222399999997</v>
      </c>
      <c r="U2770">
        <f>VLOOKUP($A2770,Location!$A:$E,5,FALSE)</f>
        <v>-2.8853344000000001</v>
      </c>
      <c r="V2770" t="s">
        <v>24</v>
      </c>
      <c r="W2770" t="s">
        <v>335</v>
      </c>
      <c r="X2770" t="s">
        <v>26</v>
      </c>
    </row>
    <row r="2771" spans="1:24" x14ac:dyDescent="0.25">
      <c r="A2771" t="s">
        <v>285</v>
      </c>
      <c r="N2771">
        <v>4</v>
      </c>
      <c r="O2771">
        <v>0</v>
      </c>
      <c r="P2771">
        <v>0</v>
      </c>
      <c r="Q2771" t="s">
        <v>23</v>
      </c>
      <c r="R2771">
        <f>VLOOKUP($A2771,Location!$A:$E,2,FALSE)</f>
        <v>51.752664000000003</v>
      </c>
      <c r="S2771">
        <f>VLOOKUP($A2771,Location!$A:$E,3,FALSE)</f>
        <v>-0.33503440000000001</v>
      </c>
      <c r="T2771">
        <f>VLOOKUP($A2771,Location!$A:$E,4,FALSE)</f>
        <v>51.752664000000003</v>
      </c>
      <c r="U2771">
        <f>VLOOKUP($A2771,Location!$A:$E,5,FALSE)</f>
        <v>-0.33503440000000001</v>
      </c>
      <c r="V2771" t="s">
        <v>24</v>
      </c>
      <c r="W2771" t="s">
        <v>335</v>
      </c>
      <c r="X2771" t="s">
        <v>26</v>
      </c>
    </row>
    <row r="2772" spans="1:24" x14ac:dyDescent="0.25">
      <c r="A2772" t="s">
        <v>286</v>
      </c>
      <c r="N2772">
        <v>4</v>
      </c>
      <c r="O2772">
        <v>0</v>
      </c>
      <c r="P2772">
        <v>0</v>
      </c>
      <c r="Q2772" t="s">
        <v>23</v>
      </c>
      <c r="R2772">
        <f>VLOOKUP($A2772,Location!$A:$E,2,FALSE)</f>
        <v>53.4564223</v>
      </c>
      <c r="S2772">
        <f>VLOOKUP($A2772,Location!$A:$E,3,FALSE)</f>
        <v>-2.7240663000000001</v>
      </c>
      <c r="T2772">
        <f>VLOOKUP($A2772,Location!$A:$E,4,FALSE)</f>
        <v>53.4564223</v>
      </c>
      <c r="U2772">
        <f>VLOOKUP($A2772,Location!$A:$E,5,FALSE)</f>
        <v>-2.7240663000000001</v>
      </c>
      <c r="V2772" t="s">
        <v>24</v>
      </c>
      <c r="W2772" t="s">
        <v>335</v>
      </c>
      <c r="X2772" t="s">
        <v>26</v>
      </c>
    </row>
    <row r="2773" spans="1:24" x14ac:dyDescent="0.25">
      <c r="A2773" t="s">
        <v>287</v>
      </c>
      <c r="N2773">
        <v>4</v>
      </c>
      <c r="O2773">
        <v>0</v>
      </c>
      <c r="P2773">
        <v>0</v>
      </c>
      <c r="Q2773" t="s">
        <v>23</v>
      </c>
      <c r="R2773">
        <f>VLOOKUP($A2773,Location!$A:$E,2,FALSE)</f>
        <v>52.812838200000002</v>
      </c>
      <c r="S2773">
        <f>VLOOKUP($A2773,Location!$A:$E,3,FALSE)</f>
        <v>-2.1255769</v>
      </c>
      <c r="T2773">
        <f>VLOOKUP($A2773,Location!$A:$E,4,FALSE)</f>
        <v>52.812838200000002</v>
      </c>
      <c r="U2773">
        <f>VLOOKUP($A2773,Location!$A:$E,5,FALSE)</f>
        <v>-2.1255769</v>
      </c>
      <c r="V2773" t="s">
        <v>24</v>
      </c>
      <c r="W2773" t="s">
        <v>335</v>
      </c>
      <c r="X2773" t="s">
        <v>26</v>
      </c>
    </row>
    <row r="2774" spans="1:24" x14ac:dyDescent="0.25">
      <c r="A2774" t="s">
        <v>288</v>
      </c>
      <c r="N2774">
        <v>4</v>
      </c>
      <c r="O2774">
        <v>0</v>
      </c>
      <c r="P2774">
        <v>0</v>
      </c>
      <c r="Q2774" t="s">
        <v>23</v>
      </c>
      <c r="R2774">
        <f>VLOOKUP($A2774,Location!$A:$E,2,FALSE)</f>
        <v>53.899223999999997</v>
      </c>
      <c r="S2774">
        <f>VLOOKUP($A2774,Location!$A:$E,3,FALSE)</f>
        <v>-1.9517359999999999</v>
      </c>
      <c r="T2774">
        <f>VLOOKUP($A2774,Location!$A:$E,4,FALSE)</f>
        <v>53.899223999999997</v>
      </c>
      <c r="U2774">
        <f>VLOOKUP($A2774,Location!$A:$E,5,FALSE)</f>
        <v>-1.9517359999999999</v>
      </c>
      <c r="V2774" t="s">
        <v>24</v>
      </c>
      <c r="W2774" t="s">
        <v>335</v>
      </c>
      <c r="X2774" t="s">
        <v>26</v>
      </c>
    </row>
    <row r="2775" spans="1:24" x14ac:dyDescent="0.25">
      <c r="A2775" t="s">
        <v>289</v>
      </c>
      <c r="N2775">
        <v>4</v>
      </c>
      <c r="O2775">
        <v>0</v>
      </c>
      <c r="P2775">
        <v>0</v>
      </c>
      <c r="Q2775" t="s">
        <v>23</v>
      </c>
      <c r="R2775">
        <f>VLOOKUP($A2775,Location!$A:$E,2,FALSE)</f>
        <v>51.910806200000003</v>
      </c>
      <c r="S2775">
        <f>VLOOKUP($A2775,Location!$A:$E,3,FALSE)</f>
        <v>-0.2084618</v>
      </c>
      <c r="T2775">
        <f>VLOOKUP($A2775,Location!$A:$E,4,FALSE)</f>
        <v>51.880806200000002</v>
      </c>
      <c r="U2775">
        <f>VLOOKUP($A2775,Location!$A:$E,5,FALSE)</f>
        <v>-0.2084618</v>
      </c>
      <c r="V2775" t="s">
        <v>24</v>
      </c>
      <c r="W2775" t="s">
        <v>335</v>
      </c>
      <c r="X2775" t="s">
        <v>26</v>
      </c>
    </row>
    <row r="2776" spans="1:24" x14ac:dyDescent="0.25">
      <c r="A2776" t="s">
        <v>290</v>
      </c>
      <c r="N2776">
        <v>4</v>
      </c>
      <c r="O2776">
        <v>0</v>
      </c>
      <c r="P2776">
        <v>0</v>
      </c>
      <c r="Q2776" t="s">
        <v>23</v>
      </c>
      <c r="R2776">
        <f>VLOOKUP($A2776,Location!$A:$E,2,FALSE)</f>
        <v>56.110805300000003</v>
      </c>
      <c r="S2776">
        <f>VLOOKUP($A2776,Location!$A:$E,3,FALSE)</f>
        <v>-3.9394450000000001</v>
      </c>
      <c r="T2776">
        <f>VLOOKUP($A2776,Location!$A:$E,4,FALSE)</f>
        <v>56.110805300000003</v>
      </c>
      <c r="U2776">
        <f>VLOOKUP($A2776,Location!$A:$E,5,FALSE)</f>
        <v>-3.9944450000000002</v>
      </c>
      <c r="V2776" t="s">
        <v>24</v>
      </c>
      <c r="W2776" t="s">
        <v>335</v>
      </c>
      <c r="X2776" t="s">
        <v>26</v>
      </c>
    </row>
    <row r="2777" spans="1:24" x14ac:dyDescent="0.25">
      <c r="A2777" t="s">
        <v>291</v>
      </c>
      <c r="N2777">
        <v>4</v>
      </c>
      <c r="O2777">
        <v>0</v>
      </c>
      <c r="P2777">
        <v>0</v>
      </c>
      <c r="Q2777" t="s">
        <v>23</v>
      </c>
      <c r="R2777">
        <f>VLOOKUP($A2777,Location!$A:$E,2,FALSE)</f>
        <v>53.040311000000003</v>
      </c>
      <c r="S2777">
        <f>VLOOKUP($A2777,Location!$A:$E,3,FALSE)</f>
        <v>-2.1879680000000001</v>
      </c>
      <c r="T2777">
        <f>VLOOKUP($A2777,Location!$A:$E,4,FALSE)</f>
        <v>53.075310999999999</v>
      </c>
      <c r="U2777">
        <f>VLOOKUP($A2777,Location!$A:$E,5,FALSE)</f>
        <v>-2.1879680000000001</v>
      </c>
      <c r="V2777" t="s">
        <v>24</v>
      </c>
      <c r="W2777" t="s">
        <v>335</v>
      </c>
      <c r="X2777" t="s">
        <v>26</v>
      </c>
    </row>
    <row r="2778" spans="1:24" x14ac:dyDescent="0.25">
      <c r="A2778" t="s">
        <v>292</v>
      </c>
      <c r="N2778">
        <v>4</v>
      </c>
      <c r="O2778">
        <v>0</v>
      </c>
      <c r="P2778">
        <v>0</v>
      </c>
      <c r="Q2778" t="s">
        <v>23</v>
      </c>
      <c r="R2778">
        <f>VLOOKUP($A2778,Location!$A:$E,2,FALSE)</f>
        <v>52.996484000000002</v>
      </c>
      <c r="S2778">
        <f>VLOOKUP($A2778,Location!$A:$E,3,FALSE)</f>
        <v>-2.2119300000000002</v>
      </c>
      <c r="T2778">
        <f>VLOOKUP($A2778,Location!$A:$E,4,FALSE)</f>
        <v>52.946484000000005</v>
      </c>
      <c r="U2778">
        <f>VLOOKUP($A2778,Location!$A:$E,5,FALSE)</f>
        <v>-2.2119300000000002</v>
      </c>
      <c r="V2778" t="s">
        <v>24</v>
      </c>
      <c r="W2778" t="s">
        <v>335</v>
      </c>
      <c r="X2778" t="s">
        <v>26</v>
      </c>
    </row>
    <row r="2779" spans="1:24" x14ac:dyDescent="0.25">
      <c r="A2779" t="s">
        <v>293</v>
      </c>
      <c r="N2779">
        <v>4</v>
      </c>
      <c r="O2779">
        <v>0</v>
      </c>
      <c r="P2779">
        <v>0</v>
      </c>
      <c r="Q2779" t="s">
        <v>23</v>
      </c>
      <c r="R2779">
        <f>VLOOKUP($A2779,Location!$A:$E,2,FALSE)</f>
        <v>58.207822800000002</v>
      </c>
      <c r="S2779">
        <f>VLOOKUP($A2779,Location!$A:$E,3,FALSE)</f>
        <v>-6.3909687999999996</v>
      </c>
      <c r="T2779">
        <f>VLOOKUP($A2779,Location!$A:$E,4,FALSE)</f>
        <v>58.207822800000002</v>
      </c>
      <c r="U2779">
        <f>VLOOKUP($A2779,Location!$A:$E,5,FALSE)</f>
        <v>-6.3909687999999996</v>
      </c>
      <c r="V2779" t="s">
        <v>24</v>
      </c>
      <c r="W2779" t="s">
        <v>335</v>
      </c>
      <c r="X2779" t="s">
        <v>26</v>
      </c>
    </row>
    <row r="2780" spans="1:24" x14ac:dyDescent="0.25">
      <c r="A2780" t="s">
        <v>294</v>
      </c>
      <c r="N2780">
        <v>4</v>
      </c>
      <c r="O2780">
        <v>0</v>
      </c>
      <c r="P2780">
        <v>0</v>
      </c>
      <c r="Q2780" t="s">
        <v>23</v>
      </c>
      <c r="R2780">
        <f>VLOOKUP($A2780,Location!$A:$E,2,FALSE)</f>
        <v>54.904969000000001</v>
      </c>
      <c r="S2780">
        <f>VLOOKUP($A2780,Location!$A:$E,3,FALSE)</f>
        <v>-5.0211911999999996</v>
      </c>
      <c r="T2780">
        <f>VLOOKUP($A2780,Location!$A:$E,4,FALSE)</f>
        <v>54.904969000000001</v>
      </c>
      <c r="U2780">
        <f>VLOOKUP($A2780,Location!$A:$E,5,FALSE)</f>
        <v>-5.0211911999999996</v>
      </c>
      <c r="V2780" t="s">
        <v>24</v>
      </c>
      <c r="W2780" t="s">
        <v>335</v>
      </c>
      <c r="X2780" t="s">
        <v>26</v>
      </c>
    </row>
    <row r="2781" spans="1:24" x14ac:dyDescent="0.25">
      <c r="A2781" t="s">
        <v>295</v>
      </c>
      <c r="N2781">
        <v>4</v>
      </c>
      <c r="O2781">
        <v>0</v>
      </c>
      <c r="P2781">
        <v>0</v>
      </c>
      <c r="Q2781" t="s">
        <v>23</v>
      </c>
      <c r="R2781">
        <f>VLOOKUP($A2781,Location!$A:$E,2,FALSE)</f>
        <v>54.921234599999998</v>
      </c>
      <c r="S2781">
        <f>VLOOKUP($A2781,Location!$A:$E,3,FALSE)</f>
        <v>-1.4261832000000001</v>
      </c>
      <c r="T2781">
        <f>VLOOKUP($A2781,Location!$A:$E,4,FALSE)</f>
        <v>54.921234599999998</v>
      </c>
      <c r="U2781">
        <f>VLOOKUP($A2781,Location!$A:$E,5,FALSE)</f>
        <v>-1.4261832000000001</v>
      </c>
      <c r="V2781" t="s">
        <v>24</v>
      </c>
      <c r="W2781" t="s">
        <v>335</v>
      </c>
      <c r="X2781" t="s">
        <v>26</v>
      </c>
    </row>
    <row r="2782" spans="1:24" x14ac:dyDescent="0.25">
      <c r="A2782" t="s">
        <v>296</v>
      </c>
      <c r="N2782">
        <v>4</v>
      </c>
      <c r="O2782">
        <v>0</v>
      </c>
      <c r="P2782">
        <v>0</v>
      </c>
      <c r="Q2782" t="s">
        <v>23</v>
      </c>
      <c r="R2782">
        <f>VLOOKUP($A2782,Location!$A:$E,2,FALSE)</f>
        <v>51.620294999999999</v>
      </c>
      <c r="S2782">
        <f>VLOOKUP($A2782,Location!$A:$E,3,FALSE)</f>
        <v>-3.9187162999999998</v>
      </c>
      <c r="T2782">
        <f>VLOOKUP($A2782,Location!$A:$E,4,FALSE)</f>
        <v>51.620294999999999</v>
      </c>
      <c r="U2782">
        <f>VLOOKUP($A2782,Location!$A:$E,5,FALSE)</f>
        <v>-3.9187162999999998</v>
      </c>
      <c r="V2782" t="s">
        <v>24</v>
      </c>
      <c r="W2782" t="s">
        <v>335</v>
      </c>
      <c r="X2782" t="s">
        <v>26</v>
      </c>
    </row>
    <row r="2783" spans="1:24" x14ac:dyDescent="0.25">
      <c r="A2783" t="s">
        <v>297</v>
      </c>
      <c r="N2783">
        <v>4</v>
      </c>
      <c r="O2783">
        <v>0</v>
      </c>
      <c r="P2783">
        <v>0</v>
      </c>
      <c r="Q2783" t="s">
        <v>23</v>
      </c>
      <c r="R2783">
        <f>VLOOKUP($A2783,Location!$A:$E,2,FALSE)</f>
        <v>51.574489399999997</v>
      </c>
      <c r="S2783">
        <f>VLOOKUP($A2783,Location!$A:$E,3,FALSE)</f>
        <v>-1.8328446</v>
      </c>
      <c r="T2783">
        <f>VLOOKUP($A2783,Location!$A:$E,4,FALSE)</f>
        <v>51.574489399999997</v>
      </c>
      <c r="U2783">
        <f>VLOOKUP($A2783,Location!$A:$E,5,FALSE)</f>
        <v>-1.8328446</v>
      </c>
      <c r="V2783" t="s">
        <v>24</v>
      </c>
      <c r="W2783" t="s">
        <v>335</v>
      </c>
      <c r="X2783" t="s">
        <v>26</v>
      </c>
    </row>
    <row r="2784" spans="1:24" x14ac:dyDescent="0.25">
      <c r="A2784" t="s">
        <v>298</v>
      </c>
      <c r="N2784">
        <v>4</v>
      </c>
      <c r="O2784">
        <v>0</v>
      </c>
      <c r="P2784">
        <v>0</v>
      </c>
      <c r="Q2784" t="s">
        <v>23</v>
      </c>
      <c r="R2784">
        <f>VLOOKUP($A2784,Location!$A:$E,2,FALSE)</f>
        <v>51.0278627</v>
      </c>
      <c r="S2784">
        <f>VLOOKUP($A2784,Location!$A:$E,3,FALSE)</f>
        <v>-3.0803048999999998</v>
      </c>
      <c r="T2784">
        <f>VLOOKUP($A2784,Location!$A:$E,4,FALSE)</f>
        <v>51.0278627</v>
      </c>
      <c r="U2784">
        <f>VLOOKUP($A2784,Location!$A:$E,5,FALSE)</f>
        <v>-3.0803048999999998</v>
      </c>
      <c r="V2784" t="s">
        <v>24</v>
      </c>
      <c r="W2784" t="s">
        <v>335</v>
      </c>
      <c r="X2784" t="s">
        <v>26</v>
      </c>
    </row>
    <row r="2785" spans="1:24" x14ac:dyDescent="0.25">
      <c r="A2785" t="s">
        <v>299</v>
      </c>
      <c r="N2785">
        <v>4</v>
      </c>
      <c r="O2785">
        <v>0</v>
      </c>
      <c r="P2785">
        <v>0</v>
      </c>
      <c r="Q2785" t="s">
        <v>23</v>
      </c>
      <c r="R2785">
        <f>VLOOKUP($A2785,Location!$A:$E,2,FALSE)</f>
        <v>52.719320600000003</v>
      </c>
      <c r="S2785">
        <f>VLOOKUP($A2785,Location!$A:$E,3,FALSE)</f>
        <v>-2.4646442</v>
      </c>
      <c r="T2785">
        <f>VLOOKUP($A2785,Location!$A:$E,4,FALSE)</f>
        <v>52.719320600000003</v>
      </c>
      <c r="U2785">
        <f>VLOOKUP($A2785,Location!$A:$E,5,FALSE)</f>
        <v>-2.4646442</v>
      </c>
      <c r="V2785" t="s">
        <v>24</v>
      </c>
      <c r="W2785" t="s">
        <v>335</v>
      </c>
      <c r="X2785" t="s">
        <v>26</v>
      </c>
    </row>
    <row r="2786" spans="1:24" x14ac:dyDescent="0.25">
      <c r="A2786" t="s">
        <v>300</v>
      </c>
      <c r="N2786">
        <v>4</v>
      </c>
      <c r="O2786">
        <v>0</v>
      </c>
      <c r="P2786">
        <v>0</v>
      </c>
      <c r="Q2786" t="s">
        <v>23</v>
      </c>
      <c r="R2786">
        <f>VLOOKUP($A2786,Location!$A:$E,2,FALSE)</f>
        <v>51.464263000000003</v>
      </c>
      <c r="S2786">
        <f>VLOOKUP($A2786,Location!$A:$E,3,FALSE)</f>
        <v>0.35137230000000003</v>
      </c>
      <c r="T2786">
        <f>VLOOKUP($A2786,Location!$A:$E,4,FALSE)</f>
        <v>51.464263000000003</v>
      </c>
      <c r="U2786">
        <f>VLOOKUP($A2786,Location!$A:$E,5,FALSE)</f>
        <v>0.35137230000000003</v>
      </c>
      <c r="V2786" t="s">
        <v>24</v>
      </c>
      <c r="W2786" t="s">
        <v>335</v>
      </c>
      <c r="X2786" t="s">
        <v>26</v>
      </c>
    </row>
    <row r="2787" spans="1:24" x14ac:dyDescent="0.25">
      <c r="A2787" t="s">
        <v>301</v>
      </c>
      <c r="N2787">
        <v>4</v>
      </c>
      <c r="O2787">
        <v>0</v>
      </c>
      <c r="P2787">
        <v>0</v>
      </c>
      <c r="Q2787" t="s">
        <v>23</v>
      </c>
      <c r="R2787">
        <f>VLOOKUP($A2787,Location!$A:$E,2,FALSE)</f>
        <v>51.382973200000002</v>
      </c>
      <c r="S2787">
        <f>VLOOKUP($A2787,Location!$A:$E,3,FALSE)</f>
        <v>-0.29358849999999997</v>
      </c>
      <c r="T2787">
        <f>VLOOKUP($A2787,Location!$A:$E,4,FALSE)</f>
        <v>51.382973200000002</v>
      </c>
      <c r="U2787">
        <f>VLOOKUP($A2787,Location!$A:$E,5,FALSE)</f>
        <v>-0.30358849999999998</v>
      </c>
      <c r="V2787" t="s">
        <v>24</v>
      </c>
      <c r="W2787" t="s">
        <v>335</v>
      </c>
      <c r="X2787" t="s">
        <v>26</v>
      </c>
    </row>
    <row r="2788" spans="1:24" x14ac:dyDescent="0.25">
      <c r="A2788" t="s">
        <v>302</v>
      </c>
      <c r="N2788">
        <v>4</v>
      </c>
      <c r="O2788">
        <v>0</v>
      </c>
      <c r="P2788">
        <v>0</v>
      </c>
      <c r="Q2788" t="s">
        <v>23</v>
      </c>
      <c r="R2788">
        <f>VLOOKUP($A2788,Location!$A:$E,2,FALSE)</f>
        <v>51.607705500000002</v>
      </c>
      <c r="S2788">
        <f>VLOOKUP($A2788,Location!$A:$E,3,FALSE)</f>
        <v>-8.1507099999999999E-2</v>
      </c>
      <c r="T2788">
        <f>VLOOKUP($A2788,Location!$A:$E,4,FALSE)</f>
        <v>51.607705500000002</v>
      </c>
      <c r="U2788">
        <f>VLOOKUP($A2788,Location!$A:$E,5,FALSE)</f>
        <v>-6.65071E-2</v>
      </c>
      <c r="V2788" t="s">
        <v>24</v>
      </c>
      <c r="W2788" t="s">
        <v>335</v>
      </c>
      <c r="X2788" t="s">
        <v>26</v>
      </c>
    </row>
    <row r="2789" spans="1:24" x14ac:dyDescent="0.25">
      <c r="A2789" t="s">
        <v>303</v>
      </c>
      <c r="N2789">
        <v>4</v>
      </c>
      <c r="O2789">
        <v>0</v>
      </c>
      <c r="P2789">
        <v>0</v>
      </c>
      <c r="Q2789" t="s">
        <v>23</v>
      </c>
      <c r="R2789">
        <f>VLOOKUP($A2789,Location!$A:$E,2,FALSE)</f>
        <v>51.313892000000003</v>
      </c>
      <c r="S2789">
        <f>VLOOKUP($A2789,Location!$A:$E,3,FALSE)</f>
        <v>-2.2023440000000001</v>
      </c>
      <c r="T2789">
        <f>VLOOKUP($A2789,Location!$A:$E,4,FALSE)</f>
        <v>51.313892000000003</v>
      </c>
      <c r="U2789">
        <f>VLOOKUP($A2789,Location!$A:$E,5,FALSE)</f>
        <v>-2.2023440000000001</v>
      </c>
      <c r="V2789" t="s">
        <v>24</v>
      </c>
      <c r="W2789" t="s">
        <v>335</v>
      </c>
      <c r="X2789" t="s">
        <v>26</v>
      </c>
    </row>
    <row r="2790" spans="1:24" x14ac:dyDescent="0.25">
      <c r="A2790" t="s">
        <v>304</v>
      </c>
      <c r="N2790">
        <v>4</v>
      </c>
      <c r="O2790">
        <v>0</v>
      </c>
      <c r="P2790">
        <v>0</v>
      </c>
      <c r="Q2790" t="s">
        <v>23</v>
      </c>
      <c r="R2790">
        <f>VLOOKUP($A2790,Location!$A:$E,2,FALSE)</f>
        <v>51.136367900000003</v>
      </c>
      <c r="S2790">
        <f>VLOOKUP($A2790,Location!$A:$E,3,FALSE)</f>
        <v>0.26409670000000002</v>
      </c>
      <c r="T2790">
        <f>VLOOKUP($A2790,Location!$A:$E,4,FALSE)</f>
        <v>51.136367900000003</v>
      </c>
      <c r="U2790">
        <f>VLOOKUP($A2790,Location!$A:$E,5,FALSE)</f>
        <v>0.26409670000000002</v>
      </c>
      <c r="V2790" t="s">
        <v>24</v>
      </c>
      <c r="W2790" t="s">
        <v>335</v>
      </c>
      <c r="X2790" t="s">
        <v>26</v>
      </c>
    </row>
    <row r="2791" spans="1:24" x14ac:dyDescent="0.25">
      <c r="A2791" t="s">
        <v>305</v>
      </c>
      <c r="N2791">
        <v>4</v>
      </c>
      <c r="O2791">
        <v>0</v>
      </c>
      <c r="P2791">
        <v>0</v>
      </c>
      <c r="Q2791" t="s">
        <v>23</v>
      </c>
      <c r="R2791">
        <f>VLOOKUP($A2791,Location!$A:$E,2,FALSE)</f>
        <v>53.379377099999999</v>
      </c>
      <c r="S2791">
        <f>VLOOKUP($A2791,Location!$A:$E,3,FALSE)</f>
        <v>-3.0977423000000002</v>
      </c>
      <c r="T2791">
        <f>VLOOKUP($A2791,Location!$A:$E,4,FALSE)</f>
        <v>53.364377099999999</v>
      </c>
      <c r="U2791">
        <f>VLOOKUP($A2791,Location!$A:$E,5,FALSE)</f>
        <v>-3.0977423000000002</v>
      </c>
      <c r="V2791" t="s">
        <v>24</v>
      </c>
      <c r="W2791" t="s">
        <v>335</v>
      </c>
      <c r="X2791" t="s">
        <v>26</v>
      </c>
    </row>
    <row r="2792" spans="1:24" x14ac:dyDescent="0.25">
      <c r="A2792" t="s">
        <v>306</v>
      </c>
      <c r="N2792">
        <v>4</v>
      </c>
      <c r="O2792">
        <v>0</v>
      </c>
      <c r="P2792">
        <v>0</v>
      </c>
      <c r="Q2792" t="s">
        <v>23</v>
      </c>
      <c r="R2792">
        <f>VLOOKUP($A2792,Location!$A:$E,2,FALSE)</f>
        <v>51.541032000000001</v>
      </c>
      <c r="S2792">
        <f>VLOOKUP($A2792,Location!$A:$E,3,FALSE)</f>
        <v>-0.47298499999999999</v>
      </c>
      <c r="T2792">
        <f>VLOOKUP($A2792,Location!$A:$E,4,FALSE)</f>
        <v>51.541032000000001</v>
      </c>
      <c r="U2792">
        <f>VLOOKUP($A2792,Location!$A:$E,5,FALSE)</f>
        <v>-0.49598500000000001</v>
      </c>
      <c r="V2792" t="s">
        <v>24</v>
      </c>
      <c r="W2792" t="s">
        <v>335</v>
      </c>
      <c r="X2792" t="s">
        <v>26</v>
      </c>
    </row>
    <row r="2793" spans="1:24" x14ac:dyDescent="0.25">
      <c r="A2793" t="s">
        <v>307</v>
      </c>
      <c r="N2793">
        <v>4</v>
      </c>
      <c r="O2793">
        <v>0</v>
      </c>
      <c r="P2793">
        <v>0</v>
      </c>
      <c r="Q2793" t="s">
        <v>23</v>
      </c>
      <c r="R2793">
        <f>VLOOKUP($A2793,Location!$A:$E,2,FALSE)</f>
        <v>53.684102000000003</v>
      </c>
      <c r="S2793">
        <f>VLOOKUP($A2793,Location!$A:$E,3,FALSE)</f>
        <v>-1.544845</v>
      </c>
      <c r="T2793">
        <f>VLOOKUP($A2793,Location!$A:$E,4,FALSE)</f>
        <v>53.684102000000003</v>
      </c>
      <c r="U2793">
        <f>VLOOKUP($A2793,Location!$A:$E,5,FALSE)</f>
        <v>-1.544845</v>
      </c>
      <c r="V2793" t="s">
        <v>24</v>
      </c>
      <c r="W2793" t="s">
        <v>335</v>
      </c>
      <c r="X2793" t="s">
        <v>26</v>
      </c>
    </row>
    <row r="2794" spans="1:24" x14ac:dyDescent="0.25">
      <c r="A2794" t="s">
        <v>308</v>
      </c>
      <c r="N2794">
        <v>4</v>
      </c>
      <c r="O2794">
        <v>0</v>
      </c>
      <c r="P2794">
        <v>0</v>
      </c>
      <c r="Q2794" t="s">
        <v>23</v>
      </c>
      <c r="R2794">
        <f>VLOOKUP($A2794,Location!$A:$E,2,FALSE)</f>
        <v>53.4190136</v>
      </c>
      <c r="S2794">
        <f>VLOOKUP($A2794,Location!$A:$E,3,FALSE)</f>
        <v>-3.0276350000000001</v>
      </c>
      <c r="T2794">
        <f>VLOOKUP($A2794,Location!$A:$E,4,FALSE)</f>
        <v>53.4190136</v>
      </c>
      <c r="U2794">
        <f>VLOOKUP($A2794,Location!$A:$E,5,FALSE)</f>
        <v>-3.0276350000000001</v>
      </c>
      <c r="V2794" t="s">
        <v>24</v>
      </c>
      <c r="W2794" t="s">
        <v>335</v>
      </c>
      <c r="X2794" t="s">
        <v>26</v>
      </c>
    </row>
    <row r="2795" spans="1:24" x14ac:dyDescent="0.25">
      <c r="A2795" t="s">
        <v>309</v>
      </c>
      <c r="N2795">
        <v>4</v>
      </c>
      <c r="O2795">
        <v>0</v>
      </c>
      <c r="P2795">
        <v>0</v>
      </c>
      <c r="Q2795" t="s">
        <v>23</v>
      </c>
      <c r="R2795">
        <f>VLOOKUP($A2795,Location!$A:$E,2,FALSE)</f>
        <v>51.580455200000003</v>
      </c>
      <c r="S2795">
        <f>VLOOKUP($A2795,Location!$A:$E,3,FALSE)</f>
        <v>2.3811700000000002E-2</v>
      </c>
      <c r="T2795">
        <f>VLOOKUP($A2795,Location!$A:$E,4,FALSE)</f>
        <v>51.580455200000003</v>
      </c>
      <c r="U2795">
        <f>VLOOKUP($A2795,Location!$A:$E,5,FALSE)</f>
        <v>2.3811700000000002E-2</v>
      </c>
      <c r="V2795" t="s">
        <v>24</v>
      </c>
      <c r="W2795" t="s">
        <v>335</v>
      </c>
      <c r="X2795" t="s">
        <v>26</v>
      </c>
    </row>
    <row r="2796" spans="1:24" x14ac:dyDescent="0.25">
      <c r="A2796" t="s">
        <v>310</v>
      </c>
      <c r="N2796">
        <v>4</v>
      </c>
      <c r="O2796">
        <v>0</v>
      </c>
      <c r="P2796">
        <v>0</v>
      </c>
      <c r="Q2796" t="s">
        <v>23</v>
      </c>
      <c r="R2796">
        <f>VLOOKUP($A2796,Location!$A:$E,2,FALSE)</f>
        <v>53.410260999999998</v>
      </c>
      <c r="S2796">
        <f>VLOOKUP($A2796,Location!$A:$E,3,FALSE)</f>
        <v>-2.579234</v>
      </c>
      <c r="T2796">
        <f>VLOOKUP($A2796,Location!$A:$E,4,FALSE)</f>
        <v>53.410260999999998</v>
      </c>
      <c r="U2796">
        <f>VLOOKUP($A2796,Location!$A:$E,5,FALSE)</f>
        <v>-2.579234</v>
      </c>
      <c r="V2796" t="s">
        <v>24</v>
      </c>
      <c r="W2796" t="s">
        <v>335</v>
      </c>
      <c r="X2796" t="s">
        <v>26</v>
      </c>
    </row>
    <row r="2797" spans="1:24" x14ac:dyDescent="0.25">
      <c r="A2797" t="s">
        <v>311</v>
      </c>
      <c r="N2797">
        <v>4</v>
      </c>
      <c r="O2797">
        <v>0</v>
      </c>
      <c r="P2797">
        <v>0</v>
      </c>
      <c r="Q2797" t="s">
        <v>23</v>
      </c>
      <c r="R2797">
        <f>VLOOKUP($A2797,Location!$A:$E,2,FALSE)</f>
        <v>52.2951123</v>
      </c>
      <c r="S2797">
        <f>VLOOKUP($A2797,Location!$A:$E,3,FALSE)</f>
        <v>-1.6005073999999999</v>
      </c>
      <c r="T2797">
        <f>VLOOKUP($A2797,Location!$A:$E,4,FALSE)</f>
        <v>52.2951123</v>
      </c>
      <c r="U2797">
        <f>VLOOKUP($A2797,Location!$A:$E,5,FALSE)</f>
        <v>-1.6005073999999999</v>
      </c>
      <c r="V2797" t="s">
        <v>24</v>
      </c>
      <c r="W2797" t="s">
        <v>335</v>
      </c>
      <c r="X2797" t="s">
        <v>26</v>
      </c>
    </row>
    <row r="2798" spans="1:24" x14ac:dyDescent="0.25">
      <c r="A2798" t="s">
        <v>312</v>
      </c>
      <c r="N2798">
        <v>4</v>
      </c>
      <c r="O2798">
        <v>0</v>
      </c>
      <c r="P2798">
        <v>0</v>
      </c>
      <c r="Q2798" t="s">
        <v>23</v>
      </c>
      <c r="R2798">
        <f>VLOOKUP($A2798,Location!$A:$E,2,FALSE)</f>
        <v>51.666432399999998</v>
      </c>
      <c r="S2798">
        <f>VLOOKUP($A2798,Location!$A:$E,3,FALSE)</f>
        <v>-0.36525269999999999</v>
      </c>
      <c r="T2798">
        <f>VLOOKUP($A2798,Location!$A:$E,4,FALSE)</f>
        <v>51.666432399999998</v>
      </c>
      <c r="U2798">
        <f>VLOOKUP($A2798,Location!$A:$E,5,FALSE)</f>
        <v>-0.36525269999999999</v>
      </c>
      <c r="V2798" t="s">
        <v>24</v>
      </c>
      <c r="W2798" t="s">
        <v>335</v>
      </c>
      <c r="X2798" t="s">
        <v>26</v>
      </c>
    </row>
    <row r="2799" spans="1:24" x14ac:dyDescent="0.25">
      <c r="A2799" t="s">
        <v>313</v>
      </c>
      <c r="N2799">
        <v>4</v>
      </c>
      <c r="O2799">
        <v>0</v>
      </c>
      <c r="P2799">
        <v>0</v>
      </c>
      <c r="Q2799" t="s">
        <v>23</v>
      </c>
      <c r="R2799">
        <f>VLOOKUP($A2799,Location!$A:$E,2,FALSE)</f>
        <v>53.006542600000003</v>
      </c>
      <c r="S2799">
        <f>VLOOKUP($A2799,Location!$A:$E,3,FALSE)</f>
        <v>-1.251155</v>
      </c>
      <c r="T2799">
        <f>VLOOKUP($A2799,Location!$A:$E,4,FALSE)</f>
        <v>53.036542600000004</v>
      </c>
      <c r="U2799">
        <f>VLOOKUP($A2799,Location!$A:$E,5,FALSE)</f>
        <v>-1.481155</v>
      </c>
      <c r="V2799" t="s">
        <v>24</v>
      </c>
      <c r="W2799" t="s">
        <v>335</v>
      </c>
      <c r="X2799" t="s">
        <v>26</v>
      </c>
    </row>
    <row r="2800" spans="1:24" x14ac:dyDescent="0.25">
      <c r="A2800" t="s">
        <v>314</v>
      </c>
      <c r="N2800">
        <v>4</v>
      </c>
      <c r="O2800">
        <v>0</v>
      </c>
      <c r="P2800">
        <v>0</v>
      </c>
      <c r="Q2800" t="s">
        <v>23</v>
      </c>
      <c r="R2800">
        <f>VLOOKUP($A2800,Location!$A:$E,2,FALSE)</f>
        <v>52.554856399999998</v>
      </c>
      <c r="S2800">
        <f>VLOOKUP($A2800,Location!$A:$E,3,FALSE)</f>
        <v>-2.0124195999999999</v>
      </c>
      <c r="T2800">
        <f>VLOOKUP($A2800,Location!$A:$E,4,FALSE)</f>
        <v>52.554856399999998</v>
      </c>
      <c r="U2800">
        <f>VLOOKUP($A2800,Location!$A:$E,5,FALSE)</f>
        <v>-2.0124195999999999</v>
      </c>
      <c r="V2800" t="s">
        <v>24</v>
      </c>
      <c r="W2800" t="s">
        <v>335</v>
      </c>
      <c r="X2800" t="s">
        <v>26</v>
      </c>
    </row>
    <row r="2801" spans="1:24" x14ac:dyDescent="0.25">
      <c r="A2801" t="s">
        <v>315</v>
      </c>
      <c r="N2801">
        <v>4</v>
      </c>
      <c r="O2801">
        <v>0</v>
      </c>
      <c r="P2801">
        <v>0</v>
      </c>
      <c r="Q2801" t="s">
        <v>23</v>
      </c>
      <c r="R2801">
        <f>VLOOKUP($A2801,Location!$A:$E,2,FALSE)</f>
        <v>52.303004000000001</v>
      </c>
      <c r="S2801">
        <f>VLOOKUP($A2801,Location!$A:$E,3,FALSE)</f>
        <v>-0.72420200000000001</v>
      </c>
      <c r="T2801">
        <f>VLOOKUP($A2801,Location!$A:$E,4,FALSE)</f>
        <v>52.303004000000001</v>
      </c>
      <c r="U2801">
        <f>VLOOKUP($A2801,Location!$A:$E,5,FALSE)</f>
        <v>-0.66420199999999996</v>
      </c>
      <c r="V2801" t="s">
        <v>24</v>
      </c>
      <c r="W2801" t="s">
        <v>335</v>
      </c>
      <c r="X2801" t="s">
        <v>26</v>
      </c>
    </row>
    <row r="2802" spans="1:24" x14ac:dyDescent="0.25">
      <c r="A2802" t="s">
        <v>316</v>
      </c>
      <c r="N2802">
        <v>4</v>
      </c>
      <c r="O2802">
        <v>0</v>
      </c>
      <c r="P2802">
        <v>0</v>
      </c>
      <c r="Q2802" t="s">
        <v>23</v>
      </c>
      <c r="R2802">
        <f>VLOOKUP($A2802,Location!$A:$E,2,FALSE)</f>
        <v>53.424766599999998</v>
      </c>
      <c r="S2802">
        <f>VLOOKUP($A2802,Location!$A:$E,3,FALSE)</f>
        <v>-2.2579375000000002</v>
      </c>
      <c r="T2802">
        <f>VLOOKUP($A2802,Location!$A:$E,4,FALSE)</f>
        <v>53.424766599999998</v>
      </c>
      <c r="U2802">
        <f>VLOOKUP($A2802,Location!$A:$E,5,FALSE)</f>
        <v>-2.2579375000000002</v>
      </c>
      <c r="V2802" t="s">
        <v>24</v>
      </c>
      <c r="W2802" t="s">
        <v>335</v>
      </c>
      <c r="X2802" t="s">
        <v>26</v>
      </c>
    </row>
    <row r="2803" spans="1:24" x14ac:dyDescent="0.25">
      <c r="A2803" t="s">
        <v>317</v>
      </c>
      <c r="N2803">
        <v>4</v>
      </c>
      <c r="O2803">
        <v>0</v>
      </c>
      <c r="P2803">
        <v>0</v>
      </c>
      <c r="Q2803" t="s">
        <v>23</v>
      </c>
      <c r="R2803">
        <f>VLOOKUP($A2803,Location!$A:$E,2,FALSE)</f>
        <v>51.3750784</v>
      </c>
      <c r="S2803">
        <f>VLOOKUP($A2803,Location!$A:$E,3,FALSE)</f>
        <v>-1.1353200000000001E-2</v>
      </c>
      <c r="T2803">
        <f>VLOOKUP($A2803,Location!$A:$E,4,FALSE)</f>
        <v>51.3750784</v>
      </c>
      <c r="U2803">
        <f>VLOOKUP($A2803,Location!$A:$E,5,FALSE)</f>
        <v>-1.1353200000000001E-2</v>
      </c>
      <c r="V2803" t="s">
        <v>24</v>
      </c>
      <c r="W2803" t="s">
        <v>335</v>
      </c>
      <c r="X2803" t="s">
        <v>26</v>
      </c>
    </row>
    <row r="2804" spans="1:24" x14ac:dyDescent="0.25">
      <c r="A2804" t="s">
        <v>318</v>
      </c>
      <c r="N2804">
        <v>4</v>
      </c>
      <c r="O2804">
        <v>0</v>
      </c>
      <c r="P2804">
        <v>0</v>
      </c>
      <c r="Q2804" t="s">
        <v>23</v>
      </c>
      <c r="R2804">
        <f>VLOOKUP($A2804,Location!$A:$E,2,FALSE)</f>
        <v>51.341018599999998</v>
      </c>
      <c r="S2804">
        <f>VLOOKUP($A2804,Location!$A:$E,3,FALSE)</f>
        <v>-2.9726694</v>
      </c>
      <c r="T2804">
        <f>VLOOKUP($A2804,Location!$A:$E,4,FALSE)</f>
        <v>51.341018599999998</v>
      </c>
      <c r="U2804">
        <f>VLOOKUP($A2804,Location!$A:$E,5,FALSE)</f>
        <v>-2.9726694</v>
      </c>
      <c r="V2804" t="s">
        <v>24</v>
      </c>
      <c r="W2804" t="s">
        <v>335</v>
      </c>
      <c r="X2804" t="s">
        <v>26</v>
      </c>
    </row>
    <row r="2805" spans="1:24" x14ac:dyDescent="0.25">
      <c r="A2805" t="s">
        <v>319</v>
      </c>
      <c r="N2805">
        <v>4</v>
      </c>
      <c r="O2805">
        <v>0</v>
      </c>
      <c r="P2805">
        <v>0</v>
      </c>
      <c r="Q2805" t="s">
        <v>23</v>
      </c>
      <c r="R2805">
        <f>VLOOKUP($A2805,Location!$A:$E,2,FALSE)</f>
        <v>54.4826306</v>
      </c>
      <c r="S2805">
        <f>VLOOKUP($A2805,Location!$A:$E,3,FALSE)</f>
        <v>-0.6083229</v>
      </c>
      <c r="T2805">
        <f>VLOOKUP($A2805,Location!$A:$E,4,FALSE)</f>
        <v>54.4826306</v>
      </c>
      <c r="U2805">
        <f>VLOOKUP($A2805,Location!$A:$E,5,FALSE)</f>
        <v>-0.6083229</v>
      </c>
      <c r="V2805" t="s">
        <v>24</v>
      </c>
      <c r="W2805" t="s">
        <v>335</v>
      </c>
      <c r="X2805" t="s">
        <v>26</v>
      </c>
    </row>
    <row r="2806" spans="1:24" x14ac:dyDescent="0.25">
      <c r="A2806" t="s">
        <v>320</v>
      </c>
      <c r="N2806">
        <v>4</v>
      </c>
      <c r="O2806">
        <v>0</v>
      </c>
      <c r="P2806">
        <v>0</v>
      </c>
      <c r="Q2806" t="s">
        <v>23</v>
      </c>
      <c r="R2806">
        <f>VLOOKUP($A2806,Location!$A:$E,2,FALSE)</f>
        <v>52.965404999999997</v>
      </c>
      <c r="S2806">
        <f>VLOOKUP($A2806,Location!$A:$E,3,FALSE)</f>
        <v>-2.6798606999999999</v>
      </c>
      <c r="T2806">
        <f>VLOOKUP($A2806,Location!$A:$E,4,FALSE)</f>
        <v>52.965404999999997</v>
      </c>
      <c r="U2806">
        <f>VLOOKUP($A2806,Location!$A:$E,5,FALSE)</f>
        <v>-2.6798606999999999</v>
      </c>
      <c r="V2806" t="s">
        <v>24</v>
      </c>
      <c r="W2806" t="s">
        <v>335</v>
      </c>
      <c r="X2806" t="s">
        <v>26</v>
      </c>
    </row>
    <row r="2807" spans="1:24" x14ac:dyDescent="0.25">
      <c r="A2807" t="s">
        <v>321</v>
      </c>
      <c r="N2807">
        <v>4</v>
      </c>
      <c r="O2807">
        <v>0</v>
      </c>
      <c r="P2807">
        <v>0</v>
      </c>
      <c r="Q2807" t="s">
        <v>23</v>
      </c>
      <c r="R2807">
        <f>VLOOKUP($A2807,Location!$A:$E,2,FALSE)</f>
        <v>58.451275000000003</v>
      </c>
      <c r="S2807">
        <f>VLOOKUP($A2807,Location!$A:$E,3,FALSE)</f>
        <v>-3.0906669999999998</v>
      </c>
      <c r="T2807">
        <f>VLOOKUP($A2807,Location!$A:$E,4,FALSE)</f>
        <v>58.451275000000003</v>
      </c>
      <c r="U2807">
        <f>VLOOKUP($A2807,Location!$A:$E,5,FALSE)</f>
        <v>-3.0906669999999998</v>
      </c>
      <c r="V2807" t="s">
        <v>24</v>
      </c>
      <c r="W2807" t="s">
        <v>335</v>
      </c>
      <c r="X2807" t="s">
        <v>26</v>
      </c>
    </row>
    <row r="2808" spans="1:24" x14ac:dyDescent="0.25">
      <c r="A2808" t="s">
        <v>322</v>
      </c>
      <c r="N2808">
        <v>4</v>
      </c>
      <c r="O2808">
        <v>0</v>
      </c>
      <c r="P2808">
        <v>0</v>
      </c>
      <c r="Q2808" t="s">
        <v>23</v>
      </c>
      <c r="R2808">
        <f>VLOOKUP($A2808,Location!$A:$E,2,FALSE)</f>
        <v>53.3632062</v>
      </c>
      <c r="S2808">
        <f>VLOOKUP($A2808,Location!$A:$E,3,FALSE)</f>
        <v>-2.7704361</v>
      </c>
      <c r="T2808">
        <f>VLOOKUP($A2808,Location!$A:$E,4,FALSE)</f>
        <v>53.3632062</v>
      </c>
      <c r="U2808">
        <f>VLOOKUP($A2808,Location!$A:$E,5,FALSE)</f>
        <v>-2.7704361</v>
      </c>
      <c r="V2808" t="s">
        <v>24</v>
      </c>
      <c r="W2808" t="s">
        <v>335</v>
      </c>
      <c r="X2808" t="s">
        <v>26</v>
      </c>
    </row>
    <row r="2809" spans="1:24" x14ac:dyDescent="0.25">
      <c r="A2809" t="s">
        <v>323</v>
      </c>
      <c r="N2809">
        <v>4</v>
      </c>
      <c r="O2809">
        <v>0</v>
      </c>
      <c r="P2809">
        <v>0</v>
      </c>
      <c r="Q2809" t="s">
        <v>23</v>
      </c>
      <c r="R2809">
        <f>VLOOKUP($A2809,Location!$A:$E,2,FALSE)</f>
        <v>51.056458999999997</v>
      </c>
      <c r="S2809">
        <f>VLOOKUP($A2809,Location!$A:$E,3,FALSE)</f>
        <v>-1.3220832</v>
      </c>
      <c r="T2809">
        <f>VLOOKUP($A2809,Location!$A:$E,4,FALSE)</f>
        <v>51.056458999999997</v>
      </c>
      <c r="U2809">
        <f>VLOOKUP($A2809,Location!$A:$E,5,FALSE)</f>
        <v>-1.3120832</v>
      </c>
      <c r="V2809" t="s">
        <v>24</v>
      </c>
      <c r="W2809" t="s">
        <v>335</v>
      </c>
      <c r="X2809" t="s">
        <v>26</v>
      </c>
    </row>
    <row r="2810" spans="1:24" x14ac:dyDescent="0.25">
      <c r="A2810" t="s">
        <v>324</v>
      </c>
      <c r="N2810">
        <v>4</v>
      </c>
      <c r="O2810">
        <v>0</v>
      </c>
      <c r="P2810">
        <v>0</v>
      </c>
      <c r="Q2810" t="s">
        <v>23</v>
      </c>
      <c r="R2810">
        <f>VLOOKUP($A2810,Location!$A:$E,2,FALSE)</f>
        <v>52.563649699999999</v>
      </c>
      <c r="S2810">
        <f>VLOOKUP($A2810,Location!$A:$E,3,FALSE)</f>
        <v>-2.1022476000000001</v>
      </c>
      <c r="T2810">
        <f>VLOOKUP($A2810,Location!$A:$E,4,FALSE)</f>
        <v>52.563649699999999</v>
      </c>
      <c r="U2810">
        <f>VLOOKUP($A2810,Location!$A:$E,5,FALSE)</f>
        <v>-2.1022476000000001</v>
      </c>
      <c r="V2810" t="s">
        <v>24</v>
      </c>
      <c r="W2810" t="s">
        <v>335</v>
      </c>
      <c r="X2810" t="s">
        <v>26</v>
      </c>
    </row>
    <row r="2811" spans="1:24" x14ac:dyDescent="0.25">
      <c r="A2811" t="s">
        <v>325</v>
      </c>
      <c r="N2811">
        <v>4</v>
      </c>
      <c r="O2811">
        <v>0</v>
      </c>
      <c r="P2811">
        <v>0</v>
      </c>
      <c r="Q2811" t="s">
        <v>23</v>
      </c>
      <c r="R2811">
        <f>VLOOKUP($A2811,Location!$A:$E,2,FALSE)</f>
        <v>51.601739999999999</v>
      </c>
      <c r="S2811">
        <f>VLOOKUP($A2811,Location!$A:$E,3,FALSE)</f>
        <v>-0.114861</v>
      </c>
      <c r="T2811">
        <f>VLOOKUP($A2811,Location!$A:$E,4,FALSE)</f>
        <v>51.601739999999999</v>
      </c>
      <c r="U2811">
        <f>VLOOKUP($A2811,Location!$A:$E,5,FALSE)</f>
        <v>-0.154861</v>
      </c>
      <c r="V2811" t="s">
        <v>24</v>
      </c>
      <c r="W2811" t="s">
        <v>335</v>
      </c>
      <c r="X2811" t="s">
        <v>26</v>
      </c>
    </row>
    <row r="2812" spans="1:24" x14ac:dyDescent="0.25">
      <c r="A2812" t="s">
        <v>326</v>
      </c>
      <c r="N2812">
        <v>4</v>
      </c>
      <c r="O2812">
        <v>0</v>
      </c>
      <c r="P2812">
        <v>0</v>
      </c>
      <c r="Q2812" t="s">
        <v>23</v>
      </c>
      <c r="R2812">
        <f>VLOOKUP($A2812,Location!$A:$E,2,FALSE)</f>
        <v>52.213997499999998</v>
      </c>
      <c r="S2812">
        <f>VLOOKUP($A2812,Location!$A:$E,3,FALSE)</f>
        <v>-2.1780455999999999</v>
      </c>
      <c r="T2812">
        <f>VLOOKUP($A2812,Location!$A:$E,4,FALSE)</f>
        <v>52.213997499999998</v>
      </c>
      <c r="U2812">
        <f>VLOOKUP($A2812,Location!$A:$E,5,FALSE)</f>
        <v>-2.1780455999999999</v>
      </c>
      <c r="V2812" t="s">
        <v>24</v>
      </c>
      <c r="W2812" t="s">
        <v>335</v>
      </c>
      <c r="X2812" t="s">
        <v>26</v>
      </c>
    </row>
    <row r="2813" spans="1:24" x14ac:dyDescent="0.25">
      <c r="A2813" t="s">
        <v>327</v>
      </c>
      <c r="N2813">
        <v>4</v>
      </c>
      <c r="O2813">
        <v>0</v>
      </c>
      <c r="P2813">
        <v>0</v>
      </c>
      <c r="Q2813" t="s">
        <v>23</v>
      </c>
      <c r="R2813">
        <f>VLOOKUP($A2813,Location!$A:$E,2,FALSE)</f>
        <v>54.635058000000001</v>
      </c>
      <c r="S2813">
        <f>VLOOKUP($A2813,Location!$A:$E,3,FALSE)</f>
        <v>-3.5693980000000001</v>
      </c>
      <c r="T2813">
        <f>VLOOKUP($A2813,Location!$A:$E,4,FALSE)</f>
        <v>54.635058000000001</v>
      </c>
      <c r="U2813">
        <f>VLOOKUP($A2813,Location!$A:$E,5,FALSE)</f>
        <v>-3.5693980000000001</v>
      </c>
      <c r="V2813" t="s">
        <v>24</v>
      </c>
      <c r="W2813" t="s">
        <v>335</v>
      </c>
      <c r="X2813" t="s">
        <v>26</v>
      </c>
    </row>
    <row r="2814" spans="1:24" x14ac:dyDescent="0.25">
      <c r="A2814" t="s">
        <v>328</v>
      </c>
      <c r="N2814">
        <v>4</v>
      </c>
      <c r="O2814">
        <v>0</v>
      </c>
      <c r="P2814">
        <v>0</v>
      </c>
      <c r="Q2814" t="s">
        <v>23</v>
      </c>
      <c r="R2814">
        <f>VLOOKUP($A2814,Location!$A:$E,2,FALSE)</f>
        <v>53.323112100000003</v>
      </c>
      <c r="S2814">
        <f>VLOOKUP($A2814,Location!$A:$E,3,FALSE)</f>
        <v>-1.1592705000000001</v>
      </c>
      <c r="T2814">
        <f>VLOOKUP($A2814,Location!$A:$E,4,FALSE)</f>
        <v>53.323112100000003</v>
      </c>
      <c r="U2814">
        <f>VLOOKUP($A2814,Location!$A:$E,5,FALSE)</f>
        <v>-1.0892705</v>
      </c>
      <c r="V2814" t="s">
        <v>24</v>
      </c>
      <c r="W2814" t="s">
        <v>335</v>
      </c>
      <c r="X2814" t="s">
        <v>26</v>
      </c>
    </row>
    <row r="2815" spans="1:24" x14ac:dyDescent="0.25">
      <c r="A2815" t="s">
        <v>329</v>
      </c>
      <c r="N2815">
        <v>4</v>
      </c>
      <c r="O2815">
        <v>0</v>
      </c>
      <c r="P2815">
        <v>0</v>
      </c>
      <c r="Q2815" t="s">
        <v>23</v>
      </c>
      <c r="R2815">
        <f>VLOOKUP($A2815,Location!$A:$E,2,FALSE)</f>
        <v>53.0490511</v>
      </c>
      <c r="S2815">
        <f>VLOOKUP($A2815,Location!$A:$E,3,FALSE)</f>
        <v>-3.0142753</v>
      </c>
      <c r="T2815">
        <f>VLOOKUP($A2815,Location!$A:$E,4,FALSE)</f>
        <v>53.0490511</v>
      </c>
      <c r="U2815">
        <f>VLOOKUP($A2815,Location!$A:$E,5,FALSE)</f>
        <v>-3.0142753</v>
      </c>
      <c r="V2815" t="s">
        <v>24</v>
      </c>
      <c r="W2815" t="s">
        <v>335</v>
      </c>
      <c r="X2815" t="s">
        <v>26</v>
      </c>
    </row>
    <row r="2816" spans="1:24" x14ac:dyDescent="0.25">
      <c r="A2816" t="s">
        <v>330</v>
      </c>
      <c r="N2816">
        <v>4</v>
      </c>
      <c r="O2816">
        <v>0</v>
      </c>
      <c r="P2816">
        <v>0</v>
      </c>
      <c r="Q2816" t="s">
        <v>23</v>
      </c>
      <c r="R2816">
        <f>VLOOKUP($A2816,Location!$A:$E,2,FALSE)</f>
        <v>51.523522300000003</v>
      </c>
      <c r="S2816">
        <f>VLOOKUP($A2816,Location!$A:$E,3,FALSE)</f>
        <v>-0.39010929999999999</v>
      </c>
      <c r="T2816">
        <f>VLOOKUP($A2816,Location!$A:$E,4,FALSE)</f>
        <v>51.523522300000003</v>
      </c>
      <c r="U2816">
        <f>VLOOKUP($A2816,Location!$A:$E,5,FALSE)</f>
        <v>-0.41010930000000001</v>
      </c>
      <c r="V2816" t="s">
        <v>24</v>
      </c>
      <c r="W2816" t="s">
        <v>335</v>
      </c>
      <c r="X2816" t="s">
        <v>26</v>
      </c>
    </row>
    <row r="2817" spans="1:24" x14ac:dyDescent="0.25">
      <c r="A2817" t="s">
        <v>331</v>
      </c>
      <c r="N2817">
        <v>4</v>
      </c>
      <c r="O2817">
        <v>0</v>
      </c>
      <c r="P2817">
        <v>0</v>
      </c>
      <c r="Q2817" t="s">
        <v>23</v>
      </c>
      <c r="R2817">
        <f>VLOOKUP($A2817,Location!$A:$E,2,FALSE)</f>
        <v>50.943725999999998</v>
      </c>
      <c r="S2817">
        <f>VLOOKUP($A2817,Location!$A:$E,3,FALSE)</f>
        <v>-2.660901</v>
      </c>
      <c r="T2817">
        <f>VLOOKUP($A2817,Location!$A:$E,4,FALSE)</f>
        <v>50.943725999999998</v>
      </c>
      <c r="U2817">
        <f>VLOOKUP($A2817,Location!$A:$E,5,FALSE)</f>
        <v>-2.660901</v>
      </c>
      <c r="V2817" t="s">
        <v>24</v>
      </c>
      <c r="W2817" t="s">
        <v>335</v>
      </c>
      <c r="X2817" t="s">
        <v>26</v>
      </c>
    </row>
    <row r="2818" spans="1:24" x14ac:dyDescent="0.25">
      <c r="A2818" t="s">
        <v>332</v>
      </c>
      <c r="N2818">
        <v>4</v>
      </c>
      <c r="O2818">
        <v>0</v>
      </c>
      <c r="P2818">
        <v>0</v>
      </c>
      <c r="Q2818" t="s">
        <v>23</v>
      </c>
      <c r="R2818">
        <f>VLOOKUP($A2818,Location!$A:$E,2,FALSE)</f>
        <v>53.988970000000002</v>
      </c>
      <c r="S2818">
        <f>VLOOKUP($A2818,Location!$A:$E,3,FALSE)</f>
        <v>-1.0491999999999999</v>
      </c>
      <c r="T2818">
        <f>VLOOKUP($A2818,Location!$A:$E,4,FALSE)</f>
        <v>53.988970000000002</v>
      </c>
      <c r="U2818">
        <f>VLOOKUP($A2818,Location!$A:$E,5,FALSE)</f>
        <v>-1.0491999999999999</v>
      </c>
      <c r="V2818" t="s">
        <v>24</v>
      </c>
      <c r="W2818" t="s">
        <v>335</v>
      </c>
      <c r="X2818" t="s">
        <v>26</v>
      </c>
    </row>
  </sheetData>
  <autoFilter ref="A1:X2818" xr:uid="{00000000-0001-0000-0000-000000000000}">
    <sortState xmlns:xlrd2="http://schemas.microsoft.com/office/spreadsheetml/2017/richdata2" ref="A614:X926">
      <sortCondition ref="J1:J28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4"/>
  <sheetViews>
    <sheetView tabSelected="1" workbookViewId="0">
      <pane ySplit="1" topLeftCell="A121" activePane="bottomLeft" state="frozen"/>
      <selection pane="bottomLeft" activeCell="D127" sqref="D127"/>
    </sheetView>
  </sheetViews>
  <sheetFormatPr defaultRowHeight="15" x14ac:dyDescent="0.25"/>
  <cols>
    <col min="1" max="1" width="25.85546875" customWidth="1"/>
  </cols>
  <sheetData>
    <row r="1" spans="1:5" x14ac:dyDescent="0.25">
      <c r="A1" t="s">
        <v>0</v>
      </c>
      <c r="B1" t="s">
        <v>17</v>
      </c>
      <c r="C1" t="s">
        <v>18</v>
      </c>
      <c r="D1" t="s">
        <v>336</v>
      </c>
      <c r="E1" t="s">
        <v>337</v>
      </c>
    </row>
    <row r="2" spans="1:5" x14ac:dyDescent="0.25">
      <c r="A2" t="s">
        <v>22</v>
      </c>
      <c r="B2">
        <v>57.185055499999997</v>
      </c>
      <c r="C2">
        <v>-2.0952510000000002</v>
      </c>
      <c r="D2">
        <f>B2+0.02</f>
        <v>57.2050555</v>
      </c>
      <c r="E2">
        <v>-2.0952510000000002</v>
      </c>
    </row>
    <row r="3" spans="1:5" x14ac:dyDescent="0.25">
      <c r="A3" t="s">
        <v>27</v>
      </c>
      <c r="B3">
        <v>57.088588000000001</v>
      </c>
      <c r="C3">
        <v>-2.1074760000000001</v>
      </c>
      <c r="D3">
        <f>B3-0.02</f>
        <v>57.068587999999998</v>
      </c>
      <c r="E3">
        <v>-2.1074760000000001</v>
      </c>
    </row>
    <row r="4" spans="1:5" x14ac:dyDescent="0.25">
      <c r="A4" t="s">
        <v>28</v>
      </c>
      <c r="B4">
        <v>51.815942800000002</v>
      </c>
      <c r="C4">
        <v>-3.0105875000000002</v>
      </c>
      <c r="D4">
        <v>51.815942800000002</v>
      </c>
      <c r="E4">
        <v>-3.0105875000000002</v>
      </c>
    </row>
    <row r="5" spans="1:5" x14ac:dyDescent="0.25">
      <c r="A5" t="s">
        <v>29</v>
      </c>
      <c r="B5">
        <v>52.411171000000003</v>
      </c>
      <c r="C5">
        <v>-4.079847</v>
      </c>
      <c r="D5">
        <v>52.411171000000003</v>
      </c>
      <c r="E5">
        <v>-4.079847</v>
      </c>
    </row>
    <row r="6" spans="1:5" x14ac:dyDescent="0.25">
      <c r="A6" t="s">
        <v>30</v>
      </c>
      <c r="B6">
        <v>55.866604000000002</v>
      </c>
      <c r="C6">
        <v>-3.9888789999999998</v>
      </c>
      <c r="D6">
        <v>55.866604000000002</v>
      </c>
      <c r="E6">
        <v>-3.9888789999999998</v>
      </c>
    </row>
    <row r="7" spans="1:5" x14ac:dyDescent="0.25">
      <c r="A7" t="s">
        <v>31</v>
      </c>
      <c r="B7">
        <v>57.690631000000003</v>
      </c>
      <c r="C7">
        <v>-4.2681290000000001</v>
      </c>
      <c r="D7">
        <v>57.690631000000003</v>
      </c>
      <c r="E7">
        <v>-4.2681290000000001</v>
      </c>
    </row>
    <row r="8" spans="1:5" x14ac:dyDescent="0.25">
      <c r="A8" t="s">
        <v>32</v>
      </c>
      <c r="B8">
        <v>55.411873399999998</v>
      </c>
      <c r="C8">
        <v>-1.7074685000000001</v>
      </c>
      <c r="D8">
        <v>55.411873399999998</v>
      </c>
      <c r="E8">
        <v>-1.7074685000000001</v>
      </c>
    </row>
    <row r="9" spans="1:5" x14ac:dyDescent="0.25">
      <c r="A9" t="s">
        <v>33</v>
      </c>
      <c r="B9">
        <v>56.550038999999998</v>
      </c>
      <c r="C9">
        <v>-2.6127229999999999</v>
      </c>
      <c r="D9">
        <v>56.550038999999998</v>
      </c>
      <c r="E9">
        <v>-2.6127229999999999</v>
      </c>
    </row>
    <row r="10" spans="1:5" x14ac:dyDescent="0.25">
      <c r="A10" t="s">
        <v>34</v>
      </c>
      <c r="B10">
        <v>53.124247099999998</v>
      </c>
      <c r="C10">
        <v>-1.2368128</v>
      </c>
      <c r="D10">
        <f>B10-0.04</f>
        <v>53.084247099999999</v>
      </c>
      <c r="E10">
        <v>-1.2368128</v>
      </c>
    </row>
    <row r="11" spans="1:5" x14ac:dyDescent="0.25">
      <c r="A11" t="s">
        <v>35</v>
      </c>
      <c r="B11">
        <v>51.146543000000001</v>
      </c>
      <c r="C11">
        <v>0.87834299999999998</v>
      </c>
      <c r="D11">
        <v>51.146543000000001</v>
      </c>
      <c r="E11">
        <v>0.87834299999999998</v>
      </c>
    </row>
    <row r="12" spans="1:5" x14ac:dyDescent="0.25">
      <c r="A12" t="s">
        <v>36</v>
      </c>
      <c r="B12">
        <v>51.432547999999997</v>
      </c>
      <c r="C12">
        <v>-0.46192899999999998</v>
      </c>
      <c r="D12">
        <v>51.432547999999997</v>
      </c>
      <c r="E12">
        <v>-0.46192899999999998</v>
      </c>
    </row>
    <row r="13" spans="1:5" x14ac:dyDescent="0.25">
      <c r="A13" t="s">
        <v>37</v>
      </c>
      <c r="B13">
        <v>53.530124200000003</v>
      </c>
      <c r="C13">
        <v>-2.5046593000000001</v>
      </c>
      <c r="D13">
        <v>53.530124200000003</v>
      </c>
      <c r="E13">
        <v>-2.5046593000000001</v>
      </c>
    </row>
    <row r="14" spans="1:5" x14ac:dyDescent="0.25">
      <c r="A14" t="s">
        <v>38</v>
      </c>
      <c r="B14">
        <v>51.821838100000001</v>
      </c>
      <c r="C14">
        <v>-0.84219849999999996</v>
      </c>
      <c r="D14">
        <f>B14-0.04</f>
        <v>51.781838100000002</v>
      </c>
      <c r="E14">
        <f>C14+0.03</f>
        <v>-0.81219849999999993</v>
      </c>
    </row>
    <row r="15" spans="1:5" x14ac:dyDescent="0.25">
      <c r="A15" t="s">
        <v>39</v>
      </c>
      <c r="B15">
        <v>55.480890000000002</v>
      </c>
      <c r="C15">
        <v>-4.6030300000000004</v>
      </c>
      <c r="D15">
        <f>B15-0.01</f>
        <v>55.470890000000004</v>
      </c>
      <c r="E15">
        <v>-4.6030300000000004</v>
      </c>
    </row>
    <row r="16" spans="1:5" x14ac:dyDescent="0.25">
      <c r="A16" t="s">
        <v>40</v>
      </c>
      <c r="B16">
        <v>52.9088542</v>
      </c>
      <c r="C16">
        <v>-3.6002711999999999</v>
      </c>
      <c r="D16">
        <v>52.9088542</v>
      </c>
      <c r="E16">
        <v>-3.6002711999999999</v>
      </c>
    </row>
    <row r="17" spans="1:5" x14ac:dyDescent="0.25">
      <c r="A17" t="s">
        <v>41</v>
      </c>
      <c r="B17">
        <v>52.059309300000002</v>
      </c>
      <c r="C17">
        <v>-1.3426165999999999</v>
      </c>
      <c r="D17">
        <v>52.059309300000002</v>
      </c>
      <c r="E17">
        <v>-1.3426165999999999</v>
      </c>
    </row>
    <row r="18" spans="1:5" x14ac:dyDescent="0.25">
      <c r="A18" t="s">
        <v>42</v>
      </c>
      <c r="B18">
        <v>57.666245000000004</v>
      </c>
      <c r="C18">
        <v>-2.5239419999999999</v>
      </c>
      <c r="D18">
        <v>57.666245000000004</v>
      </c>
      <c r="E18">
        <v>-2.5239419999999999</v>
      </c>
    </row>
    <row r="19" spans="1:5" x14ac:dyDescent="0.25">
      <c r="A19" t="s">
        <v>43</v>
      </c>
      <c r="B19">
        <v>53.217319000000003</v>
      </c>
      <c r="C19">
        <v>-4.1124000000000001</v>
      </c>
      <c r="D19">
        <v>53.217319000000003</v>
      </c>
      <c r="E19">
        <v>-4.1124000000000001</v>
      </c>
    </row>
    <row r="20" spans="1:5" x14ac:dyDescent="0.25">
      <c r="A20" t="s">
        <v>44</v>
      </c>
      <c r="B20">
        <v>51.543131099999997</v>
      </c>
      <c r="C20">
        <v>7.8083100000000003E-2</v>
      </c>
      <c r="D20">
        <f>B20-0.008</f>
        <v>51.535131099999994</v>
      </c>
      <c r="E20">
        <f>C20-0.04</f>
        <v>3.8083100000000002E-2</v>
      </c>
    </row>
    <row r="21" spans="1:5" x14ac:dyDescent="0.25">
      <c r="A21" t="s">
        <v>45</v>
      </c>
      <c r="B21">
        <v>51.646038599999997</v>
      </c>
      <c r="C21">
        <v>-0.1870182</v>
      </c>
      <c r="D21">
        <f>B21+0.003</f>
        <v>51.649038599999997</v>
      </c>
      <c r="E21">
        <f>C21+0.023</f>
        <v>-0.1640182</v>
      </c>
    </row>
    <row r="22" spans="1:5" x14ac:dyDescent="0.25">
      <c r="A22" t="s">
        <v>46</v>
      </c>
      <c r="B22">
        <v>53.5544327</v>
      </c>
      <c r="C22">
        <v>-1.5021597</v>
      </c>
      <c r="D22">
        <v>53.5544327</v>
      </c>
      <c r="E22">
        <v>-1.5021597</v>
      </c>
    </row>
    <row r="23" spans="1:5" x14ac:dyDescent="0.25">
      <c r="A23" t="s">
        <v>47</v>
      </c>
      <c r="B23">
        <v>51.084954000000003</v>
      </c>
      <c r="C23">
        <v>-4.0825680000000002</v>
      </c>
      <c r="D23">
        <v>51.084954000000003</v>
      </c>
      <c r="E23">
        <v>-4.0825680000000002</v>
      </c>
    </row>
    <row r="24" spans="1:5" x14ac:dyDescent="0.25">
      <c r="A24" t="s">
        <v>48</v>
      </c>
      <c r="B24">
        <v>54.118174000000003</v>
      </c>
      <c r="C24">
        <v>-3.2416708999999999</v>
      </c>
      <c r="D24">
        <v>54.118174000000003</v>
      </c>
      <c r="E24">
        <v>-3.2416708999999999</v>
      </c>
    </row>
    <row r="25" spans="1:5" x14ac:dyDescent="0.25">
      <c r="A25" t="s">
        <v>49</v>
      </c>
      <c r="B25">
        <v>51.399693999999997</v>
      </c>
      <c r="C25">
        <v>-3.2792439999999998</v>
      </c>
      <c r="D25">
        <v>51.399693999999997</v>
      </c>
      <c r="E25">
        <v>-3.2792439999999998</v>
      </c>
    </row>
    <row r="26" spans="1:5" x14ac:dyDescent="0.25">
      <c r="A26" t="s">
        <v>50</v>
      </c>
      <c r="B26">
        <v>51.578545300000002</v>
      </c>
      <c r="C26">
        <v>0.47025359999999999</v>
      </c>
      <c r="D26">
        <f>B26+0.02</f>
        <v>51.598545300000005</v>
      </c>
      <c r="E26">
        <v>0.47025359999999999</v>
      </c>
    </row>
    <row r="27" spans="1:5" x14ac:dyDescent="0.25">
      <c r="A27" t="s">
        <v>51</v>
      </c>
      <c r="B27">
        <v>51.2452507</v>
      </c>
      <c r="C27">
        <v>-1.112492</v>
      </c>
      <c r="D27">
        <v>51.2452507</v>
      </c>
      <c r="E27">
        <v>-1.112492</v>
      </c>
    </row>
    <row r="28" spans="1:5" x14ac:dyDescent="0.25">
      <c r="A28" t="s">
        <v>52</v>
      </c>
      <c r="B28">
        <v>51.483606299999998</v>
      </c>
      <c r="C28">
        <v>0.14213439999999999</v>
      </c>
      <c r="D28">
        <f>B28-0.02</f>
        <v>51.463606299999995</v>
      </c>
      <c r="E28">
        <v>0.14213439999999999</v>
      </c>
    </row>
    <row r="29" spans="1:5" x14ac:dyDescent="0.25">
      <c r="A29" t="s">
        <v>53</v>
      </c>
      <c r="B29">
        <v>55.763158300000001</v>
      </c>
      <c r="C29">
        <v>-2.0161174000000002</v>
      </c>
      <c r="D29">
        <v>55.763158300000001</v>
      </c>
      <c r="E29">
        <v>-2.0161174000000002</v>
      </c>
    </row>
    <row r="30" spans="1:5" x14ac:dyDescent="0.25">
      <c r="A30" t="s">
        <v>54</v>
      </c>
      <c r="B30">
        <v>52.473162799999997</v>
      </c>
      <c r="C30">
        <v>-1.7721947</v>
      </c>
      <c r="D30">
        <f>B30+0.01</f>
        <v>52.483162799999995</v>
      </c>
      <c r="E30">
        <v>-1.7721947</v>
      </c>
    </row>
    <row r="31" spans="1:5" x14ac:dyDescent="0.25">
      <c r="A31" t="s">
        <v>55</v>
      </c>
      <c r="B31">
        <v>52.406568100000001</v>
      </c>
      <c r="C31">
        <v>-1.8871214000000001</v>
      </c>
      <c r="D31">
        <v>52.406568100000001</v>
      </c>
      <c r="E31">
        <f>C31-0.0075</f>
        <v>-1.8946214000000001</v>
      </c>
    </row>
    <row r="32" spans="1:5" x14ac:dyDescent="0.25">
      <c r="A32" t="s">
        <v>56</v>
      </c>
      <c r="B32">
        <v>52.543866000000001</v>
      </c>
      <c r="C32">
        <v>-1.8904862</v>
      </c>
      <c r="D32">
        <v>52.543866000000001</v>
      </c>
      <c r="E32">
        <f>C32-0.01</f>
        <v>-1.9004862</v>
      </c>
    </row>
    <row r="33" spans="1:5" x14ac:dyDescent="0.25">
      <c r="A33" t="s">
        <v>57</v>
      </c>
      <c r="B33">
        <v>52.404753499999998</v>
      </c>
      <c r="C33">
        <v>-1.8222885</v>
      </c>
      <c r="D33">
        <f>B33-0.009</f>
        <v>52.395753499999998</v>
      </c>
      <c r="E33">
        <f>C33+0.01</f>
        <v>-1.8122885</v>
      </c>
    </row>
    <row r="34" spans="1:5" x14ac:dyDescent="0.25">
      <c r="A34" t="s">
        <v>58</v>
      </c>
      <c r="B34">
        <v>52.453963999999999</v>
      </c>
      <c r="C34">
        <v>-1.8100977</v>
      </c>
      <c r="D34">
        <f>B34-0.015</f>
        <v>52.438963999999999</v>
      </c>
      <c r="E34">
        <v>-1.8100977</v>
      </c>
    </row>
    <row r="35" spans="1:5" x14ac:dyDescent="0.25">
      <c r="A35" t="s">
        <v>59</v>
      </c>
      <c r="B35">
        <v>52.547550100000002</v>
      </c>
      <c r="C35">
        <v>-1.8412378</v>
      </c>
      <c r="D35">
        <f>B35-0.015</f>
        <v>52.532550100000002</v>
      </c>
      <c r="E35">
        <f>C35+0.025</f>
        <v>-1.8162378000000001</v>
      </c>
    </row>
    <row r="36" spans="1:5" x14ac:dyDescent="0.25">
      <c r="A36" t="s">
        <v>60</v>
      </c>
      <c r="B36">
        <v>52.561497600000003</v>
      </c>
      <c r="C36">
        <v>-1.8329146999999999</v>
      </c>
      <c r="D36">
        <f>B36+0.015</f>
        <v>52.576497600000003</v>
      </c>
      <c r="E36">
        <f>C36+0.015</f>
        <v>-1.8179147</v>
      </c>
    </row>
    <row r="37" spans="1:5" x14ac:dyDescent="0.25">
      <c r="A37" s="1" t="s">
        <v>348</v>
      </c>
      <c r="B37">
        <v>52.527958091666669</v>
      </c>
      <c r="C37">
        <v>-1.9222458</v>
      </c>
      <c r="D37">
        <v>52.527958091666669</v>
      </c>
      <c r="E37">
        <v>-1.9222458</v>
      </c>
    </row>
    <row r="38" spans="1:5" x14ac:dyDescent="0.25">
      <c r="A38" t="s">
        <v>61</v>
      </c>
      <c r="B38">
        <v>55.923259999999999</v>
      </c>
      <c r="C38">
        <v>-4.1990069999999999</v>
      </c>
      <c r="D38">
        <v>55.923259999999999</v>
      </c>
      <c r="E38">
        <v>-4.1990069999999999</v>
      </c>
    </row>
    <row r="39" spans="1:5" x14ac:dyDescent="0.25">
      <c r="A39" t="s">
        <v>62</v>
      </c>
      <c r="B39">
        <v>51.861484599999997</v>
      </c>
      <c r="C39">
        <v>0.16432469999999999</v>
      </c>
      <c r="D39">
        <v>51.861484599999997</v>
      </c>
      <c r="E39">
        <v>0.16432469999999999</v>
      </c>
    </row>
    <row r="40" spans="1:5" x14ac:dyDescent="0.25">
      <c r="A40" t="s">
        <v>63</v>
      </c>
      <c r="B40">
        <v>53.7140506</v>
      </c>
      <c r="C40">
        <v>-2.4765407000000002</v>
      </c>
      <c r="D40">
        <v>53.7140506</v>
      </c>
      <c r="E40">
        <v>-2.4765407000000002</v>
      </c>
    </row>
    <row r="41" spans="1:5" x14ac:dyDescent="0.25">
      <c r="A41" t="s">
        <v>64</v>
      </c>
      <c r="B41">
        <v>53.839982999999997</v>
      </c>
      <c r="C41">
        <v>-3.0344223000000001</v>
      </c>
      <c r="D41">
        <v>53.839982999999997</v>
      </c>
      <c r="E41">
        <v>-3.0344223000000001</v>
      </c>
    </row>
    <row r="42" spans="1:5" x14ac:dyDescent="0.25">
      <c r="A42" t="s">
        <v>65</v>
      </c>
      <c r="B42">
        <v>51.993923500000001</v>
      </c>
      <c r="C42">
        <v>-0.7424191</v>
      </c>
      <c r="D42">
        <f>B42+0.05</f>
        <v>52.043923499999998</v>
      </c>
      <c r="E42">
        <v>-0.7424191</v>
      </c>
    </row>
    <row r="43" spans="1:5" x14ac:dyDescent="0.25">
      <c r="A43" t="s">
        <v>66</v>
      </c>
      <c r="B43">
        <v>55.124605099999997</v>
      </c>
      <c r="C43">
        <v>-1.5023363000000001</v>
      </c>
      <c r="D43">
        <v>55.124605099999997</v>
      </c>
      <c r="E43">
        <v>-1.5023363000000001</v>
      </c>
    </row>
    <row r="44" spans="1:5" x14ac:dyDescent="0.25">
      <c r="A44" t="s">
        <v>67</v>
      </c>
      <c r="B44">
        <v>50.459685100000002</v>
      </c>
      <c r="C44">
        <v>-4.7085118000000001</v>
      </c>
      <c r="D44">
        <v>50.459685100000002</v>
      </c>
      <c r="E44">
        <v>-4.7085118000000001</v>
      </c>
    </row>
    <row r="45" spans="1:5" x14ac:dyDescent="0.25">
      <c r="A45" t="s">
        <v>68</v>
      </c>
      <c r="B45">
        <v>53.565206600000003</v>
      </c>
      <c r="C45">
        <v>-2.42347</v>
      </c>
      <c r="D45">
        <v>53.565206600000003</v>
      </c>
      <c r="E45">
        <v>-2.42347</v>
      </c>
    </row>
    <row r="46" spans="1:5" x14ac:dyDescent="0.25">
      <c r="A46" t="s">
        <v>69</v>
      </c>
      <c r="B46">
        <v>51.644114100000003</v>
      </c>
      <c r="C46">
        <v>-0.2567217</v>
      </c>
      <c r="D46">
        <f>B46+0.016</f>
        <v>51.660114100000001</v>
      </c>
      <c r="E46">
        <v>-0.2567217</v>
      </c>
    </row>
    <row r="47" spans="1:5" x14ac:dyDescent="0.25">
      <c r="A47" t="s">
        <v>70</v>
      </c>
      <c r="B47">
        <v>52.9697107</v>
      </c>
      <c r="C47">
        <v>-3.0564899999999999E-2</v>
      </c>
      <c r="D47">
        <v>52.9697107</v>
      </c>
      <c r="E47">
        <v>-3.0564899999999999E-2</v>
      </c>
    </row>
    <row r="48" spans="1:5" x14ac:dyDescent="0.25">
      <c r="A48" t="s">
        <v>71</v>
      </c>
      <c r="B48">
        <v>53.808917999999998</v>
      </c>
      <c r="C48">
        <v>-1.7838700000000001</v>
      </c>
      <c r="D48">
        <v>53.808917999999998</v>
      </c>
      <c r="E48">
        <f>C48-0.0475</f>
        <v>-1.8313700000000002</v>
      </c>
    </row>
    <row r="49" spans="1:5" x14ac:dyDescent="0.25">
      <c r="A49" t="s">
        <v>72</v>
      </c>
      <c r="B49">
        <v>53.798010499999997</v>
      </c>
      <c r="C49">
        <v>-1.7052385999999999</v>
      </c>
      <c r="D49">
        <v>53.798010499999997</v>
      </c>
      <c r="E49">
        <v>-1.7052385999999999</v>
      </c>
    </row>
    <row r="50" spans="1:5" x14ac:dyDescent="0.25">
      <c r="A50" t="s">
        <v>73</v>
      </c>
      <c r="B50">
        <v>51.930228999999997</v>
      </c>
      <c r="C50">
        <v>-3.3988070000000001</v>
      </c>
      <c r="D50">
        <v>51.930228999999997</v>
      </c>
      <c r="E50">
        <v>-3.3988070000000001</v>
      </c>
    </row>
    <row r="51" spans="1:5" x14ac:dyDescent="0.25">
      <c r="A51" t="s">
        <v>74</v>
      </c>
      <c r="B51">
        <v>53.429313399999998</v>
      </c>
      <c r="C51">
        <v>-2.1240792000000002</v>
      </c>
      <c r="D51">
        <v>53.429313399999998</v>
      </c>
      <c r="E51">
        <f>C51-0.035</f>
        <v>-2.1590792000000003</v>
      </c>
    </row>
    <row r="52" spans="1:5" x14ac:dyDescent="0.25">
      <c r="A52" t="s">
        <v>75</v>
      </c>
      <c r="B52">
        <v>51.610535499999997</v>
      </c>
      <c r="C52">
        <v>0.29690309999999998</v>
      </c>
      <c r="D52">
        <v>51.610535499999997</v>
      </c>
      <c r="E52">
        <v>0.29690309999999998</v>
      </c>
    </row>
    <row r="53" spans="1:5" x14ac:dyDescent="0.25">
      <c r="A53" t="s">
        <v>76</v>
      </c>
      <c r="B53">
        <v>51.505272400000003</v>
      </c>
      <c r="C53">
        <v>-3.5799430999999999</v>
      </c>
      <c r="D53">
        <f>B53-0.07</f>
        <v>51.435272400000002</v>
      </c>
      <c r="E53">
        <f>C53+0.02</f>
        <v>-3.5599430999999999</v>
      </c>
    </row>
    <row r="54" spans="1:5" x14ac:dyDescent="0.25">
      <c r="A54" t="s">
        <v>77</v>
      </c>
      <c r="B54">
        <v>54.085600700000001</v>
      </c>
      <c r="C54">
        <v>-0.20030780000000001</v>
      </c>
      <c r="D54">
        <v>54.085600700000001</v>
      </c>
      <c r="E54">
        <v>-0.20030780000000001</v>
      </c>
    </row>
    <row r="55" spans="1:5" x14ac:dyDescent="0.25">
      <c r="A55" t="s">
        <v>78</v>
      </c>
      <c r="B55">
        <v>51.515856399999997</v>
      </c>
      <c r="C55">
        <v>-2.6850771</v>
      </c>
      <c r="D55">
        <v>51.515856399999997</v>
      </c>
      <c r="E55">
        <f>C55-0.03</f>
        <v>-2.7150770999999998</v>
      </c>
    </row>
    <row r="56" spans="1:5" x14ac:dyDescent="0.25">
      <c r="A56" t="s">
        <v>79</v>
      </c>
      <c r="B56">
        <v>51.428808199999999</v>
      </c>
      <c r="C56">
        <v>-2.5427526</v>
      </c>
      <c r="D56">
        <f>B56-0.05</f>
        <v>51.378808200000002</v>
      </c>
      <c r="E56">
        <v>-2.5427526</v>
      </c>
    </row>
    <row r="57" spans="1:5" x14ac:dyDescent="0.25">
      <c r="A57" t="s">
        <v>80</v>
      </c>
      <c r="B57">
        <v>51.472428700000002</v>
      </c>
      <c r="C57">
        <v>-2.4891641999999998</v>
      </c>
      <c r="D57">
        <f>B57+0.03</f>
        <v>51.502428700000003</v>
      </c>
      <c r="E57">
        <f>C57+0.03</f>
        <v>-2.4591642</v>
      </c>
    </row>
    <row r="58" spans="1:5" x14ac:dyDescent="0.25">
      <c r="A58" t="s">
        <v>81</v>
      </c>
      <c r="B58">
        <v>51.420360000000002</v>
      </c>
      <c r="C58">
        <v>2.0109999999999999E-2</v>
      </c>
      <c r="D58">
        <v>51.420360000000002</v>
      </c>
      <c r="E58">
        <v>2.0109999999999999E-2</v>
      </c>
    </row>
    <row r="59" spans="1:5" x14ac:dyDescent="0.25">
      <c r="A59" t="s">
        <v>82</v>
      </c>
      <c r="B59">
        <v>57.673194799999997</v>
      </c>
      <c r="C59">
        <v>-2.9725196999999999</v>
      </c>
      <c r="D59">
        <v>57.673194799999997</v>
      </c>
      <c r="E59">
        <v>-2.9725196999999999</v>
      </c>
    </row>
    <row r="60" spans="1:5" x14ac:dyDescent="0.25">
      <c r="A60" t="s">
        <v>83</v>
      </c>
      <c r="B60">
        <v>50.957619399999999</v>
      </c>
      <c r="C60">
        <v>-0.127525</v>
      </c>
      <c r="D60">
        <v>50.957619399999999</v>
      </c>
      <c r="E60">
        <v>-0.127525</v>
      </c>
    </row>
    <row r="61" spans="1:5" x14ac:dyDescent="0.25">
      <c r="A61" t="s">
        <v>84</v>
      </c>
      <c r="B61">
        <v>52.795272099999998</v>
      </c>
      <c r="C61">
        <v>-1.6587409</v>
      </c>
      <c r="D61">
        <f>B61-0.03</f>
        <v>52.765272099999997</v>
      </c>
      <c r="E61">
        <f>C61</f>
        <v>-1.6587409</v>
      </c>
    </row>
    <row r="62" spans="1:5" x14ac:dyDescent="0.25">
      <c r="A62" t="s">
        <v>85</v>
      </c>
      <c r="B62">
        <v>53.599623000000001</v>
      </c>
      <c r="C62">
        <v>-2.2866369999999998</v>
      </c>
      <c r="D62">
        <v>53.599623000000001</v>
      </c>
      <c r="E62">
        <v>-2.2866369999999998</v>
      </c>
    </row>
    <row r="63" spans="1:5" x14ac:dyDescent="0.25">
      <c r="A63" t="s">
        <v>86</v>
      </c>
      <c r="B63">
        <v>52.248284900000002</v>
      </c>
      <c r="C63">
        <v>0.71096519999999996</v>
      </c>
      <c r="D63">
        <v>52.248284900000002</v>
      </c>
      <c r="E63">
        <v>0.71096519999999996</v>
      </c>
    </row>
    <row r="64" spans="1:5" x14ac:dyDescent="0.25">
      <c r="A64" t="s">
        <v>87</v>
      </c>
      <c r="B64">
        <v>53.252900799999999</v>
      </c>
      <c r="C64">
        <v>-1.9148575999999999</v>
      </c>
      <c r="D64">
        <v>53.252900799999999</v>
      </c>
      <c r="E64">
        <f>C64+0.01</f>
        <v>-1.9048575999999999</v>
      </c>
    </row>
    <row r="65" spans="1:5" x14ac:dyDescent="0.25">
      <c r="A65" t="s">
        <v>88</v>
      </c>
      <c r="B65">
        <v>50.226975299999999</v>
      </c>
      <c r="C65">
        <v>-5.2660182999999998</v>
      </c>
      <c r="D65">
        <v>50.226975299999999</v>
      </c>
      <c r="E65">
        <v>-5.2660182999999998</v>
      </c>
    </row>
    <row r="66" spans="1:5" x14ac:dyDescent="0.25">
      <c r="A66" t="s">
        <v>89</v>
      </c>
      <c r="B66">
        <v>52.232819999999997</v>
      </c>
      <c r="C66">
        <v>0.13578999999999999</v>
      </c>
      <c r="D66">
        <v>52.232819999999997</v>
      </c>
      <c r="E66">
        <v>0.13578999999999999</v>
      </c>
    </row>
    <row r="67" spans="1:5" x14ac:dyDescent="0.25">
      <c r="A67" t="s">
        <v>90</v>
      </c>
      <c r="B67">
        <v>55.423007599999998</v>
      </c>
      <c r="C67">
        <v>-5.6014568999999996</v>
      </c>
      <c r="D67">
        <v>55.423007599999998</v>
      </c>
      <c r="E67">
        <v>-5.6014568999999996</v>
      </c>
    </row>
    <row r="68" spans="1:5" x14ac:dyDescent="0.25">
      <c r="A68" t="s">
        <v>91</v>
      </c>
      <c r="B68">
        <v>51.274792099999999</v>
      </c>
      <c r="C68">
        <v>1.0884365</v>
      </c>
      <c r="D68">
        <f>B68-0.04</f>
        <v>51.2347921</v>
      </c>
      <c r="E68">
        <f>C68+0.045</f>
        <v>1.1334365</v>
      </c>
    </row>
    <row r="69" spans="1:5" x14ac:dyDescent="0.25">
      <c r="A69" t="s">
        <v>92</v>
      </c>
      <c r="B69">
        <v>51.522466999999999</v>
      </c>
      <c r="C69">
        <v>-3.1902680000000001</v>
      </c>
      <c r="D69">
        <v>51.522466999999999</v>
      </c>
      <c r="E69">
        <f>C69-0.03</f>
        <v>-3.2202679999999999</v>
      </c>
    </row>
    <row r="70" spans="1:5" x14ac:dyDescent="0.25">
      <c r="A70" t="s">
        <v>93</v>
      </c>
      <c r="B70">
        <v>52.085118600000001</v>
      </c>
      <c r="C70">
        <v>-4.6578919000000001</v>
      </c>
      <c r="D70">
        <v>52.085118600000001</v>
      </c>
      <c r="E70">
        <v>-4.6578919000000001</v>
      </c>
    </row>
    <row r="71" spans="1:5" x14ac:dyDescent="0.25">
      <c r="A71" t="s">
        <v>94</v>
      </c>
      <c r="B71">
        <v>52.119056999999998</v>
      </c>
      <c r="C71">
        <v>-0.421518</v>
      </c>
      <c r="D71">
        <f>B71+0.015</f>
        <v>52.134056999999999</v>
      </c>
      <c r="E71">
        <v>-0.421518</v>
      </c>
    </row>
    <row r="72" spans="1:5" x14ac:dyDescent="0.25">
      <c r="A72" t="s">
        <v>95</v>
      </c>
      <c r="B72">
        <v>54.896782600000002</v>
      </c>
      <c r="C72">
        <v>-2.9524503000000002</v>
      </c>
      <c r="D72">
        <v>54.896782600000002</v>
      </c>
      <c r="E72">
        <v>-2.9524503000000002</v>
      </c>
    </row>
    <row r="73" spans="1:5" x14ac:dyDescent="0.25">
      <c r="A73" t="s">
        <v>96</v>
      </c>
      <c r="B73">
        <v>51.855899899999997</v>
      </c>
      <c r="C73">
        <v>-4.3029979000000003</v>
      </c>
      <c r="D73">
        <v>51.855899899999997</v>
      </c>
      <c r="E73">
        <v>-4.3029979000000003</v>
      </c>
    </row>
    <row r="74" spans="1:5" x14ac:dyDescent="0.25">
      <c r="A74" t="s">
        <v>97</v>
      </c>
      <c r="B74">
        <v>54.931502199999997</v>
      </c>
      <c r="C74">
        <v>-3.9359592999999999</v>
      </c>
      <c r="D74">
        <v>54.931502199999997</v>
      </c>
      <c r="E74">
        <v>-3.9359592999999999</v>
      </c>
    </row>
    <row r="75" spans="1:5" x14ac:dyDescent="0.25">
      <c r="A75" t="s">
        <v>98</v>
      </c>
      <c r="B75">
        <v>53.532071299999998</v>
      </c>
      <c r="C75">
        <v>-2.1712096999999999</v>
      </c>
      <c r="D75">
        <v>53.532071299999998</v>
      </c>
      <c r="E75">
        <v>-2.1712096999999999</v>
      </c>
    </row>
    <row r="76" spans="1:5" x14ac:dyDescent="0.25">
      <c r="A76" t="s">
        <v>99</v>
      </c>
      <c r="B76">
        <v>53.500746399999997</v>
      </c>
      <c r="C76">
        <v>-2.2406853</v>
      </c>
      <c r="D76">
        <v>53.500746399999997</v>
      </c>
      <c r="E76">
        <f>C76-0.0085</f>
        <v>-2.2491853000000002</v>
      </c>
    </row>
    <row r="77" spans="1:5" x14ac:dyDescent="0.25">
      <c r="A77" t="s">
        <v>100</v>
      </c>
      <c r="B77">
        <v>51.7248977</v>
      </c>
      <c r="C77">
        <v>0.44655909999999999</v>
      </c>
      <c r="D77">
        <v>51.7248977</v>
      </c>
      <c r="E77">
        <v>0.44655909999999999</v>
      </c>
    </row>
    <row r="78" spans="1:5" x14ac:dyDescent="0.25">
      <c r="A78" t="s">
        <v>101</v>
      </c>
      <c r="B78">
        <v>51.903452700000003</v>
      </c>
      <c r="C78">
        <v>-2.0650259000000002</v>
      </c>
      <c r="D78">
        <v>51.903452700000003</v>
      </c>
      <c r="E78">
        <f>C78+0.04</f>
        <v>-2.0250259000000002</v>
      </c>
    </row>
    <row r="79" spans="1:5" x14ac:dyDescent="0.25">
      <c r="A79" t="s">
        <v>102</v>
      </c>
      <c r="B79">
        <v>51.384331099999997</v>
      </c>
      <c r="C79">
        <v>-0.50983659999999997</v>
      </c>
      <c r="D79">
        <v>51.384331099999997</v>
      </c>
      <c r="E79">
        <v>-0.50983659999999997</v>
      </c>
    </row>
    <row r="80" spans="1:5" x14ac:dyDescent="0.25">
      <c r="A80" t="s">
        <v>103</v>
      </c>
      <c r="B80">
        <v>53.161984699999998</v>
      </c>
      <c r="C80">
        <v>-2.8475787000000001</v>
      </c>
      <c r="D80">
        <f>B80+0.02</f>
        <v>53.181984700000001</v>
      </c>
      <c r="E80">
        <v>-2.8475787000000001</v>
      </c>
    </row>
    <row r="81" spans="1:5" x14ac:dyDescent="0.25">
      <c r="A81" t="s">
        <v>104</v>
      </c>
      <c r="B81">
        <v>53.243543000000003</v>
      </c>
      <c r="C81">
        <v>-1.426382</v>
      </c>
      <c r="D81">
        <f>B81-0.03</f>
        <v>53.213543000000001</v>
      </c>
      <c r="E81">
        <f>C81+0.01</f>
        <v>-1.416382</v>
      </c>
    </row>
    <row r="82" spans="1:5" x14ac:dyDescent="0.25">
      <c r="A82" t="s">
        <v>105</v>
      </c>
      <c r="B82">
        <v>50.85333</v>
      </c>
      <c r="C82">
        <v>-0.71013000000000004</v>
      </c>
      <c r="D82">
        <v>50.85333</v>
      </c>
      <c r="E82">
        <v>-0.71013000000000004</v>
      </c>
    </row>
    <row r="83" spans="1:5" x14ac:dyDescent="0.25">
      <c r="A83" t="s">
        <v>106</v>
      </c>
      <c r="B83">
        <v>51.633513100000002</v>
      </c>
      <c r="C83">
        <v>9.0489999999999998E-3</v>
      </c>
      <c r="D83">
        <v>51.633513100000002</v>
      </c>
      <c r="E83">
        <f>C83+0.008</f>
        <v>1.7049000000000002E-2</v>
      </c>
    </row>
    <row r="84" spans="1:5" x14ac:dyDescent="0.25">
      <c r="A84" t="s">
        <v>107</v>
      </c>
      <c r="B84">
        <v>51.465494</v>
      </c>
      <c r="C84">
        <v>-2.1437599999999999</v>
      </c>
      <c r="D84">
        <v>51.465494</v>
      </c>
      <c r="E84">
        <v>-2.1437599999999999</v>
      </c>
    </row>
    <row r="85" spans="1:5" x14ac:dyDescent="0.25">
      <c r="A85" t="s">
        <v>108</v>
      </c>
      <c r="B85">
        <v>53.657494200000002</v>
      </c>
      <c r="C85">
        <v>-2.6185464999999999</v>
      </c>
      <c r="D85">
        <f>B85-0.03</f>
        <v>53.627494200000001</v>
      </c>
      <c r="E85">
        <f>C85-0.11</f>
        <v>-2.7285464999999998</v>
      </c>
    </row>
    <row r="86" spans="1:5" x14ac:dyDescent="0.25">
      <c r="A86" t="s">
        <v>109</v>
      </c>
      <c r="B86">
        <v>51.798403800000003</v>
      </c>
      <c r="C86">
        <v>1.1546676</v>
      </c>
      <c r="D86">
        <v>51.798403800000003</v>
      </c>
      <c r="E86">
        <v>1.1546676</v>
      </c>
    </row>
    <row r="87" spans="1:5" x14ac:dyDescent="0.25">
      <c r="A87" t="s">
        <v>110</v>
      </c>
      <c r="B87">
        <v>51.872078700000003</v>
      </c>
      <c r="C87">
        <v>0.92811390000000005</v>
      </c>
      <c r="D87">
        <v>51.872078700000003</v>
      </c>
      <c r="E87">
        <f>C87-0.03</f>
        <v>0.89811390000000002</v>
      </c>
    </row>
    <row r="88" spans="1:5" x14ac:dyDescent="0.25">
      <c r="A88" t="s">
        <v>111</v>
      </c>
      <c r="B88">
        <v>52.463636200000003</v>
      </c>
      <c r="C88">
        <v>-1.4758529</v>
      </c>
      <c r="D88">
        <f>B88 - 0.03</f>
        <v>52.433636200000002</v>
      </c>
      <c r="E88">
        <f>C88 - 0.06</f>
        <v>-1.5358529000000001</v>
      </c>
    </row>
    <row r="89" spans="1:5" x14ac:dyDescent="0.25">
      <c r="A89" t="s">
        <v>112</v>
      </c>
      <c r="B89">
        <v>51.081005699999999</v>
      </c>
      <c r="C89">
        <v>-0.2017707</v>
      </c>
      <c r="D89">
        <v>51.081005699999999</v>
      </c>
      <c r="E89">
        <v>-0.2017707</v>
      </c>
    </row>
    <row r="90" spans="1:5" x14ac:dyDescent="0.25">
      <c r="A90" t="s">
        <v>113</v>
      </c>
      <c r="B90">
        <v>53.089860799999997</v>
      </c>
      <c r="C90">
        <v>-2.4441250000000001</v>
      </c>
      <c r="D90">
        <v>53.089860799999997</v>
      </c>
      <c r="E90">
        <v>-2.4441250000000001</v>
      </c>
    </row>
    <row r="91" spans="1:5" x14ac:dyDescent="0.25">
      <c r="A91" t="s">
        <v>114</v>
      </c>
      <c r="B91">
        <v>51.385290500000004</v>
      </c>
      <c r="C91">
        <v>-0.1178232</v>
      </c>
      <c r="D91">
        <f>B91-0.025</f>
        <v>51.360290500000005</v>
      </c>
      <c r="E91">
        <v>-0.1178232</v>
      </c>
    </row>
    <row r="92" spans="1:5" x14ac:dyDescent="0.25">
      <c r="A92" t="s">
        <v>115</v>
      </c>
      <c r="B92">
        <v>55.451709999999999</v>
      </c>
      <c r="C92">
        <v>-4.2643599999999999</v>
      </c>
      <c r="D92">
        <v>55.451709999999999</v>
      </c>
      <c r="E92">
        <v>-4.2643599999999999</v>
      </c>
    </row>
    <row r="93" spans="1:5" x14ac:dyDescent="0.25">
      <c r="A93" t="s">
        <v>116</v>
      </c>
      <c r="B93">
        <v>54.519602200000001</v>
      </c>
      <c r="C93">
        <v>-1.5083413999999999</v>
      </c>
      <c r="D93">
        <v>54.519602200000001</v>
      </c>
      <c r="E93">
        <v>-1.5083413999999999</v>
      </c>
    </row>
    <row r="94" spans="1:5" x14ac:dyDescent="0.25">
      <c r="A94" t="s">
        <v>117</v>
      </c>
      <c r="B94">
        <v>52.901769999999999</v>
      </c>
      <c r="C94">
        <v>-1.4310529999999999</v>
      </c>
      <c r="D94">
        <v>52.901769999999999</v>
      </c>
      <c r="E94">
        <f>C94-0.04</f>
        <v>-1.4710529999999999</v>
      </c>
    </row>
    <row r="95" spans="1:5" x14ac:dyDescent="0.25">
      <c r="A95" t="s">
        <v>118</v>
      </c>
      <c r="B95">
        <v>53.542399000000003</v>
      </c>
      <c r="C95">
        <v>-1.0859939999999999</v>
      </c>
      <c r="D95">
        <v>53.542399000000003</v>
      </c>
      <c r="E95">
        <v>-1.0859939999999999</v>
      </c>
    </row>
    <row r="96" spans="1:5" x14ac:dyDescent="0.25">
      <c r="A96" t="s">
        <v>119</v>
      </c>
      <c r="B96">
        <v>50.714248900000001</v>
      </c>
      <c r="C96">
        <v>-2.4686621</v>
      </c>
      <c r="D96">
        <v>50.714248900000001</v>
      </c>
      <c r="E96">
        <v>-2.4686621</v>
      </c>
    </row>
    <row r="97" spans="1:5" x14ac:dyDescent="0.25">
      <c r="A97" t="s">
        <v>120</v>
      </c>
      <c r="B97">
        <v>52.50311</v>
      </c>
      <c r="C97">
        <v>-2.1487500000000002</v>
      </c>
      <c r="D97">
        <v>52.50311</v>
      </c>
      <c r="E97">
        <v>-2.1487500000000002</v>
      </c>
    </row>
    <row r="98" spans="1:5" x14ac:dyDescent="0.25">
      <c r="A98" t="s">
        <v>121</v>
      </c>
      <c r="B98">
        <v>55.968623000000001</v>
      </c>
      <c r="C98">
        <v>-4.5745940000000003</v>
      </c>
      <c r="D98">
        <v>55.968623000000001</v>
      </c>
      <c r="E98">
        <v>-4.5745940000000003</v>
      </c>
    </row>
    <row r="99" spans="1:5" x14ac:dyDescent="0.25">
      <c r="A99" t="s">
        <v>122</v>
      </c>
      <c r="B99">
        <v>55.069248299999998</v>
      </c>
      <c r="C99">
        <v>-3.5967161000000001</v>
      </c>
      <c r="D99">
        <v>55.069248299999998</v>
      </c>
      <c r="E99">
        <v>-3.5967161000000001</v>
      </c>
    </row>
    <row r="100" spans="1:5" x14ac:dyDescent="0.25">
      <c r="A100" t="s">
        <v>123</v>
      </c>
      <c r="B100">
        <v>56.477769500000001</v>
      </c>
      <c r="C100">
        <v>-3.0050628000000001</v>
      </c>
      <c r="D100">
        <v>56.477769500000001</v>
      </c>
      <c r="E100">
        <v>-3.0050628000000001</v>
      </c>
    </row>
    <row r="101" spans="1:5" x14ac:dyDescent="0.25">
      <c r="A101" t="s">
        <v>124</v>
      </c>
      <c r="B101">
        <v>56.074010000000001</v>
      </c>
      <c r="C101">
        <v>-3.4352800000000001</v>
      </c>
      <c r="D101">
        <v>56.074010000000001</v>
      </c>
      <c r="E101">
        <v>-3.4352800000000001</v>
      </c>
    </row>
    <row r="102" spans="1:5" x14ac:dyDescent="0.25">
      <c r="A102" t="s">
        <v>125</v>
      </c>
      <c r="B102">
        <v>55.967545800000003</v>
      </c>
      <c r="C102">
        <v>-4.9115197000000004</v>
      </c>
      <c r="D102">
        <v>55.967545800000003</v>
      </c>
      <c r="E102">
        <f>C102-0.07</f>
        <v>-4.9815197000000007</v>
      </c>
    </row>
    <row r="103" spans="1:5" x14ac:dyDescent="0.25">
      <c r="A103" t="s">
        <v>126</v>
      </c>
      <c r="B103">
        <v>55.777823300000001</v>
      </c>
      <c r="C103">
        <v>-2.3481822999999999</v>
      </c>
      <c r="D103">
        <v>55.777823300000001</v>
      </c>
      <c r="E103">
        <v>-2.3481822999999999</v>
      </c>
    </row>
    <row r="104" spans="1:5" x14ac:dyDescent="0.25">
      <c r="A104" t="s">
        <v>127</v>
      </c>
      <c r="B104">
        <v>54.747139300000001</v>
      </c>
      <c r="C104">
        <v>-1.6097671</v>
      </c>
      <c r="D104">
        <v>54.747139300000001</v>
      </c>
      <c r="E104">
        <v>-1.6097671</v>
      </c>
    </row>
    <row r="105" spans="1:5" x14ac:dyDescent="0.25">
      <c r="A105" t="s">
        <v>128</v>
      </c>
      <c r="B105">
        <v>55.770840999999997</v>
      </c>
      <c r="C105">
        <v>-4.1754534000000003</v>
      </c>
      <c r="D105">
        <v>55.770840999999997</v>
      </c>
      <c r="E105">
        <v>-4.1754534000000003</v>
      </c>
    </row>
    <row r="106" spans="1:5" x14ac:dyDescent="0.25">
      <c r="A106" t="s">
        <v>129</v>
      </c>
      <c r="B106">
        <v>50.782507099999997</v>
      </c>
      <c r="C106">
        <v>0.30959300000000001</v>
      </c>
      <c r="D106">
        <v>50.782507099999997</v>
      </c>
      <c r="E106">
        <v>0.30959300000000001</v>
      </c>
    </row>
    <row r="107" spans="1:5" x14ac:dyDescent="0.25">
      <c r="A107" t="s">
        <v>130</v>
      </c>
      <c r="B107">
        <v>55.8999308</v>
      </c>
      <c r="C107">
        <v>-3.3082379</v>
      </c>
      <c r="D107">
        <v>55.8999308</v>
      </c>
      <c r="E107">
        <f>C107-0.01</f>
        <v>-3.3182378999999997</v>
      </c>
    </row>
    <row r="108" spans="1:5" x14ac:dyDescent="0.25">
      <c r="A108" t="s">
        <v>131</v>
      </c>
      <c r="B108">
        <v>55.943147000000003</v>
      </c>
      <c r="C108">
        <v>-3.0669396</v>
      </c>
      <c r="D108">
        <v>55.943147000000003</v>
      </c>
      <c r="E108">
        <v>-3.0669396</v>
      </c>
    </row>
    <row r="109" spans="1:5" x14ac:dyDescent="0.25">
      <c r="A109" t="s">
        <v>132</v>
      </c>
      <c r="B109">
        <v>57.651477</v>
      </c>
      <c r="C109">
        <v>-3.3183582</v>
      </c>
      <c r="D109">
        <v>57.651477</v>
      </c>
      <c r="E109">
        <v>-3.3183582</v>
      </c>
    </row>
    <row r="110" spans="1:5" x14ac:dyDescent="0.25">
      <c r="A110" t="s">
        <v>133</v>
      </c>
      <c r="B110">
        <v>54.961222300000003</v>
      </c>
      <c r="C110">
        <v>-1.6446000999999999</v>
      </c>
      <c r="D110">
        <v>54.961222300000003</v>
      </c>
      <c r="E110">
        <f>C110+0.04</f>
        <v>-1.6046000999999999</v>
      </c>
    </row>
    <row r="111" spans="1:5" x14ac:dyDescent="0.25">
      <c r="A111" t="s">
        <v>134</v>
      </c>
      <c r="B111">
        <v>51.676892500000001</v>
      </c>
      <c r="C111">
        <v>-2.1648400000000002E-2</v>
      </c>
      <c r="D111">
        <v>51.676892500000001</v>
      </c>
      <c r="E111">
        <v>-2.1648400000000002E-2</v>
      </c>
    </row>
    <row r="112" spans="1:5" x14ac:dyDescent="0.25">
      <c r="A112" t="s">
        <v>135</v>
      </c>
      <c r="B112">
        <v>51.502953499999997</v>
      </c>
      <c r="C112">
        <v>0.16203319999999999</v>
      </c>
      <c r="D112">
        <f>B112+0.0075</f>
        <v>51.510453499999997</v>
      </c>
      <c r="E112">
        <v>0.16203319999999999</v>
      </c>
    </row>
    <row r="113" spans="1:5" x14ac:dyDescent="0.25">
      <c r="A113" t="s">
        <v>136</v>
      </c>
      <c r="B113">
        <v>50.698687499999998</v>
      </c>
      <c r="C113">
        <v>-3.5158303000000002</v>
      </c>
      <c r="D113">
        <v>50.698687499999998</v>
      </c>
      <c r="E113">
        <v>-3.5158303000000002</v>
      </c>
    </row>
    <row r="114" spans="1:5" x14ac:dyDescent="0.25">
      <c r="A114" t="s">
        <v>137</v>
      </c>
      <c r="B114">
        <v>51.274348400000001</v>
      </c>
      <c r="C114">
        <v>-0.77196759999999998</v>
      </c>
      <c r="D114">
        <v>51.274348400000001</v>
      </c>
      <c r="E114">
        <v>-0.77196759999999998</v>
      </c>
    </row>
    <row r="115" spans="1:5" x14ac:dyDescent="0.25">
      <c r="A115" t="s">
        <v>138</v>
      </c>
      <c r="B115">
        <v>52.640528699999997</v>
      </c>
      <c r="C115">
        <v>-2.1138357999999999</v>
      </c>
      <c r="D115">
        <v>52.640528699999997</v>
      </c>
      <c r="E115">
        <v>-2.1138357999999999</v>
      </c>
    </row>
    <row r="116" spans="1:5" x14ac:dyDescent="0.25">
      <c r="A116" t="s">
        <v>139</v>
      </c>
      <c r="B116">
        <v>51.0790723</v>
      </c>
      <c r="C116">
        <v>1.1674795</v>
      </c>
      <c r="D116">
        <v>51.0790723</v>
      </c>
      <c r="E116">
        <v>1.1674795</v>
      </c>
    </row>
    <row r="117" spans="1:5" x14ac:dyDescent="0.25">
      <c r="A117" t="s">
        <v>140</v>
      </c>
      <c r="B117">
        <v>56.643168000000003</v>
      </c>
      <c r="C117">
        <v>-2.8896829999999998</v>
      </c>
      <c r="D117">
        <v>56.643168000000003</v>
      </c>
      <c r="E117">
        <v>-2.8896829999999998</v>
      </c>
    </row>
    <row r="118" spans="1:5" x14ac:dyDescent="0.25">
      <c r="A118" t="s">
        <v>141</v>
      </c>
      <c r="B118">
        <v>56.821292</v>
      </c>
      <c r="C118">
        <v>-5.1049185000000001</v>
      </c>
      <c r="D118">
        <v>56.821292</v>
      </c>
      <c r="E118">
        <v>-5.1049185000000001</v>
      </c>
    </row>
    <row r="119" spans="1:5" x14ac:dyDescent="0.25">
      <c r="A119" t="s">
        <v>142</v>
      </c>
      <c r="B119">
        <v>57.690595600000002</v>
      </c>
      <c r="C119">
        <v>-2.0032236000000001</v>
      </c>
      <c r="D119">
        <v>57.690595600000002</v>
      </c>
      <c r="E119">
        <v>-2.0032236000000001</v>
      </c>
    </row>
    <row r="120" spans="1:5" x14ac:dyDescent="0.25">
      <c r="A120" t="s">
        <v>143</v>
      </c>
      <c r="B120">
        <v>55.612591199999997</v>
      </c>
      <c r="C120">
        <v>-2.8026703999999998</v>
      </c>
      <c r="D120">
        <v>55.612591199999997</v>
      </c>
      <c r="E120">
        <v>-2.8026703999999998</v>
      </c>
    </row>
    <row r="121" spans="1:5" x14ac:dyDescent="0.25">
      <c r="A121" t="s">
        <v>144</v>
      </c>
      <c r="B121">
        <v>54.957157299999999</v>
      </c>
      <c r="C121">
        <v>-1.6559885999999999</v>
      </c>
      <c r="D121">
        <v>54.957157299999999</v>
      </c>
      <c r="E121">
        <f>C121-0.02</f>
        <v>-1.6759885999999999</v>
      </c>
    </row>
    <row r="122" spans="1:5" x14ac:dyDescent="0.25">
      <c r="A122" t="s">
        <v>145</v>
      </c>
      <c r="B122">
        <v>51.36251</v>
      </c>
      <c r="C122">
        <v>0.57946399999999998</v>
      </c>
      <c r="D122">
        <f>B122+0.01</f>
        <v>51.372509999999998</v>
      </c>
      <c r="E122">
        <f>C122+0.03</f>
        <v>0.60946400000000001</v>
      </c>
    </row>
    <row r="123" spans="1:5" x14ac:dyDescent="0.25">
      <c r="A123" t="s">
        <v>146</v>
      </c>
      <c r="B123">
        <v>55.241219000000001</v>
      </c>
      <c r="C123">
        <v>-4.8586450000000001</v>
      </c>
      <c r="D123">
        <v>55.241219000000001</v>
      </c>
      <c r="E123">
        <v>-4.8586450000000001</v>
      </c>
    </row>
    <row r="124" spans="1:5" x14ac:dyDescent="0.25">
      <c r="A124" t="s">
        <v>147</v>
      </c>
      <c r="B124">
        <v>55.889218499999998</v>
      </c>
      <c r="C124">
        <v>-4.3383573999999996</v>
      </c>
      <c r="D124">
        <f>B124+0.0075</f>
        <v>55.896718499999999</v>
      </c>
      <c r="E124">
        <v>-4.3383573999999996</v>
      </c>
    </row>
    <row r="125" spans="1:5" x14ac:dyDescent="0.25">
      <c r="A125" t="s">
        <v>148</v>
      </c>
      <c r="B125">
        <v>55.860703800000003</v>
      </c>
      <c r="C125">
        <v>-4.1136996000000003</v>
      </c>
      <c r="D125">
        <v>55.860703800000003</v>
      </c>
      <c r="E125">
        <v>-4.1136996000000003</v>
      </c>
    </row>
    <row r="126" spans="1:5" x14ac:dyDescent="0.25">
      <c r="A126" t="s">
        <v>149</v>
      </c>
      <c r="B126">
        <v>55.8646137</v>
      </c>
      <c r="C126">
        <v>-4.3485614000000004</v>
      </c>
      <c r="D126">
        <f>B126-0.022</f>
        <v>55.842613700000001</v>
      </c>
      <c r="E126">
        <v>-4.3485614000000004</v>
      </c>
    </row>
    <row r="127" spans="1:5" x14ac:dyDescent="0.25">
      <c r="A127" s="1" t="s">
        <v>349</v>
      </c>
      <c r="B127">
        <v>55.86189206666667</v>
      </c>
      <c r="C127">
        <v>-4.2506686222222223</v>
      </c>
      <c r="D127">
        <v>55.86189206666667</v>
      </c>
      <c r="E127">
        <v>-4.2506686222222223</v>
      </c>
    </row>
    <row r="128" spans="1:5" x14ac:dyDescent="0.25">
      <c r="A128" t="s">
        <v>150</v>
      </c>
      <c r="B128">
        <v>51.833300000000001</v>
      </c>
      <c r="C128">
        <v>-2.2766660000000001</v>
      </c>
      <c r="D128">
        <v>51.833300000000001</v>
      </c>
      <c r="E128">
        <v>-2.2766660000000001</v>
      </c>
    </row>
    <row r="129" spans="1:5" x14ac:dyDescent="0.25">
      <c r="A129" t="s">
        <v>151</v>
      </c>
      <c r="B129">
        <v>57.972992300000001</v>
      </c>
      <c r="C129">
        <v>-3.9837147000000002</v>
      </c>
      <c r="D129">
        <v>57.972992300000001</v>
      </c>
      <c r="E129">
        <v>-3.9837147000000002</v>
      </c>
    </row>
    <row r="130" spans="1:5" x14ac:dyDescent="0.25">
      <c r="A130" t="s">
        <v>152</v>
      </c>
      <c r="B130">
        <v>51.563819899999999</v>
      </c>
      <c r="C130">
        <v>0.1100187</v>
      </c>
      <c r="D130">
        <v>51.563819899999999</v>
      </c>
      <c r="E130">
        <f>C130+0.015</f>
        <v>0.12501869999999998</v>
      </c>
    </row>
    <row r="131" spans="1:5" x14ac:dyDescent="0.25">
      <c r="A131" t="s">
        <v>153</v>
      </c>
      <c r="B131">
        <v>55.041558100000003</v>
      </c>
      <c r="C131">
        <v>-1.6090875</v>
      </c>
      <c r="D131">
        <v>55.041558100000003</v>
      </c>
      <c r="E131">
        <v>-1.6090875</v>
      </c>
    </row>
    <row r="132" spans="1:5" x14ac:dyDescent="0.25">
      <c r="A132" t="s">
        <v>154</v>
      </c>
      <c r="B132">
        <v>56.011209999999998</v>
      </c>
      <c r="C132">
        <v>-3.74125</v>
      </c>
      <c r="D132">
        <v>56.011209999999998</v>
      </c>
      <c r="E132">
        <v>-3.74125</v>
      </c>
    </row>
    <row r="133" spans="1:5" x14ac:dyDescent="0.25">
      <c r="A133" t="s">
        <v>155</v>
      </c>
      <c r="B133">
        <v>52.901907999999999</v>
      </c>
      <c r="C133">
        <v>-0.587314</v>
      </c>
      <c r="D133">
        <v>52.901907999999999</v>
      </c>
      <c r="E133">
        <v>-0.587314</v>
      </c>
    </row>
    <row r="134" spans="1:5" x14ac:dyDescent="0.25">
      <c r="A134" t="s">
        <v>156</v>
      </c>
      <c r="B134">
        <v>57.326864299999997</v>
      </c>
      <c r="C134">
        <v>-3.6095592999999999</v>
      </c>
      <c r="D134">
        <v>57.326864299999997</v>
      </c>
      <c r="E134">
        <v>-3.6095592999999999</v>
      </c>
    </row>
    <row r="135" spans="1:5" x14ac:dyDescent="0.25">
      <c r="A135" t="s">
        <v>157</v>
      </c>
      <c r="B135">
        <v>51.550284599999998</v>
      </c>
      <c r="C135">
        <v>-0.33100980000000002</v>
      </c>
      <c r="D135">
        <f>B135+0.015</f>
        <v>51.565284599999998</v>
      </c>
      <c r="E135">
        <v>-0.33100980000000002</v>
      </c>
    </row>
    <row r="136" spans="1:5" x14ac:dyDescent="0.25">
      <c r="A136" t="s">
        <v>158</v>
      </c>
      <c r="B136">
        <v>55.952866299999997</v>
      </c>
      <c r="C136">
        <v>-4.7693013999999998</v>
      </c>
      <c r="D136">
        <v>55.952866299999997</v>
      </c>
      <c r="E136">
        <f>C136+0.035</f>
        <v>-4.7343013999999997</v>
      </c>
    </row>
    <row r="137" spans="1:5" x14ac:dyDescent="0.25">
      <c r="A137" t="s">
        <v>159</v>
      </c>
      <c r="B137">
        <v>53.580562399999998</v>
      </c>
      <c r="C137">
        <v>-0.1136582</v>
      </c>
      <c r="D137">
        <v>53.580562399999998</v>
      </c>
      <c r="E137">
        <v>-0.1136582</v>
      </c>
    </row>
    <row r="138" spans="1:5" x14ac:dyDescent="0.25">
      <c r="A138" t="s">
        <v>160</v>
      </c>
      <c r="B138">
        <v>51.259422000000001</v>
      </c>
      <c r="C138">
        <v>-0.56488579999999999</v>
      </c>
      <c r="D138">
        <v>51.259422000000001</v>
      </c>
      <c r="E138">
        <f>C138+0.05</f>
        <v>-0.51488579999999995</v>
      </c>
    </row>
    <row r="139" spans="1:5" x14ac:dyDescent="0.25">
      <c r="A139" t="s">
        <v>161</v>
      </c>
      <c r="B139">
        <v>55.951955599999998</v>
      </c>
      <c r="C139">
        <v>-2.7620056000000002</v>
      </c>
      <c r="D139">
        <v>55.951955599999998</v>
      </c>
      <c r="E139">
        <v>-2.7620056000000002</v>
      </c>
    </row>
    <row r="140" spans="1:5" x14ac:dyDescent="0.25">
      <c r="A140" t="s">
        <v>162</v>
      </c>
      <c r="B140">
        <v>53.7298616</v>
      </c>
      <c r="C140">
        <v>-1.8915127</v>
      </c>
      <c r="D140">
        <v>53.7298616</v>
      </c>
      <c r="E140">
        <v>-1.8915127</v>
      </c>
    </row>
    <row r="141" spans="1:5" x14ac:dyDescent="0.25">
      <c r="A141" t="s">
        <v>163</v>
      </c>
      <c r="B141">
        <v>55.769609899999999</v>
      </c>
      <c r="C141">
        <v>-4.0419340000000004</v>
      </c>
      <c r="D141">
        <v>55.769609899999999</v>
      </c>
      <c r="E141">
        <v>-4.0419340000000004</v>
      </c>
    </row>
    <row r="142" spans="1:5" x14ac:dyDescent="0.25">
      <c r="A142" t="s">
        <v>164</v>
      </c>
      <c r="B142">
        <v>54.677089100000003</v>
      </c>
      <c r="C142">
        <v>-1.2012389999999999</v>
      </c>
      <c r="D142">
        <v>54.677089100000003</v>
      </c>
      <c r="E142">
        <v>-1.2012389999999999</v>
      </c>
    </row>
    <row r="143" spans="1:5" x14ac:dyDescent="0.25">
      <c r="A143" t="s">
        <v>165</v>
      </c>
      <c r="B143">
        <v>50.8851789</v>
      </c>
      <c r="C143">
        <v>0.59921999999999997</v>
      </c>
      <c r="D143">
        <v>50.8851789</v>
      </c>
      <c r="E143">
        <v>0.59921999999999997</v>
      </c>
    </row>
    <row r="144" spans="1:5" x14ac:dyDescent="0.25">
      <c r="A144" t="s">
        <v>166</v>
      </c>
      <c r="B144">
        <v>55.436131799999998</v>
      </c>
      <c r="C144">
        <v>-2.7692910999999998</v>
      </c>
      <c r="D144">
        <v>55.436131799999998</v>
      </c>
      <c r="E144">
        <v>-2.7692910999999998</v>
      </c>
    </row>
    <row r="145" spans="1:5" x14ac:dyDescent="0.25">
      <c r="A145" t="s">
        <v>167</v>
      </c>
      <c r="B145">
        <v>53.707367900000001</v>
      </c>
      <c r="C145">
        <v>-1.6714074999999999</v>
      </c>
      <c r="D145">
        <v>53.707367900000001</v>
      </c>
      <c r="E145">
        <v>-1.6714074999999999</v>
      </c>
    </row>
    <row r="146" spans="1:5" x14ac:dyDescent="0.25">
      <c r="A146" t="s">
        <v>168</v>
      </c>
      <c r="B146">
        <v>51.594414999999998</v>
      </c>
      <c r="C146">
        <v>-0.24001500000000001</v>
      </c>
      <c r="D146">
        <f>B146-0.02</f>
        <v>51.574414999999995</v>
      </c>
      <c r="E146">
        <v>-0.24001500000000001</v>
      </c>
    </row>
    <row r="147" spans="1:5" x14ac:dyDescent="0.25">
      <c r="A147" t="s">
        <v>169</v>
      </c>
      <c r="B147">
        <v>52.0665513</v>
      </c>
      <c r="C147">
        <v>-2.7294480000000001</v>
      </c>
      <c r="D147">
        <v>52.0665513</v>
      </c>
      <c r="E147">
        <v>-2.7294480000000001</v>
      </c>
    </row>
    <row r="148" spans="1:5" x14ac:dyDescent="0.25">
      <c r="A148" t="s">
        <v>170</v>
      </c>
      <c r="B148">
        <v>51.362254</v>
      </c>
      <c r="C148">
        <v>1.1443372999999999</v>
      </c>
      <c r="D148">
        <f>B148+0.01</f>
        <v>51.372253999999998</v>
      </c>
      <c r="E148">
        <v>1.1443372999999999</v>
      </c>
    </row>
    <row r="149" spans="1:5" x14ac:dyDescent="0.25">
      <c r="A149" t="s">
        <v>171</v>
      </c>
      <c r="B149">
        <v>54.974532500000002</v>
      </c>
      <c r="C149">
        <v>-2.1096227000000001</v>
      </c>
      <c r="D149">
        <v>54.974532500000002</v>
      </c>
      <c r="E149">
        <v>-2.1096227000000001</v>
      </c>
    </row>
    <row r="150" spans="1:5" x14ac:dyDescent="0.25">
      <c r="A150" t="s">
        <v>172</v>
      </c>
      <c r="B150">
        <v>54.037258000000001</v>
      </c>
      <c r="C150">
        <v>-2.9024700000000001</v>
      </c>
      <c r="D150">
        <v>54.037258000000001</v>
      </c>
      <c r="E150">
        <v>-2.9024700000000001</v>
      </c>
    </row>
    <row r="151" spans="1:5" x14ac:dyDescent="0.25">
      <c r="A151" t="s">
        <v>173</v>
      </c>
      <c r="B151">
        <v>51.61927</v>
      </c>
      <c r="C151">
        <v>-0.76890999999999998</v>
      </c>
      <c r="D151">
        <v>51.61927</v>
      </c>
      <c r="E151">
        <v>-0.76890999999999998</v>
      </c>
    </row>
    <row r="152" spans="1:5" x14ac:dyDescent="0.25">
      <c r="A152" t="s">
        <v>174</v>
      </c>
      <c r="B152">
        <v>52.533873300000003</v>
      </c>
      <c r="C152">
        <v>-1.3702733</v>
      </c>
      <c r="D152">
        <f>B152+0.03</f>
        <v>52.563873300000004</v>
      </c>
      <c r="E152">
        <f>C152+0.06</f>
        <v>-1.3102733</v>
      </c>
    </row>
    <row r="153" spans="1:5" x14ac:dyDescent="0.25">
      <c r="A153" t="s">
        <v>175</v>
      </c>
      <c r="B153">
        <v>51.453344700000002</v>
      </c>
      <c r="C153">
        <v>-5.1181000000000004E-3</v>
      </c>
      <c r="D153">
        <f>B153+0.01</f>
        <v>51.4633447</v>
      </c>
      <c r="E153">
        <v>-5.1181000000000004E-3</v>
      </c>
    </row>
    <row r="154" spans="1:5" x14ac:dyDescent="0.25">
      <c r="A154" t="s">
        <v>176</v>
      </c>
      <c r="B154">
        <v>51.559273500000003</v>
      </c>
      <c r="C154">
        <v>0.2208833</v>
      </c>
      <c r="D154">
        <v>51.559273500000003</v>
      </c>
      <c r="E154">
        <v>0.2208833</v>
      </c>
    </row>
    <row r="155" spans="1:5" x14ac:dyDescent="0.25">
      <c r="A155" t="s">
        <v>177</v>
      </c>
      <c r="B155">
        <v>53.839795799999997</v>
      </c>
      <c r="C155">
        <v>-1.6219243999999999</v>
      </c>
      <c r="D155">
        <f>B155+0.022</f>
        <v>53.861795799999996</v>
      </c>
      <c r="E155">
        <f>C155-0.0075</f>
        <v>-1.6294244</v>
      </c>
    </row>
    <row r="156" spans="1:5" x14ac:dyDescent="0.25">
      <c r="A156" t="s">
        <v>178</v>
      </c>
      <c r="B156">
        <v>53.649535800000002</v>
      </c>
      <c r="C156">
        <v>-1.7905698000000001</v>
      </c>
      <c r="D156">
        <v>53.649535800000002</v>
      </c>
      <c r="E156">
        <f>C156-0.005</f>
        <v>-1.7955698</v>
      </c>
    </row>
    <row r="157" spans="1:5" x14ac:dyDescent="0.25">
      <c r="A157" t="s">
        <v>179</v>
      </c>
      <c r="B157">
        <v>53.767757000000003</v>
      </c>
      <c r="C157">
        <v>-0.33613379999999998</v>
      </c>
      <c r="D157">
        <v>53.767757000000003</v>
      </c>
      <c r="E157">
        <v>-0.33613379999999998</v>
      </c>
    </row>
    <row r="158" spans="1:5" x14ac:dyDescent="0.25">
      <c r="A158" t="s">
        <v>180</v>
      </c>
      <c r="B158">
        <v>57.4451714</v>
      </c>
      <c r="C158">
        <v>-2.7957811000000001</v>
      </c>
      <c r="D158">
        <v>57.4451714</v>
      </c>
      <c r="E158">
        <v>-2.7957811000000001</v>
      </c>
    </row>
    <row r="159" spans="1:5" x14ac:dyDescent="0.25">
      <c r="A159" t="s">
        <v>181</v>
      </c>
      <c r="B159">
        <v>53.448362099999997</v>
      </c>
      <c r="C159">
        <v>-2.0796568999999998</v>
      </c>
      <c r="D159">
        <v>53.448362099999997</v>
      </c>
      <c r="E159">
        <v>-2.0796568999999998</v>
      </c>
    </row>
    <row r="160" spans="1:5" x14ac:dyDescent="0.25">
      <c r="A160" t="s">
        <v>182</v>
      </c>
      <c r="B160">
        <v>56.231197999999999</v>
      </c>
      <c r="C160">
        <v>-5.0716710000000003</v>
      </c>
      <c r="D160">
        <v>56.231197999999999</v>
      </c>
      <c r="E160">
        <v>-5.0716710000000003</v>
      </c>
    </row>
    <row r="161" spans="1:5" x14ac:dyDescent="0.25">
      <c r="A161" t="s">
        <v>184</v>
      </c>
      <c r="B161">
        <v>57.487679100000001</v>
      </c>
      <c r="C161">
        <v>-4.2140917</v>
      </c>
      <c r="D161">
        <v>57.487679100000001</v>
      </c>
      <c r="E161">
        <v>-4.2140917</v>
      </c>
    </row>
    <row r="162" spans="1:5" x14ac:dyDescent="0.25">
      <c r="A162" t="s">
        <v>185</v>
      </c>
      <c r="B162">
        <v>57.293759600000001</v>
      </c>
      <c r="C162">
        <v>-2.3880374</v>
      </c>
      <c r="D162">
        <v>57.293759600000001</v>
      </c>
      <c r="E162">
        <v>-2.3880374</v>
      </c>
    </row>
    <row r="163" spans="1:5" x14ac:dyDescent="0.25">
      <c r="A163" t="s">
        <v>186</v>
      </c>
      <c r="B163">
        <v>52.029283499999998</v>
      </c>
      <c r="C163">
        <v>1.2110814000000001</v>
      </c>
      <c r="D163">
        <v>52.029283499999998</v>
      </c>
      <c r="E163">
        <v>1.2110814000000001</v>
      </c>
    </row>
    <row r="164" spans="1:5" x14ac:dyDescent="0.25">
      <c r="A164" t="s">
        <v>187</v>
      </c>
      <c r="B164">
        <v>55.60219</v>
      </c>
      <c r="C164">
        <v>-4.6378399999999997</v>
      </c>
      <c r="D164">
        <v>55.60219</v>
      </c>
      <c r="E164">
        <v>-4.6378399999999997</v>
      </c>
    </row>
    <row r="165" spans="1:5" x14ac:dyDescent="0.25">
      <c r="A165" t="s">
        <v>188</v>
      </c>
      <c r="B165">
        <v>51.466348000000004</v>
      </c>
      <c r="C165">
        <v>-0.337169</v>
      </c>
      <c r="D165">
        <v>51.466348000000004</v>
      </c>
      <c r="E165">
        <v>-0.337169</v>
      </c>
    </row>
    <row r="166" spans="1:5" x14ac:dyDescent="0.25">
      <c r="A166" t="s">
        <v>189</v>
      </c>
      <c r="B166">
        <v>55.916789999999999</v>
      </c>
      <c r="C166">
        <v>-2.4245839999999999</v>
      </c>
      <c r="D166">
        <v>55.916789999999999</v>
      </c>
      <c r="E166">
        <v>-2.4245839999999999</v>
      </c>
    </row>
    <row r="167" spans="1:5" x14ac:dyDescent="0.25">
      <c r="A167" t="s">
        <v>190</v>
      </c>
      <c r="B167">
        <v>54.311520999999999</v>
      </c>
      <c r="C167">
        <v>-2.7340049999999998</v>
      </c>
      <c r="D167">
        <v>54.311520999999999</v>
      </c>
      <c r="E167">
        <v>-2.7340049999999998</v>
      </c>
    </row>
    <row r="168" spans="1:5" x14ac:dyDescent="0.25">
      <c r="A168" t="s">
        <v>191</v>
      </c>
      <c r="B168">
        <v>52.378777800000002</v>
      </c>
      <c r="C168">
        <v>-0.72284760000000003</v>
      </c>
      <c r="D168">
        <f>B168+0.05</f>
        <v>52.428777799999999</v>
      </c>
      <c r="E168">
        <v>-0.72284760000000003</v>
      </c>
    </row>
    <row r="169" spans="1:5" x14ac:dyDescent="0.25">
      <c r="A169" t="s">
        <v>192</v>
      </c>
      <c r="B169">
        <v>52.746045100000003</v>
      </c>
      <c r="C169">
        <v>0.4211492</v>
      </c>
      <c r="D169">
        <v>52.746045100000003</v>
      </c>
      <c r="E169">
        <v>0.4211492</v>
      </c>
    </row>
    <row r="170" spans="1:5" x14ac:dyDescent="0.25">
      <c r="A170" t="s">
        <v>193</v>
      </c>
      <c r="B170">
        <v>57.078617700000002</v>
      </c>
      <c r="C170">
        <v>-4.0537893</v>
      </c>
      <c r="D170">
        <v>57.078617700000002</v>
      </c>
      <c r="E170">
        <v>-4.0537893</v>
      </c>
    </row>
    <row r="171" spans="1:5" x14ac:dyDescent="0.25">
      <c r="A171" t="s">
        <v>194</v>
      </c>
      <c r="B171">
        <v>56.133736399999997</v>
      </c>
      <c r="C171">
        <v>-3.1266066000000001</v>
      </c>
      <c r="D171">
        <v>56.133736399999997</v>
      </c>
      <c r="E171">
        <v>-3.1266066000000001</v>
      </c>
    </row>
    <row r="172" spans="1:5" x14ac:dyDescent="0.25">
      <c r="A172" t="s">
        <v>195</v>
      </c>
      <c r="B172">
        <v>54.001281599999999</v>
      </c>
      <c r="C172">
        <v>-1.4440454</v>
      </c>
      <c r="D172">
        <v>54.001281599999999</v>
      </c>
      <c r="E172">
        <v>-1.4440454</v>
      </c>
    </row>
    <row r="173" spans="1:5" x14ac:dyDescent="0.25">
      <c r="A173" t="s">
        <v>196</v>
      </c>
      <c r="B173">
        <v>55.6630988</v>
      </c>
      <c r="C173">
        <v>-3.7471234</v>
      </c>
      <c r="D173">
        <v>55.6630988</v>
      </c>
      <c r="E173">
        <v>-3.7471234</v>
      </c>
    </row>
    <row r="174" spans="1:5" x14ac:dyDescent="0.25">
      <c r="A174" t="s">
        <v>197</v>
      </c>
      <c r="B174">
        <v>50.823547099999999</v>
      </c>
      <c r="C174">
        <v>-0.33377089999999998</v>
      </c>
      <c r="D174">
        <v>50.823547099999999</v>
      </c>
      <c r="E174">
        <v>-0.33377089999999998</v>
      </c>
    </row>
    <row r="175" spans="1:5" x14ac:dyDescent="0.25">
      <c r="A175" t="s">
        <v>198</v>
      </c>
      <c r="B175">
        <v>50.612014000000002</v>
      </c>
      <c r="C175">
        <v>-4.3307260000000003</v>
      </c>
      <c r="D175">
        <v>50.612014000000002</v>
      </c>
      <c r="E175">
        <v>-4.3307260000000003</v>
      </c>
    </row>
    <row r="176" spans="1:5" x14ac:dyDescent="0.25">
      <c r="A176" t="s">
        <v>199</v>
      </c>
      <c r="B176">
        <v>50.809500999999997</v>
      </c>
      <c r="C176">
        <v>-1.2042134</v>
      </c>
      <c r="D176">
        <f>B176-0.01</f>
        <v>50.799500999999999</v>
      </c>
      <c r="E176">
        <f>C176-0.08</f>
        <v>-1.2842134000000001</v>
      </c>
    </row>
    <row r="177" spans="1:5" x14ac:dyDescent="0.25">
      <c r="A177" t="s">
        <v>200</v>
      </c>
      <c r="B177">
        <v>53.806135599999998</v>
      </c>
      <c r="C177">
        <v>-1.5056377999999999</v>
      </c>
      <c r="D177">
        <v>53.806135599999998</v>
      </c>
      <c r="E177">
        <v>-1.5056377999999999</v>
      </c>
    </row>
    <row r="178" spans="1:5" x14ac:dyDescent="0.25">
      <c r="A178" s="1" t="s">
        <v>347</v>
      </c>
      <c r="B178">
        <v>53.742659618181825</v>
      </c>
      <c r="C178">
        <v>-1.6611277999999998</v>
      </c>
      <c r="D178">
        <v>53.742659618181825</v>
      </c>
      <c r="E178">
        <v>-1.6611277999999998</v>
      </c>
    </row>
    <row r="179" spans="1:5" x14ac:dyDescent="0.25">
      <c r="A179" t="s">
        <v>201</v>
      </c>
      <c r="B179">
        <v>52.663528399999997</v>
      </c>
      <c r="C179">
        <v>-1.0803649</v>
      </c>
      <c r="D179">
        <f>B179</f>
        <v>52.663528399999997</v>
      </c>
      <c r="E179">
        <f>C179+0.03</f>
        <v>-1.0503648999999999</v>
      </c>
    </row>
    <row r="180" spans="1:5" x14ac:dyDescent="0.25">
      <c r="A180" t="s">
        <v>202</v>
      </c>
      <c r="B180">
        <v>52.5839736</v>
      </c>
      <c r="C180">
        <v>-1.1411861000000001</v>
      </c>
      <c r="D180">
        <f>B180-0.05</f>
        <v>52.533973600000003</v>
      </c>
      <c r="E180">
        <f>C180+0.1</f>
        <v>-1.0411861</v>
      </c>
    </row>
    <row r="181" spans="1:5" x14ac:dyDescent="0.25">
      <c r="A181" t="s">
        <v>203</v>
      </c>
      <c r="B181">
        <v>51.911783399999997</v>
      </c>
      <c r="C181">
        <v>-0.6307914</v>
      </c>
      <c r="D181">
        <v>51.911783399999997</v>
      </c>
      <c r="E181">
        <f>C181-0.09</f>
        <v>-0.72079139999999997</v>
      </c>
    </row>
    <row r="182" spans="1:5" x14ac:dyDescent="0.25">
      <c r="A182" t="s">
        <v>204</v>
      </c>
      <c r="B182">
        <v>60.1511937</v>
      </c>
      <c r="C182">
        <v>-1.1473036000000001</v>
      </c>
      <c r="D182">
        <v>60.1511937</v>
      </c>
      <c r="E182">
        <v>-1.1473036000000001</v>
      </c>
    </row>
    <row r="183" spans="1:5" x14ac:dyDescent="0.25">
      <c r="A183" t="s">
        <v>205</v>
      </c>
      <c r="B183">
        <v>51.9782042</v>
      </c>
      <c r="C183">
        <v>-0.21465619999999999</v>
      </c>
      <c r="D183">
        <f>B183+0.03</f>
        <v>52.008204200000002</v>
      </c>
      <c r="E183">
        <v>-0.21465619999999999</v>
      </c>
    </row>
    <row r="184" spans="1:5" x14ac:dyDescent="0.25">
      <c r="A184" t="s">
        <v>206</v>
      </c>
      <c r="B184">
        <v>52.681990200000001</v>
      </c>
      <c r="C184">
        <v>-1.8333556</v>
      </c>
      <c r="D184">
        <v>52.681990200000001</v>
      </c>
      <c r="E184">
        <v>-1.8333556</v>
      </c>
    </row>
    <row r="185" spans="1:5" x14ac:dyDescent="0.25">
      <c r="A185" t="s">
        <v>207</v>
      </c>
      <c r="B185">
        <v>53.203568400000002</v>
      </c>
      <c r="C185">
        <v>-0.61231429999999998</v>
      </c>
      <c r="D185">
        <v>53.203568400000002</v>
      </c>
      <c r="E185">
        <v>-0.61231429999999998</v>
      </c>
    </row>
    <row r="186" spans="1:5" x14ac:dyDescent="0.25">
      <c r="A186" s="1" t="s">
        <v>350</v>
      </c>
      <c r="B186">
        <v>53.433106125000002</v>
      </c>
      <c r="C186">
        <v>-2.8773681625000003</v>
      </c>
      <c r="D186">
        <v>53.433106125000002</v>
      </c>
      <c r="E186">
        <v>-2.8773681625000003</v>
      </c>
    </row>
    <row r="187" spans="1:5" x14ac:dyDescent="0.25">
      <c r="A187" t="s">
        <v>208</v>
      </c>
      <c r="B187">
        <v>55.887124200000002</v>
      </c>
      <c r="C187">
        <v>-3.5342047999999999</v>
      </c>
      <c r="D187">
        <f>B187-0.01</f>
        <v>55.877124200000004</v>
      </c>
      <c r="E187">
        <f>C187-0.04</f>
        <v>-3.5742048</v>
      </c>
    </row>
    <row r="188" spans="1:5" x14ac:dyDescent="0.25">
      <c r="A188" t="s">
        <v>209</v>
      </c>
      <c r="B188">
        <v>51.686103699999997</v>
      </c>
      <c r="C188">
        <v>-4.1554484</v>
      </c>
      <c r="D188">
        <f>B188</f>
        <v>51.686103699999997</v>
      </c>
      <c r="E188">
        <f>C188-0.02</f>
        <v>-4.1754483999999996</v>
      </c>
    </row>
    <row r="189" spans="1:5" x14ac:dyDescent="0.25">
      <c r="A189" t="s">
        <v>210</v>
      </c>
      <c r="B189">
        <v>51.524264600000002</v>
      </c>
      <c r="C189">
        <v>-3.3650403999999998</v>
      </c>
      <c r="D189">
        <f>B189+0.05</f>
        <v>51.574264599999999</v>
      </c>
      <c r="E189">
        <f>C189-0.11</f>
        <v>-3.4750403999999997</v>
      </c>
    </row>
    <row r="190" spans="1:5" x14ac:dyDescent="0.25">
      <c r="A190" t="s">
        <v>211</v>
      </c>
      <c r="B190">
        <v>56.035893199999997</v>
      </c>
      <c r="C190">
        <v>-5.4283587999999998</v>
      </c>
      <c r="D190">
        <f>B190+0.03</f>
        <v>56.065893199999998</v>
      </c>
      <c r="E190">
        <v>-5.4283587999999998</v>
      </c>
    </row>
    <row r="191" spans="1:5" x14ac:dyDescent="0.25">
      <c r="A191" s="1" t="s">
        <v>351</v>
      </c>
      <c r="B191">
        <v>51.53327937142857</v>
      </c>
      <c r="C191">
        <v>-0.14849228285714286</v>
      </c>
      <c r="D191">
        <v>51.53327937142857</v>
      </c>
      <c r="E191">
        <v>-0.14849228285714286</v>
      </c>
    </row>
    <row r="192" spans="1:5" x14ac:dyDescent="0.25">
      <c r="A192" t="s">
        <v>212</v>
      </c>
      <c r="B192">
        <v>52.780650000000001</v>
      </c>
      <c r="C192">
        <v>-1.200923</v>
      </c>
      <c r="D192">
        <f>B192+0.015</f>
        <v>52.795650000000002</v>
      </c>
      <c r="E192">
        <v>-1.200923</v>
      </c>
    </row>
    <row r="193" spans="1:5" x14ac:dyDescent="0.25">
      <c r="A193" t="s">
        <v>213</v>
      </c>
      <c r="B193">
        <v>51.649624600000003</v>
      </c>
      <c r="C193">
        <v>5.6496299999999999E-2</v>
      </c>
      <c r="D193">
        <v>51.649624600000003</v>
      </c>
      <c r="E193">
        <f>C193+0.043</f>
        <v>9.9496299999999996E-2</v>
      </c>
    </row>
    <row r="194" spans="1:5" x14ac:dyDescent="0.25">
      <c r="A194" t="s">
        <v>214</v>
      </c>
      <c r="B194">
        <v>53.363610999999999</v>
      </c>
      <c r="C194">
        <v>1.5540999999999999E-2</v>
      </c>
      <c r="D194">
        <v>53.363610999999999</v>
      </c>
      <c r="E194">
        <v>1.5540999999999999E-2</v>
      </c>
    </row>
    <row r="195" spans="1:5" x14ac:dyDescent="0.25">
      <c r="A195" t="s">
        <v>215</v>
      </c>
      <c r="B195">
        <v>52.486835999999997</v>
      </c>
      <c r="C195">
        <v>1.715681</v>
      </c>
      <c r="D195">
        <v>52.486835999999997</v>
      </c>
      <c r="E195">
        <v>1.715681</v>
      </c>
    </row>
    <row r="196" spans="1:5" x14ac:dyDescent="0.25">
      <c r="A196" t="s">
        <v>216</v>
      </c>
      <c r="B196">
        <v>52.365387400000003</v>
      </c>
      <c r="C196">
        <v>-2.6930567000000001</v>
      </c>
      <c r="D196">
        <v>52.365387400000003</v>
      </c>
      <c r="E196">
        <v>-2.6930567000000001</v>
      </c>
    </row>
    <row r="197" spans="1:5" x14ac:dyDescent="0.25">
      <c r="A197" t="s">
        <v>217</v>
      </c>
      <c r="B197">
        <v>51.877736900000002</v>
      </c>
      <c r="C197">
        <v>-0.42017179999999998</v>
      </c>
      <c r="D197">
        <v>51.877736900000002</v>
      </c>
      <c r="E197">
        <f>C197-0.05</f>
        <v>-0.47017179999999997</v>
      </c>
    </row>
    <row r="198" spans="1:5" x14ac:dyDescent="0.25">
      <c r="A198" t="s">
        <v>218</v>
      </c>
      <c r="B198">
        <v>53.258460999999997</v>
      </c>
      <c r="C198">
        <v>-2.1198999999999999</v>
      </c>
      <c r="D198">
        <v>53.258460999999997</v>
      </c>
      <c r="E198">
        <f>C198-0.04</f>
        <v>-2.1598999999999999</v>
      </c>
    </row>
    <row r="199" spans="1:5" x14ac:dyDescent="0.25">
      <c r="A199" t="s">
        <v>219</v>
      </c>
      <c r="B199">
        <v>51.260750299999998</v>
      </c>
      <c r="C199">
        <v>0.52583590000000002</v>
      </c>
      <c r="D199">
        <f>B199-0.02</f>
        <v>51.240750299999995</v>
      </c>
      <c r="E199">
        <v>0.52583590000000002</v>
      </c>
    </row>
    <row r="200" spans="1:5" x14ac:dyDescent="0.25">
      <c r="A200" t="s">
        <v>220</v>
      </c>
      <c r="B200">
        <v>54.140426099999999</v>
      </c>
      <c r="C200">
        <v>-0.79111719999999996</v>
      </c>
      <c r="D200">
        <v>54.140426099999999</v>
      </c>
      <c r="E200">
        <v>-0.79111719999999996</v>
      </c>
    </row>
    <row r="201" spans="1:5" x14ac:dyDescent="0.25">
      <c r="A201" s="1" t="s">
        <v>352</v>
      </c>
      <c r="B201">
        <v>53.506440920000003</v>
      </c>
      <c r="C201">
        <v>-2.2536799600000004</v>
      </c>
      <c r="D201">
        <v>53.506440920000003</v>
      </c>
      <c r="E201">
        <v>-2.2536799600000004</v>
      </c>
    </row>
    <row r="202" spans="1:5" x14ac:dyDescent="0.25">
      <c r="A202" t="s">
        <v>221</v>
      </c>
      <c r="B202">
        <v>52.769495190000001</v>
      </c>
      <c r="C202">
        <v>-0.89327179000000001</v>
      </c>
      <c r="D202">
        <f>B202+0.02</f>
        <v>52.789495190000004</v>
      </c>
      <c r="E202">
        <f>C202</f>
        <v>-0.89327179000000001</v>
      </c>
    </row>
    <row r="203" spans="1:5" x14ac:dyDescent="0.25">
      <c r="A203" t="s">
        <v>222</v>
      </c>
      <c r="B203">
        <v>51.720072899999998</v>
      </c>
      <c r="C203">
        <v>-3.355585</v>
      </c>
      <c r="D203">
        <v>51.720072899999998</v>
      </c>
      <c r="E203">
        <v>-3.355585</v>
      </c>
    </row>
    <row r="204" spans="1:5" x14ac:dyDescent="0.25">
      <c r="A204" t="s">
        <v>223</v>
      </c>
      <c r="B204">
        <v>54.571915300000001</v>
      </c>
      <c r="C204">
        <v>-1.1905810999999999</v>
      </c>
      <c r="D204">
        <f>B204-0.025</f>
        <v>54.546915300000002</v>
      </c>
      <c r="E204">
        <v>-1.1905810999999999</v>
      </c>
    </row>
    <row r="205" spans="1:5" x14ac:dyDescent="0.25">
      <c r="A205" t="s">
        <v>224</v>
      </c>
      <c r="B205">
        <v>51.610296499999997</v>
      </c>
      <c r="C205">
        <v>-0.24696419999999999</v>
      </c>
      <c r="D205">
        <f>B205+0.008</f>
        <v>51.6182965</v>
      </c>
      <c r="E205">
        <v>-0.24696419999999999</v>
      </c>
    </row>
    <row r="206" spans="1:5" x14ac:dyDescent="0.25">
      <c r="A206" t="s">
        <v>225</v>
      </c>
      <c r="B206">
        <v>51.390500000000003</v>
      </c>
      <c r="C206">
        <v>-0.13585</v>
      </c>
      <c r="D206">
        <f>B206+0.015</f>
        <v>51.405500000000004</v>
      </c>
      <c r="E206">
        <f>C206+0.01</f>
        <v>-0.12584999999999999</v>
      </c>
    </row>
    <row r="207" spans="1:5" x14ac:dyDescent="0.25">
      <c r="A207" t="s">
        <v>226</v>
      </c>
      <c r="B207">
        <v>51.813638900000001</v>
      </c>
      <c r="C207">
        <v>-2.7098053000000002</v>
      </c>
      <c r="D207">
        <v>51.813638900000001</v>
      </c>
      <c r="E207">
        <v>-2.7098053000000002</v>
      </c>
    </row>
    <row r="208" spans="1:5" x14ac:dyDescent="0.25">
      <c r="A208" t="s">
        <v>227</v>
      </c>
      <c r="B208">
        <v>51.3866388</v>
      </c>
      <c r="C208">
        <v>-0.2125378</v>
      </c>
      <c r="D208">
        <v>51.3866388</v>
      </c>
      <c r="E208">
        <v>-0.2125378</v>
      </c>
    </row>
    <row r="209" spans="1:5" x14ac:dyDescent="0.25">
      <c r="A209" t="s">
        <v>228</v>
      </c>
      <c r="B209" t="e">
        <v>#N/A</v>
      </c>
      <c r="C209" t="e">
        <v>#N/A</v>
      </c>
      <c r="D209" t="e">
        <v>#N/A</v>
      </c>
      <c r="E209" t="e">
        <v>#N/A</v>
      </c>
    </row>
    <row r="210" spans="1:5" x14ac:dyDescent="0.25">
      <c r="A210" t="s">
        <v>229</v>
      </c>
      <c r="B210">
        <v>53.833126999999998</v>
      </c>
      <c r="C210">
        <v>-2.2183231999999999</v>
      </c>
      <c r="D210">
        <v>53.833126999999998</v>
      </c>
      <c r="E210">
        <v>-2.2183231999999999</v>
      </c>
    </row>
    <row r="211" spans="1:5" x14ac:dyDescent="0.25">
      <c r="A211" t="s">
        <v>230</v>
      </c>
      <c r="B211">
        <v>51.397368999999998</v>
      </c>
      <c r="C211">
        <v>-1.288008</v>
      </c>
      <c r="D211">
        <v>51.397368999999998</v>
      </c>
      <c r="E211">
        <v>-1.288008</v>
      </c>
    </row>
    <row r="212" spans="1:5" x14ac:dyDescent="0.25">
      <c r="A212" t="s">
        <v>231</v>
      </c>
      <c r="B212">
        <v>51.5708123</v>
      </c>
      <c r="C212">
        <v>-2.9706557</v>
      </c>
      <c r="D212">
        <v>51.5708123</v>
      </c>
      <c r="E212">
        <v>-2.9706557</v>
      </c>
    </row>
    <row r="213" spans="1:5" x14ac:dyDescent="0.25">
      <c r="A213" t="s">
        <v>232</v>
      </c>
      <c r="B213">
        <v>50.713123799999998</v>
      </c>
      <c r="C213">
        <v>-1.2970957999999999</v>
      </c>
      <c r="D213">
        <f>B213-0.05</f>
        <v>50.663123800000001</v>
      </c>
      <c r="E213">
        <v>-1.2970957999999999</v>
      </c>
    </row>
    <row r="214" spans="1:5" x14ac:dyDescent="0.25">
      <c r="A214" t="s">
        <v>233</v>
      </c>
      <c r="B214">
        <v>50.527522300000001</v>
      </c>
      <c r="C214">
        <v>-3.5973475000000001</v>
      </c>
      <c r="D214">
        <v>50.527522300000001</v>
      </c>
      <c r="E214">
        <v>-3.5973475000000001</v>
      </c>
    </row>
    <row r="215" spans="1:5" x14ac:dyDescent="0.25">
      <c r="A215" t="s">
        <v>234</v>
      </c>
      <c r="B215">
        <v>54.960717199999998</v>
      </c>
      <c r="C215">
        <v>-4.4852691</v>
      </c>
      <c r="D215">
        <v>54.960717199999998</v>
      </c>
      <c r="E215">
        <v>-4.4852691</v>
      </c>
    </row>
    <row r="216" spans="1:5" x14ac:dyDescent="0.25">
      <c r="A216" t="s">
        <v>235</v>
      </c>
      <c r="B216">
        <v>53.4440624</v>
      </c>
      <c r="C216">
        <v>-2.9304511999999998</v>
      </c>
      <c r="D216">
        <v>53.4440624</v>
      </c>
      <c r="E216">
        <f>C216+0.002</f>
        <v>-2.9284512</v>
      </c>
    </row>
    <row r="217" spans="1:5" x14ac:dyDescent="0.25">
      <c r="A217" t="s">
        <v>236</v>
      </c>
      <c r="B217">
        <v>54.3403086</v>
      </c>
      <c r="C217">
        <v>-1.4323615000000001</v>
      </c>
      <c r="D217">
        <v>54.3403086</v>
      </c>
      <c r="E217">
        <v>-1.4323615000000001</v>
      </c>
    </row>
    <row r="218" spans="1:5" x14ac:dyDescent="0.25">
      <c r="A218" t="s">
        <v>237</v>
      </c>
      <c r="B218">
        <v>52.25291</v>
      </c>
      <c r="C218">
        <v>-0.91354000000000002</v>
      </c>
      <c r="D218">
        <v>52.25291</v>
      </c>
      <c r="E218">
        <v>-0.91354000000000002</v>
      </c>
    </row>
    <row r="219" spans="1:5" x14ac:dyDescent="0.25">
      <c r="A219" t="s">
        <v>238</v>
      </c>
      <c r="B219">
        <v>53.259651699999999</v>
      </c>
      <c r="C219">
        <v>-2.5262476999999999</v>
      </c>
      <c r="D219">
        <v>53.259651699999999</v>
      </c>
      <c r="E219">
        <f>C219+0.03</f>
        <v>-2.4962477000000001</v>
      </c>
    </row>
    <row r="220" spans="1:5" x14ac:dyDescent="0.25">
      <c r="A220" t="s">
        <v>239</v>
      </c>
      <c r="B220">
        <v>52.659845199999999</v>
      </c>
      <c r="C220">
        <v>1.2805801000000001</v>
      </c>
      <c r="D220">
        <f>B220</f>
        <v>52.659845199999999</v>
      </c>
      <c r="E220">
        <f>C220-0.1</f>
        <v>1.1805801</v>
      </c>
    </row>
    <row r="221" spans="1:5" x14ac:dyDescent="0.25">
      <c r="A221" t="s">
        <v>240</v>
      </c>
      <c r="B221">
        <v>52.634372900000002</v>
      </c>
      <c r="C221">
        <v>1.3750393000000001</v>
      </c>
      <c r="D221">
        <f>B221</f>
        <v>52.634372900000002</v>
      </c>
      <c r="E221">
        <f>C221+0.07</f>
        <v>1.4450393000000001</v>
      </c>
    </row>
    <row r="222" spans="1:5" x14ac:dyDescent="0.25">
      <c r="A222" t="s">
        <v>241</v>
      </c>
      <c r="B222">
        <v>52.904258200000001</v>
      </c>
      <c r="C222">
        <v>-1.2389425999999999</v>
      </c>
      <c r="D222">
        <f>B222+0.025</f>
        <v>52.9292582</v>
      </c>
      <c r="E222">
        <f>C222+0.02</f>
        <v>-1.2189425999999999</v>
      </c>
    </row>
    <row r="223" spans="1:5" x14ac:dyDescent="0.25">
      <c r="A223" t="s">
        <v>242</v>
      </c>
      <c r="B223">
        <v>52.957487399999998</v>
      </c>
      <c r="C223">
        <v>-1.0703014</v>
      </c>
      <c r="D223">
        <f>B223</f>
        <v>52.957487399999998</v>
      </c>
      <c r="E223">
        <f>C223+0.1</f>
        <v>-0.97030139999999998</v>
      </c>
    </row>
    <row r="224" spans="1:5" x14ac:dyDescent="0.25">
      <c r="A224" t="s">
        <v>243</v>
      </c>
      <c r="B224">
        <v>52.524562500000002</v>
      </c>
      <c r="C224">
        <v>-1.4883936</v>
      </c>
      <c r="D224">
        <f>B224+0.05</f>
        <v>52.574562499999999</v>
      </c>
      <c r="E224">
        <f>C224-0.09</f>
        <v>-1.5783936000000001</v>
      </c>
    </row>
    <row r="225" spans="1:5" x14ac:dyDescent="0.25">
      <c r="A225" t="s">
        <v>244</v>
      </c>
      <c r="B225">
        <v>58.981673800000003</v>
      </c>
      <c r="C225">
        <v>-2.9720005</v>
      </c>
      <c r="D225">
        <v>58.981673800000003</v>
      </c>
      <c r="E225">
        <v>-2.9720005</v>
      </c>
    </row>
    <row r="226" spans="1:5" x14ac:dyDescent="0.25">
      <c r="A226" t="s">
        <v>245</v>
      </c>
      <c r="B226">
        <v>52.843625000000003</v>
      </c>
      <c r="C226">
        <v>-3.0417288999999998</v>
      </c>
      <c r="D226">
        <v>52.843625000000003</v>
      </c>
      <c r="E226">
        <v>-3.0417288999999998</v>
      </c>
    </row>
    <row r="227" spans="1:5" x14ac:dyDescent="0.25">
      <c r="A227" t="s">
        <v>246</v>
      </c>
      <c r="B227">
        <v>51.727189799999998</v>
      </c>
      <c r="C227">
        <v>-1.2249182000000001</v>
      </c>
      <c r="D227">
        <v>51.727189799999998</v>
      </c>
      <c r="E227">
        <v>-1.2249182000000001</v>
      </c>
    </row>
    <row r="228" spans="1:5" x14ac:dyDescent="0.25">
      <c r="A228" t="s">
        <v>247</v>
      </c>
      <c r="B228">
        <v>55.843554699999999</v>
      </c>
      <c r="C228">
        <v>-4.4755317999999997</v>
      </c>
      <c r="D228">
        <v>55.843554699999999</v>
      </c>
      <c r="E228">
        <v>-4.4755317999999997</v>
      </c>
    </row>
    <row r="229" spans="1:5" x14ac:dyDescent="0.25">
      <c r="A229" t="s">
        <v>248</v>
      </c>
      <c r="B229">
        <v>51.6945111</v>
      </c>
      <c r="C229">
        <v>-4.9525005999999996</v>
      </c>
      <c r="D229">
        <v>51.6945111</v>
      </c>
      <c r="E229">
        <v>-4.9525005999999996</v>
      </c>
    </row>
    <row r="230" spans="1:5" x14ac:dyDescent="0.25">
      <c r="A230" t="s">
        <v>249</v>
      </c>
      <c r="B230">
        <v>56.417079700000002</v>
      </c>
      <c r="C230">
        <v>-3.4575168000000001</v>
      </c>
      <c r="D230">
        <v>56.417079700000002</v>
      </c>
      <c r="E230">
        <v>-3.4575168000000001</v>
      </c>
    </row>
    <row r="231" spans="1:5" x14ac:dyDescent="0.25">
      <c r="A231" t="s">
        <v>250</v>
      </c>
      <c r="B231">
        <v>52.569091399999998</v>
      </c>
      <c r="C231">
        <v>-0.2195415</v>
      </c>
      <c r="D231">
        <v>52.569091399999998</v>
      </c>
      <c r="E231">
        <v>-0.2195415</v>
      </c>
    </row>
    <row r="232" spans="1:5" x14ac:dyDescent="0.25">
      <c r="A232" t="s">
        <v>251</v>
      </c>
      <c r="B232">
        <v>57.487079000000001</v>
      </c>
      <c r="C232">
        <v>-1.8015654999999999</v>
      </c>
      <c r="D232">
        <v>57.487079000000001</v>
      </c>
      <c r="E232">
        <v>-1.8015654999999999</v>
      </c>
    </row>
    <row r="233" spans="1:5" x14ac:dyDescent="0.25">
      <c r="A233" t="s">
        <v>252</v>
      </c>
      <c r="B233">
        <v>51.596831999999999</v>
      </c>
      <c r="C233">
        <v>-0.39971879999999999</v>
      </c>
      <c r="D233">
        <v>51.596831999999999</v>
      </c>
      <c r="E233">
        <f>C233-0.02</f>
        <v>-0.4197188</v>
      </c>
    </row>
    <row r="234" spans="1:5" x14ac:dyDescent="0.25">
      <c r="A234" t="s">
        <v>253</v>
      </c>
      <c r="B234">
        <v>50.413947899999997</v>
      </c>
      <c r="C234">
        <v>-4.1829137999999997</v>
      </c>
      <c r="D234">
        <v>50.413947899999997</v>
      </c>
      <c r="E234">
        <v>-4.1829137999999997</v>
      </c>
    </row>
    <row r="235" spans="1:5" x14ac:dyDescent="0.25">
      <c r="A235" t="s">
        <v>254</v>
      </c>
      <c r="B235">
        <v>53.691871900000002</v>
      </c>
      <c r="C235">
        <v>-1.3035042999999999</v>
      </c>
      <c r="D235">
        <v>53.691871900000002</v>
      </c>
      <c r="E235">
        <v>-1.3035042999999999</v>
      </c>
    </row>
    <row r="236" spans="1:5" x14ac:dyDescent="0.25">
      <c r="A236" t="s">
        <v>255</v>
      </c>
      <c r="B236">
        <v>50.741016299999998</v>
      </c>
      <c r="C236">
        <v>-1.9756712000000001</v>
      </c>
      <c r="D236">
        <v>50.741016299999998</v>
      </c>
      <c r="E236">
        <v>-1.9756712000000001</v>
      </c>
    </row>
    <row r="237" spans="1:5" x14ac:dyDescent="0.25">
      <c r="A237" t="s">
        <v>256</v>
      </c>
      <c r="B237">
        <v>50.857755699999998</v>
      </c>
      <c r="C237">
        <v>-1.1095793</v>
      </c>
      <c r="D237">
        <v>50.857755699999998</v>
      </c>
      <c r="E237">
        <f>C237 + 0.08</f>
        <v>-1.0295793</v>
      </c>
    </row>
    <row r="238" spans="1:5" x14ac:dyDescent="0.25">
      <c r="A238" t="s">
        <v>257</v>
      </c>
      <c r="B238">
        <v>53.760907199999998</v>
      </c>
      <c r="C238">
        <v>-2.7501831000000001</v>
      </c>
      <c r="D238">
        <v>53.760907199999998</v>
      </c>
      <c r="E238">
        <v>-2.7501831000000001</v>
      </c>
    </row>
    <row r="239" spans="1:5" x14ac:dyDescent="0.25">
      <c r="A239" t="s">
        <v>258</v>
      </c>
      <c r="B239">
        <v>52.880693000000001</v>
      </c>
      <c r="C239">
        <v>-4.4233450000000003</v>
      </c>
      <c r="D239">
        <v>52.880693000000001</v>
      </c>
      <c r="E239">
        <v>-4.4233450000000003</v>
      </c>
    </row>
    <row r="240" spans="1:5" x14ac:dyDescent="0.25">
      <c r="A240" t="s">
        <v>259</v>
      </c>
      <c r="B240">
        <v>51.442765000000001</v>
      </c>
      <c r="C240">
        <v>-0.97229500000000002</v>
      </c>
      <c r="D240">
        <v>51.442765000000001</v>
      </c>
      <c r="E240">
        <v>-0.97229500000000002</v>
      </c>
    </row>
    <row r="241" spans="1:5" x14ac:dyDescent="0.25">
      <c r="A241" t="s">
        <v>260</v>
      </c>
      <c r="B241">
        <v>52.308536500000002</v>
      </c>
      <c r="C241">
        <v>-1.9470362000000001</v>
      </c>
      <c r="D241">
        <v>52.308536500000002</v>
      </c>
      <c r="E241">
        <f>C241+0.015</f>
        <v>-1.9320362000000002</v>
      </c>
    </row>
    <row r="242" spans="1:5" x14ac:dyDescent="0.25">
      <c r="A242" t="s">
        <v>261</v>
      </c>
      <c r="B242">
        <v>51.2166085</v>
      </c>
      <c r="C242">
        <v>-0.14475180000000001</v>
      </c>
      <c r="D242">
        <v>51.2166085</v>
      </c>
      <c r="E242">
        <v>-0.14475180000000001</v>
      </c>
    </row>
    <row r="243" spans="1:5" x14ac:dyDescent="0.25">
      <c r="A243" t="s">
        <v>262</v>
      </c>
      <c r="B243">
        <v>53.314858999999998</v>
      </c>
      <c r="C243">
        <v>-3.4856790000000002</v>
      </c>
      <c r="D243">
        <v>53.314858999999998</v>
      </c>
      <c r="E243">
        <v>-3.4856790000000002</v>
      </c>
    </row>
    <row r="244" spans="1:5" x14ac:dyDescent="0.25">
      <c r="A244" t="s">
        <v>263</v>
      </c>
      <c r="B244">
        <v>53.614775199999997</v>
      </c>
      <c r="C244">
        <v>-2.1282663999999998</v>
      </c>
      <c r="D244">
        <v>53.614775199999997</v>
      </c>
      <c r="E244">
        <v>-2.1282663999999998</v>
      </c>
    </row>
    <row r="245" spans="1:5" x14ac:dyDescent="0.25">
      <c r="A245" t="s">
        <v>264</v>
      </c>
      <c r="B245">
        <v>53.4422432</v>
      </c>
      <c r="C245">
        <v>-1.3580563999999999</v>
      </c>
      <c r="D245">
        <f>B245+0.035</f>
        <v>53.477243199999997</v>
      </c>
      <c r="E245">
        <f>C245</f>
        <v>-1.3580563999999999</v>
      </c>
    </row>
    <row r="246" spans="1:5" x14ac:dyDescent="0.25">
      <c r="A246" t="s">
        <v>265</v>
      </c>
      <c r="B246">
        <v>52.371415200000001</v>
      </c>
      <c r="C246">
        <v>-1.2883336999999999</v>
      </c>
      <c r="D246">
        <f>B246-0.04</f>
        <v>52.331415200000002</v>
      </c>
      <c r="E246">
        <v>-1.2883336999999999</v>
      </c>
    </row>
    <row r="247" spans="1:5" x14ac:dyDescent="0.25">
      <c r="A247" t="s">
        <v>266</v>
      </c>
      <c r="B247">
        <v>53.4194204</v>
      </c>
      <c r="C247">
        <v>-2.3201982999999999</v>
      </c>
      <c r="D247">
        <v>53.4194204</v>
      </c>
      <c r="E247">
        <f>C247-0.015</f>
        <v>-2.3351983000000001</v>
      </c>
    </row>
    <row r="248" spans="1:5" x14ac:dyDescent="0.25">
      <c r="A248" t="s">
        <v>267</v>
      </c>
      <c r="B248">
        <v>51.071917999999997</v>
      </c>
      <c r="C248">
        <v>-1.7881974</v>
      </c>
      <c r="D248">
        <v>51.071917999999997</v>
      </c>
      <c r="E248">
        <v>-1.7881974</v>
      </c>
    </row>
    <row r="249" spans="1:5" x14ac:dyDescent="0.25">
      <c r="A249" t="s">
        <v>268</v>
      </c>
      <c r="B249">
        <v>54.238085400000003</v>
      </c>
      <c r="C249">
        <v>-0.40375119999999998</v>
      </c>
      <c r="D249">
        <v>54.238085400000003</v>
      </c>
      <c r="E249">
        <v>-0.40375119999999998</v>
      </c>
    </row>
    <row r="250" spans="1:5" x14ac:dyDescent="0.25">
      <c r="A250" t="s">
        <v>269</v>
      </c>
      <c r="B250">
        <v>53.597996899999998</v>
      </c>
      <c r="C250">
        <v>-0.64484640000000004</v>
      </c>
      <c r="D250">
        <v>53.597996899999998</v>
      </c>
      <c r="E250">
        <v>-0.64484640000000004</v>
      </c>
    </row>
    <row r="251" spans="1:5" x14ac:dyDescent="0.25">
      <c r="A251" t="s">
        <v>270</v>
      </c>
      <c r="B251">
        <v>51.272208499999998</v>
      </c>
      <c r="C251">
        <v>0.1887173</v>
      </c>
      <c r="D251">
        <v>51.272208499999998</v>
      </c>
      <c r="E251">
        <v>0.1887173</v>
      </c>
    </row>
    <row r="252" spans="1:5" x14ac:dyDescent="0.25">
      <c r="A252" t="s">
        <v>271</v>
      </c>
      <c r="B252">
        <v>53.369005100000003</v>
      </c>
      <c r="C252">
        <v>-1.3651390999999999</v>
      </c>
      <c r="D252">
        <f>B252-0.03</f>
        <v>53.339005100000001</v>
      </c>
      <c r="E252">
        <v>-1.3651390999999999</v>
      </c>
    </row>
    <row r="253" spans="1:5" x14ac:dyDescent="0.25">
      <c r="A253" t="s">
        <v>272</v>
      </c>
      <c r="B253">
        <v>53.416656199999998</v>
      </c>
      <c r="C253">
        <v>-1.5107657000000001</v>
      </c>
      <c r="D253">
        <f>B253</f>
        <v>53.416656199999998</v>
      </c>
      <c r="E253">
        <f>C253-0.1</f>
        <v>-1.6107657000000002</v>
      </c>
    </row>
    <row r="254" spans="1:5" x14ac:dyDescent="0.25">
      <c r="A254" t="s">
        <v>273</v>
      </c>
      <c r="B254">
        <v>52.745946600000003</v>
      </c>
      <c r="C254">
        <v>-2.7364644999999999</v>
      </c>
      <c r="D254">
        <v>52.745946600000003</v>
      </c>
      <c r="E254">
        <v>-2.7364644999999999</v>
      </c>
    </row>
    <row r="255" spans="1:5" x14ac:dyDescent="0.25">
      <c r="A255" t="s">
        <v>274</v>
      </c>
      <c r="B255">
        <v>51.419504600000003</v>
      </c>
      <c r="C255">
        <v>0.122365</v>
      </c>
      <c r="D255">
        <v>51.419504600000003</v>
      </c>
      <c r="E255">
        <v>0.122365</v>
      </c>
    </row>
    <row r="256" spans="1:5" x14ac:dyDescent="0.25">
      <c r="A256" t="s">
        <v>275</v>
      </c>
      <c r="B256">
        <v>53.142475300000001</v>
      </c>
      <c r="C256">
        <v>0.3252176</v>
      </c>
      <c r="D256">
        <v>53.142475300000001</v>
      </c>
      <c r="E256">
        <v>0.3252176</v>
      </c>
    </row>
    <row r="257" spans="1:5" x14ac:dyDescent="0.25">
      <c r="A257" t="s">
        <v>276</v>
      </c>
      <c r="B257">
        <v>53.953643700000001</v>
      </c>
      <c r="C257">
        <v>-2.0229887999999998</v>
      </c>
      <c r="D257">
        <f>B257+0.01</f>
        <v>53.963643699999999</v>
      </c>
      <c r="E257">
        <v>-2.0229887999999998</v>
      </c>
    </row>
    <row r="258" spans="1:5" x14ac:dyDescent="0.25">
      <c r="A258" t="s">
        <v>277</v>
      </c>
      <c r="B258">
        <v>51.503593000000002</v>
      </c>
      <c r="C258">
        <v>-0.54617800000000005</v>
      </c>
      <c r="D258">
        <f>B258-0.005</f>
        <v>51.498593</v>
      </c>
      <c r="E258">
        <f>C258</f>
        <v>-0.54617800000000005</v>
      </c>
    </row>
    <row r="259" spans="1:5" x14ac:dyDescent="0.25">
      <c r="A259" t="s">
        <v>278</v>
      </c>
      <c r="B259">
        <v>54.975408000000002</v>
      </c>
      <c r="C259">
        <v>-1.4644062</v>
      </c>
      <c r="D259">
        <v>54.975408000000002</v>
      </c>
      <c r="E259">
        <v>-1.4644062</v>
      </c>
    </row>
    <row r="260" spans="1:5" x14ac:dyDescent="0.25">
      <c r="A260" t="s">
        <v>279</v>
      </c>
      <c r="B260">
        <v>51.525385499999999</v>
      </c>
      <c r="C260">
        <v>-0.36488870000000001</v>
      </c>
      <c r="D260">
        <f>B260-0.0075</f>
        <v>51.517885499999998</v>
      </c>
      <c r="E260">
        <f>C260+0.041</f>
        <v>-0.32388870000000003</v>
      </c>
    </row>
    <row r="261" spans="1:5" x14ac:dyDescent="0.25">
      <c r="A261" t="s">
        <v>280</v>
      </c>
      <c r="B261">
        <v>50.934252399999998</v>
      </c>
      <c r="C261">
        <v>-1.3652584000000001</v>
      </c>
      <c r="D261">
        <v>50.934252399999998</v>
      </c>
      <c r="E261">
        <f>C261+0.06</f>
        <v>-1.3052584</v>
      </c>
    </row>
    <row r="262" spans="1:5" x14ac:dyDescent="0.25">
      <c r="A262" t="s">
        <v>281</v>
      </c>
      <c r="B262">
        <v>50.932683099999998</v>
      </c>
      <c r="C262">
        <v>-1.455187</v>
      </c>
      <c r="D262">
        <v>50.932683099999998</v>
      </c>
      <c r="E262">
        <f>C262-0.115</f>
        <v>-1.570187</v>
      </c>
    </row>
    <row r="263" spans="1:5" x14ac:dyDescent="0.25">
      <c r="A263" t="s">
        <v>282</v>
      </c>
      <c r="B263">
        <v>51.548589999999997</v>
      </c>
      <c r="C263">
        <v>0.70884899999999995</v>
      </c>
      <c r="D263">
        <v>51.548589999999997</v>
      </c>
      <c r="E263">
        <f>C263+0.02</f>
        <v>0.72884899999999997</v>
      </c>
    </row>
    <row r="264" spans="1:5" x14ac:dyDescent="0.25">
      <c r="A264" t="s">
        <v>283</v>
      </c>
      <c r="B264">
        <v>53.644283999999999</v>
      </c>
      <c r="C264">
        <v>-3.0040460000000002</v>
      </c>
      <c r="D264">
        <v>53.644283999999999</v>
      </c>
      <c r="E264">
        <v>-3.0040460000000002</v>
      </c>
    </row>
    <row r="265" spans="1:5" x14ac:dyDescent="0.25">
      <c r="A265" t="s">
        <v>284</v>
      </c>
      <c r="B265">
        <v>53.348222399999997</v>
      </c>
      <c r="C265">
        <v>-2.8853344000000001</v>
      </c>
      <c r="D265">
        <v>53.348222399999997</v>
      </c>
      <c r="E265">
        <v>-2.8853344000000001</v>
      </c>
    </row>
    <row r="266" spans="1:5" x14ac:dyDescent="0.25">
      <c r="A266" t="s">
        <v>285</v>
      </c>
      <c r="B266">
        <v>51.752664000000003</v>
      </c>
      <c r="C266">
        <v>-0.33503440000000001</v>
      </c>
      <c r="D266">
        <v>51.752664000000003</v>
      </c>
      <c r="E266">
        <v>-0.33503440000000001</v>
      </c>
    </row>
    <row r="267" spans="1:5" x14ac:dyDescent="0.25">
      <c r="A267" t="s">
        <v>286</v>
      </c>
      <c r="B267">
        <v>53.4564223</v>
      </c>
      <c r="C267">
        <v>-2.7240663000000001</v>
      </c>
      <c r="D267">
        <v>53.4564223</v>
      </c>
      <c r="E267">
        <v>-2.7240663000000001</v>
      </c>
    </row>
    <row r="268" spans="1:5" x14ac:dyDescent="0.25">
      <c r="A268" t="s">
        <v>287</v>
      </c>
      <c r="B268">
        <v>52.812838200000002</v>
      </c>
      <c r="C268">
        <v>-2.1255769</v>
      </c>
      <c r="D268">
        <v>52.812838200000002</v>
      </c>
      <c r="E268">
        <v>-2.1255769</v>
      </c>
    </row>
    <row r="269" spans="1:5" x14ac:dyDescent="0.25">
      <c r="A269" t="s">
        <v>288</v>
      </c>
      <c r="B269">
        <v>53.899223999999997</v>
      </c>
      <c r="C269">
        <v>-1.9517359999999999</v>
      </c>
      <c r="D269">
        <v>53.899223999999997</v>
      </c>
      <c r="E269">
        <v>-1.9517359999999999</v>
      </c>
    </row>
    <row r="270" spans="1:5" x14ac:dyDescent="0.25">
      <c r="A270" t="s">
        <v>289</v>
      </c>
      <c r="B270">
        <v>51.910806200000003</v>
      </c>
      <c r="C270">
        <v>-0.2084618</v>
      </c>
      <c r="D270">
        <f>B270-0.03</f>
        <v>51.880806200000002</v>
      </c>
      <c r="E270">
        <v>-0.2084618</v>
      </c>
    </row>
    <row r="271" spans="1:5" x14ac:dyDescent="0.25">
      <c r="A271" t="s">
        <v>290</v>
      </c>
      <c r="B271">
        <v>56.110805300000003</v>
      </c>
      <c r="C271">
        <v>-3.9394450000000001</v>
      </c>
      <c r="D271">
        <v>56.110805300000003</v>
      </c>
      <c r="E271">
        <f>C271-0.055</f>
        <v>-3.9944450000000002</v>
      </c>
    </row>
    <row r="272" spans="1:5" x14ac:dyDescent="0.25">
      <c r="A272" t="s">
        <v>291</v>
      </c>
      <c r="B272">
        <v>53.040311000000003</v>
      </c>
      <c r="C272">
        <v>-2.1879680000000001</v>
      </c>
      <c r="D272">
        <f>B272+0.035</f>
        <v>53.075310999999999</v>
      </c>
      <c r="E272">
        <v>-2.1879680000000001</v>
      </c>
    </row>
    <row r="273" spans="1:5" x14ac:dyDescent="0.25">
      <c r="A273" t="s">
        <v>292</v>
      </c>
      <c r="B273">
        <v>52.996484000000002</v>
      </c>
      <c r="C273">
        <v>-2.2119300000000002</v>
      </c>
      <c r="D273">
        <f>B273-0.05</f>
        <v>52.946484000000005</v>
      </c>
      <c r="E273">
        <v>-2.2119300000000002</v>
      </c>
    </row>
    <row r="274" spans="1:5" x14ac:dyDescent="0.25">
      <c r="A274" t="s">
        <v>293</v>
      </c>
      <c r="B274">
        <v>58.207822800000002</v>
      </c>
      <c r="C274">
        <v>-6.3909687999999996</v>
      </c>
      <c r="D274">
        <v>58.207822800000002</v>
      </c>
      <c r="E274">
        <v>-6.3909687999999996</v>
      </c>
    </row>
    <row r="275" spans="1:5" x14ac:dyDescent="0.25">
      <c r="A275" t="s">
        <v>294</v>
      </c>
      <c r="B275">
        <v>54.904969000000001</v>
      </c>
      <c r="C275">
        <v>-5.0211911999999996</v>
      </c>
      <c r="D275">
        <v>54.904969000000001</v>
      </c>
      <c r="E275">
        <v>-5.0211911999999996</v>
      </c>
    </row>
    <row r="276" spans="1:5" x14ac:dyDescent="0.25">
      <c r="A276" t="s">
        <v>295</v>
      </c>
      <c r="B276">
        <v>54.921234599999998</v>
      </c>
      <c r="C276">
        <v>-1.4261832000000001</v>
      </c>
      <c r="D276">
        <v>54.921234599999998</v>
      </c>
      <c r="E276">
        <v>-1.4261832000000001</v>
      </c>
    </row>
    <row r="277" spans="1:5" x14ac:dyDescent="0.25">
      <c r="A277" s="1" t="s">
        <v>353</v>
      </c>
      <c r="B277">
        <v>54.996864233333334</v>
      </c>
      <c r="C277">
        <v>-1.5504336500000002</v>
      </c>
      <c r="D277">
        <v>54.996864233333334</v>
      </c>
      <c r="E277">
        <v>-1.5504336500000002</v>
      </c>
    </row>
    <row r="278" spans="1:5" x14ac:dyDescent="0.25">
      <c r="A278" t="s">
        <v>296</v>
      </c>
      <c r="B278">
        <v>51.620294999999999</v>
      </c>
      <c r="C278">
        <v>-3.9187162999999998</v>
      </c>
      <c r="D278">
        <v>51.620294999999999</v>
      </c>
      <c r="E278">
        <v>-3.9187162999999998</v>
      </c>
    </row>
    <row r="279" spans="1:5" x14ac:dyDescent="0.25">
      <c r="A279" t="s">
        <v>297</v>
      </c>
      <c r="B279">
        <v>51.574489399999997</v>
      </c>
      <c r="C279">
        <v>-1.8328446</v>
      </c>
      <c r="D279">
        <v>51.574489399999997</v>
      </c>
      <c r="E279">
        <v>-1.8328446</v>
      </c>
    </row>
    <row r="280" spans="1:5" x14ac:dyDescent="0.25">
      <c r="A280" t="s">
        <v>298</v>
      </c>
      <c r="B280">
        <v>51.0278627</v>
      </c>
      <c r="C280">
        <v>-3.0803048999999998</v>
      </c>
      <c r="D280">
        <v>51.0278627</v>
      </c>
      <c r="E280">
        <v>-3.0803048999999998</v>
      </c>
    </row>
    <row r="281" spans="1:5" x14ac:dyDescent="0.25">
      <c r="A281" t="s">
        <v>299</v>
      </c>
      <c r="B281">
        <v>52.719320600000003</v>
      </c>
      <c r="C281">
        <v>-2.4646442</v>
      </c>
      <c r="D281">
        <v>52.719320600000003</v>
      </c>
      <c r="E281">
        <v>-2.4646442</v>
      </c>
    </row>
    <row r="282" spans="1:5" x14ac:dyDescent="0.25">
      <c r="A282" t="s">
        <v>300</v>
      </c>
      <c r="B282">
        <v>51.464263000000003</v>
      </c>
      <c r="C282">
        <v>0.35137230000000003</v>
      </c>
      <c r="D282">
        <v>51.464263000000003</v>
      </c>
      <c r="E282">
        <v>0.35137230000000003</v>
      </c>
    </row>
    <row r="283" spans="1:5" x14ac:dyDescent="0.25">
      <c r="A283" t="s">
        <v>301</v>
      </c>
      <c r="B283">
        <v>51.382973200000002</v>
      </c>
      <c r="C283">
        <v>-0.29358849999999997</v>
      </c>
      <c r="D283">
        <v>51.382973200000002</v>
      </c>
      <c r="E283">
        <f>C283-0.01</f>
        <v>-0.30358849999999998</v>
      </c>
    </row>
    <row r="284" spans="1:5" x14ac:dyDescent="0.25">
      <c r="A284" t="s">
        <v>302</v>
      </c>
      <c r="B284">
        <v>51.607705500000002</v>
      </c>
      <c r="C284">
        <v>-8.1507099999999999E-2</v>
      </c>
      <c r="D284">
        <f>B284</f>
        <v>51.607705500000002</v>
      </c>
      <c r="E284">
        <f>C284+0.015</f>
        <v>-6.65071E-2</v>
      </c>
    </row>
    <row r="285" spans="1:5" x14ac:dyDescent="0.25">
      <c r="A285" t="s">
        <v>303</v>
      </c>
      <c r="B285">
        <v>51.313892000000003</v>
      </c>
      <c r="C285">
        <v>-2.2023440000000001</v>
      </c>
      <c r="D285">
        <v>51.313892000000003</v>
      </c>
      <c r="E285">
        <v>-2.2023440000000001</v>
      </c>
    </row>
    <row r="286" spans="1:5" x14ac:dyDescent="0.25">
      <c r="A286" t="s">
        <v>304</v>
      </c>
      <c r="B286">
        <v>51.136367900000003</v>
      </c>
      <c r="C286">
        <v>0.26409670000000002</v>
      </c>
      <c r="D286">
        <v>51.136367900000003</v>
      </c>
      <c r="E286">
        <v>0.26409670000000002</v>
      </c>
    </row>
    <row r="287" spans="1:5" x14ac:dyDescent="0.25">
      <c r="A287" t="s">
        <v>305</v>
      </c>
      <c r="B287">
        <v>53.379377099999999</v>
      </c>
      <c r="C287">
        <v>-3.0977423000000002</v>
      </c>
      <c r="D287">
        <f>B287-0.015</f>
        <v>53.364377099999999</v>
      </c>
      <c r="E287">
        <v>-3.0977423000000002</v>
      </c>
    </row>
    <row r="288" spans="1:5" x14ac:dyDescent="0.25">
      <c r="A288" t="s">
        <v>306</v>
      </c>
      <c r="B288">
        <v>51.541032000000001</v>
      </c>
      <c r="C288">
        <v>-0.47298499999999999</v>
      </c>
      <c r="D288">
        <v>51.541032000000001</v>
      </c>
      <c r="E288">
        <f>C288-0.023</f>
        <v>-0.49598500000000001</v>
      </c>
    </row>
    <row r="289" spans="1:5" x14ac:dyDescent="0.25">
      <c r="A289" t="s">
        <v>307</v>
      </c>
      <c r="B289">
        <v>53.684102000000003</v>
      </c>
      <c r="C289">
        <v>-1.544845</v>
      </c>
      <c r="D289">
        <v>53.684102000000003</v>
      </c>
      <c r="E289">
        <v>-1.544845</v>
      </c>
    </row>
    <row r="290" spans="1:5" x14ac:dyDescent="0.25">
      <c r="A290" t="s">
        <v>308</v>
      </c>
      <c r="B290">
        <v>53.4190136</v>
      </c>
      <c r="C290">
        <v>-3.0276350000000001</v>
      </c>
      <c r="D290">
        <v>53.4190136</v>
      </c>
      <c r="E290">
        <v>-3.0276350000000001</v>
      </c>
    </row>
    <row r="291" spans="1:5" x14ac:dyDescent="0.25">
      <c r="A291" t="s">
        <v>309</v>
      </c>
      <c r="B291">
        <v>51.580455200000003</v>
      </c>
      <c r="C291">
        <v>2.3811700000000002E-2</v>
      </c>
      <c r="D291">
        <v>51.580455200000003</v>
      </c>
      <c r="E291">
        <v>2.3811700000000002E-2</v>
      </c>
    </row>
    <row r="292" spans="1:5" x14ac:dyDescent="0.25">
      <c r="A292" t="s">
        <v>310</v>
      </c>
      <c r="B292">
        <v>53.410260999999998</v>
      </c>
      <c r="C292">
        <v>-2.579234</v>
      </c>
      <c r="D292">
        <v>53.410260999999998</v>
      </c>
      <c r="E292">
        <v>-2.579234</v>
      </c>
    </row>
    <row r="293" spans="1:5" x14ac:dyDescent="0.25">
      <c r="A293" t="s">
        <v>311</v>
      </c>
      <c r="B293">
        <v>52.2951123</v>
      </c>
      <c r="C293">
        <v>-1.6005073999999999</v>
      </c>
      <c r="D293">
        <v>52.2951123</v>
      </c>
      <c r="E293">
        <v>-1.6005073999999999</v>
      </c>
    </row>
    <row r="294" spans="1:5" x14ac:dyDescent="0.25">
      <c r="A294" t="s">
        <v>312</v>
      </c>
      <c r="B294">
        <v>51.666432399999998</v>
      </c>
      <c r="C294">
        <v>-0.36525269999999999</v>
      </c>
      <c r="D294">
        <v>51.666432399999998</v>
      </c>
      <c r="E294">
        <v>-0.36525269999999999</v>
      </c>
    </row>
    <row r="295" spans="1:5" x14ac:dyDescent="0.25">
      <c r="A295" t="s">
        <v>313</v>
      </c>
      <c r="B295">
        <v>53.006542600000003</v>
      </c>
      <c r="C295">
        <v>-1.251155</v>
      </c>
      <c r="D295">
        <f>B295+0.03</f>
        <v>53.036542600000004</v>
      </c>
      <c r="E295">
        <f>C295-0.23</f>
        <v>-1.481155</v>
      </c>
    </row>
    <row r="296" spans="1:5" x14ac:dyDescent="0.25">
      <c r="A296" t="s">
        <v>314</v>
      </c>
      <c r="B296">
        <v>52.554856399999998</v>
      </c>
      <c r="C296">
        <v>-2.0124195999999999</v>
      </c>
      <c r="D296">
        <v>52.554856399999998</v>
      </c>
      <c r="E296">
        <v>-2.0124195999999999</v>
      </c>
    </row>
    <row r="297" spans="1:5" x14ac:dyDescent="0.25">
      <c r="A297" t="s">
        <v>315</v>
      </c>
      <c r="B297">
        <v>52.303004000000001</v>
      </c>
      <c r="C297">
        <v>-0.72420200000000001</v>
      </c>
      <c r="D297">
        <v>52.303004000000001</v>
      </c>
      <c r="E297">
        <f>C297+0.06</f>
        <v>-0.66420199999999996</v>
      </c>
    </row>
    <row r="298" spans="1:5" x14ac:dyDescent="0.25">
      <c r="A298" t="s">
        <v>316</v>
      </c>
      <c r="B298">
        <v>53.424766599999998</v>
      </c>
      <c r="C298">
        <v>-2.2579375000000002</v>
      </c>
      <c r="D298">
        <v>53.424766599999998</v>
      </c>
      <c r="E298">
        <v>-2.2579375000000002</v>
      </c>
    </row>
    <row r="299" spans="1:5" x14ac:dyDescent="0.25">
      <c r="A299" t="s">
        <v>317</v>
      </c>
      <c r="B299">
        <v>51.3750784</v>
      </c>
      <c r="C299">
        <v>-1.1353200000000001E-2</v>
      </c>
      <c r="D299">
        <v>51.3750784</v>
      </c>
      <c r="E299">
        <v>-1.1353200000000001E-2</v>
      </c>
    </row>
    <row r="300" spans="1:5" x14ac:dyDescent="0.25">
      <c r="A300" t="s">
        <v>318</v>
      </c>
      <c r="B300">
        <v>51.341018599999998</v>
      </c>
      <c r="C300">
        <v>-2.9726694</v>
      </c>
      <c r="D300">
        <v>51.341018599999998</v>
      </c>
      <c r="E300">
        <v>-2.9726694</v>
      </c>
    </row>
    <row r="301" spans="1:5" x14ac:dyDescent="0.25">
      <c r="A301" t="s">
        <v>319</v>
      </c>
      <c r="B301">
        <v>54.4826306</v>
      </c>
      <c r="C301">
        <v>-0.6083229</v>
      </c>
      <c r="D301">
        <v>54.4826306</v>
      </c>
      <c r="E301">
        <v>-0.6083229</v>
      </c>
    </row>
    <row r="302" spans="1:5" x14ac:dyDescent="0.25">
      <c r="A302" t="s">
        <v>320</v>
      </c>
      <c r="B302">
        <v>52.965404999999997</v>
      </c>
      <c r="C302">
        <v>-2.6798606999999999</v>
      </c>
      <c r="D302">
        <v>52.965404999999997</v>
      </c>
      <c r="E302">
        <v>-2.6798606999999999</v>
      </c>
    </row>
    <row r="303" spans="1:5" x14ac:dyDescent="0.25">
      <c r="A303" t="s">
        <v>321</v>
      </c>
      <c r="B303">
        <v>58.451275000000003</v>
      </c>
      <c r="C303">
        <v>-3.0906669999999998</v>
      </c>
      <c r="D303">
        <v>58.451275000000003</v>
      </c>
      <c r="E303">
        <v>-3.0906669999999998</v>
      </c>
    </row>
    <row r="304" spans="1:5" x14ac:dyDescent="0.25">
      <c r="A304" t="s">
        <v>322</v>
      </c>
      <c r="B304">
        <v>53.3632062</v>
      </c>
      <c r="C304">
        <v>-2.7704361</v>
      </c>
      <c r="D304">
        <v>53.3632062</v>
      </c>
      <c r="E304">
        <v>-2.7704361</v>
      </c>
    </row>
    <row r="305" spans="1:5" x14ac:dyDescent="0.25">
      <c r="A305" t="s">
        <v>323</v>
      </c>
      <c r="B305">
        <v>51.056458999999997</v>
      </c>
      <c r="C305">
        <v>-1.3220832</v>
      </c>
      <c r="D305">
        <v>51.056458999999997</v>
      </c>
      <c r="E305">
        <f>C305+0.01</f>
        <v>-1.3120832</v>
      </c>
    </row>
    <row r="306" spans="1:5" x14ac:dyDescent="0.25">
      <c r="A306" t="s">
        <v>324</v>
      </c>
      <c r="B306">
        <v>52.563649699999999</v>
      </c>
      <c r="C306">
        <v>-2.1022476000000001</v>
      </c>
      <c r="D306">
        <v>52.563649699999999</v>
      </c>
      <c r="E306">
        <v>-2.1022476000000001</v>
      </c>
    </row>
    <row r="307" spans="1:5" x14ac:dyDescent="0.25">
      <c r="A307" t="s">
        <v>325</v>
      </c>
      <c r="B307">
        <v>51.601739999999999</v>
      </c>
      <c r="C307">
        <v>-0.114861</v>
      </c>
      <c r="D307">
        <v>51.601739999999999</v>
      </c>
      <c r="E307">
        <f>C307-0.04</f>
        <v>-0.154861</v>
      </c>
    </row>
    <row r="308" spans="1:5" x14ac:dyDescent="0.25">
      <c r="A308" t="s">
        <v>326</v>
      </c>
      <c r="B308">
        <v>52.213997499999998</v>
      </c>
      <c r="C308">
        <v>-2.1780455999999999</v>
      </c>
      <c r="D308">
        <v>52.213997499999998</v>
      </c>
      <c r="E308">
        <v>-2.1780455999999999</v>
      </c>
    </row>
    <row r="309" spans="1:5" x14ac:dyDescent="0.25">
      <c r="A309" t="s">
        <v>327</v>
      </c>
      <c r="B309">
        <v>54.635058000000001</v>
      </c>
      <c r="C309">
        <v>-3.5693980000000001</v>
      </c>
      <c r="D309">
        <v>54.635058000000001</v>
      </c>
      <c r="E309">
        <v>-3.5693980000000001</v>
      </c>
    </row>
    <row r="310" spans="1:5" x14ac:dyDescent="0.25">
      <c r="A310" t="s">
        <v>328</v>
      </c>
      <c r="B310">
        <v>53.323112100000003</v>
      </c>
      <c r="C310">
        <v>-1.1592705000000001</v>
      </c>
      <c r="D310">
        <v>53.323112100000003</v>
      </c>
      <c r="E310">
        <f>C310+0.07</f>
        <v>-1.0892705</v>
      </c>
    </row>
    <row r="311" spans="1:5" x14ac:dyDescent="0.25">
      <c r="A311" t="s">
        <v>329</v>
      </c>
      <c r="B311">
        <v>53.0490511</v>
      </c>
      <c r="C311">
        <v>-3.0142753</v>
      </c>
      <c r="D311">
        <v>53.0490511</v>
      </c>
      <c r="E311">
        <v>-3.0142753</v>
      </c>
    </row>
    <row r="312" spans="1:5" x14ac:dyDescent="0.25">
      <c r="A312" t="s">
        <v>330</v>
      </c>
      <c r="B312">
        <v>51.523522300000003</v>
      </c>
      <c r="C312">
        <v>-0.39010929999999999</v>
      </c>
      <c r="D312">
        <v>51.523522300000003</v>
      </c>
      <c r="E312">
        <f>C312-0.02</f>
        <v>-0.41010930000000001</v>
      </c>
    </row>
    <row r="313" spans="1:5" x14ac:dyDescent="0.25">
      <c r="A313" t="s">
        <v>331</v>
      </c>
      <c r="B313">
        <v>50.943725999999998</v>
      </c>
      <c r="C313">
        <v>-2.660901</v>
      </c>
      <c r="D313">
        <v>50.943725999999998</v>
      </c>
      <c r="E313">
        <v>-2.660901</v>
      </c>
    </row>
    <row r="314" spans="1:5" x14ac:dyDescent="0.25">
      <c r="A314" t="s">
        <v>332</v>
      </c>
      <c r="B314">
        <v>53.988970000000002</v>
      </c>
      <c r="C314">
        <v>-1.0491999999999999</v>
      </c>
      <c r="D314">
        <v>53.988970000000002</v>
      </c>
      <c r="E314">
        <v>-1.0491999999999999</v>
      </c>
    </row>
  </sheetData>
  <autoFilter ref="A1:E314" xr:uid="{00000000-0001-0000-0100-000000000000}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2C4A-96F8-47DA-9D94-C22C6D7485B3}">
  <dimension ref="A3:H103"/>
  <sheetViews>
    <sheetView workbookViewId="0">
      <selection activeCell="I4" sqref="A4:I102"/>
    </sheetView>
  </sheetViews>
  <sheetFormatPr defaultRowHeight="15" x14ac:dyDescent="0.25"/>
  <cols>
    <col min="1" max="1" width="26.42578125" bestFit="1" customWidth="1"/>
    <col min="2" max="2" width="22.7109375" bestFit="1" customWidth="1"/>
    <col min="3" max="3" width="23.7109375" bestFit="1" customWidth="1"/>
    <col min="4" max="4" width="19.85546875" bestFit="1" customWidth="1"/>
    <col min="5" max="5" width="25.85546875" bestFit="1" customWidth="1"/>
    <col min="6" max="6" width="22" bestFit="1" customWidth="1"/>
    <col min="7" max="7" width="23.5703125" bestFit="1" customWidth="1"/>
    <col min="8" max="8" width="19.7109375" bestFit="1" customWidth="1"/>
  </cols>
  <sheetData>
    <row r="3" spans="1:8" x14ac:dyDescent="0.25">
      <c r="C3" s="5" t="s">
        <v>615</v>
      </c>
    </row>
    <row r="4" spans="1:8" x14ac:dyDescent="0.25">
      <c r="A4" s="5" t="s">
        <v>611</v>
      </c>
      <c r="B4" s="5" t="s">
        <v>16</v>
      </c>
      <c r="C4" t="s">
        <v>616</v>
      </c>
      <c r="D4" t="s">
        <v>617</v>
      </c>
      <c r="E4" t="s">
        <v>618</v>
      </c>
      <c r="F4" t="s">
        <v>619</v>
      </c>
      <c r="G4" t="s">
        <v>613</v>
      </c>
      <c r="H4" t="s">
        <v>614</v>
      </c>
    </row>
    <row r="5" spans="1:8" x14ac:dyDescent="0.25">
      <c r="A5" t="s">
        <v>344</v>
      </c>
      <c r="B5" t="s">
        <v>365</v>
      </c>
      <c r="C5" s="2">
        <v>28063</v>
      </c>
      <c r="D5" s="2">
        <v>12266</v>
      </c>
      <c r="E5" s="2">
        <v>29420</v>
      </c>
      <c r="F5" s="2">
        <v>10645</v>
      </c>
      <c r="G5" s="2">
        <v>57485</v>
      </c>
      <c r="H5" s="2">
        <v>22913</v>
      </c>
    </row>
    <row r="6" spans="1:8" x14ac:dyDescent="0.25">
      <c r="B6" t="s">
        <v>366</v>
      </c>
      <c r="C6" s="2">
        <v>28786</v>
      </c>
      <c r="D6" s="2">
        <v>12966</v>
      </c>
      <c r="E6" s="2">
        <v>31321</v>
      </c>
      <c r="F6" s="2">
        <v>11726</v>
      </c>
      <c r="G6" s="2">
        <v>60109</v>
      </c>
      <c r="H6" s="2">
        <v>24692</v>
      </c>
    </row>
    <row r="7" spans="1:8" x14ac:dyDescent="0.25">
      <c r="B7" t="s">
        <v>367</v>
      </c>
      <c r="C7" s="2">
        <v>31450</v>
      </c>
      <c r="D7" s="2">
        <v>14784</v>
      </c>
      <c r="E7" s="2">
        <v>34961</v>
      </c>
      <c r="F7" s="2">
        <v>13055</v>
      </c>
      <c r="G7" s="2">
        <v>66412</v>
      </c>
      <c r="H7" s="2">
        <v>27840</v>
      </c>
    </row>
    <row r="8" spans="1:8" x14ac:dyDescent="0.25">
      <c r="B8" t="s">
        <v>355</v>
      </c>
      <c r="C8" s="2">
        <v>35273</v>
      </c>
      <c r="D8" s="2">
        <v>16747</v>
      </c>
      <c r="E8" s="2">
        <v>41361</v>
      </c>
      <c r="F8" s="2">
        <v>15816</v>
      </c>
      <c r="G8" s="2">
        <v>76634</v>
      </c>
      <c r="H8" s="2">
        <v>32563</v>
      </c>
    </row>
    <row r="9" spans="1:8" x14ac:dyDescent="0.25">
      <c r="B9" t="s">
        <v>368</v>
      </c>
      <c r="C9" s="2">
        <v>33276</v>
      </c>
      <c r="D9" s="2">
        <v>15720</v>
      </c>
      <c r="E9" s="2">
        <v>39658</v>
      </c>
      <c r="F9" s="2">
        <v>14978</v>
      </c>
      <c r="G9" s="2">
        <v>72934</v>
      </c>
      <c r="H9" s="2">
        <v>30698</v>
      </c>
    </row>
    <row r="10" spans="1:8" x14ac:dyDescent="0.25">
      <c r="B10" t="s">
        <v>369</v>
      </c>
      <c r="C10" s="2">
        <v>30201</v>
      </c>
      <c r="D10" s="2">
        <v>14162</v>
      </c>
      <c r="E10" s="2">
        <v>34191</v>
      </c>
      <c r="F10" s="2">
        <v>12766</v>
      </c>
      <c r="G10" s="2">
        <v>64392</v>
      </c>
      <c r="H10" s="2">
        <v>26928</v>
      </c>
    </row>
    <row r="11" spans="1:8" x14ac:dyDescent="0.25">
      <c r="B11" t="s">
        <v>370</v>
      </c>
      <c r="C11" s="2">
        <v>33055</v>
      </c>
      <c r="D11" s="2">
        <v>15063</v>
      </c>
      <c r="E11" s="2">
        <v>37192</v>
      </c>
      <c r="F11" s="2">
        <v>13426</v>
      </c>
      <c r="G11" s="2">
        <v>70247</v>
      </c>
      <c r="H11" s="2">
        <v>28489</v>
      </c>
    </row>
    <row r="12" spans="1:8" x14ac:dyDescent="0.25">
      <c r="B12" t="s">
        <v>357</v>
      </c>
      <c r="C12" s="2">
        <v>34672</v>
      </c>
      <c r="D12" s="2">
        <v>15724</v>
      </c>
      <c r="E12" s="2">
        <v>38993</v>
      </c>
      <c r="F12" s="2">
        <v>14067</v>
      </c>
      <c r="G12" s="2">
        <v>73665</v>
      </c>
      <c r="H12" s="2">
        <v>29791</v>
      </c>
    </row>
    <row r="13" spans="1:8" x14ac:dyDescent="0.25">
      <c r="B13" t="s">
        <v>358</v>
      </c>
      <c r="C13" s="2">
        <v>35455</v>
      </c>
      <c r="D13" s="2">
        <v>16184</v>
      </c>
      <c r="E13" s="2">
        <v>39622</v>
      </c>
      <c r="F13" s="2">
        <v>14789</v>
      </c>
      <c r="G13" s="2">
        <v>75077</v>
      </c>
      <c r="H13" s="2">
        <v>30973</v>
      </c>
    </row>
    <row r="14" spans="1:8" x14ac:dyDescent="0.25">
      <c r="B14" t="s">
        <v>359</v>
      </c>
      <c r="C14" s="2">
        <v>37349</v>
      </c>
      <c r="D14" s="2">
        <v>16586</v>
      </c>
      <c r="E14" s="2">
        <v>41512</v>
      </c>
      <c r="F14" s="2">
        <v>15057</v>
      </c>
      <c r="G14" s="2">
        <v>78861</v>
      </c>
      <c r="H14" s="2">
        <v>31643</v>
      </c>
    </row>
    <row r="15" spans="1:8" x14ac:dyDescent="0.25">
      <c r="B15" t="s">
        <v>360</v>
      </c>
      <c r="C15" s="2">
        <v>39253</v>
      </c>
      <c r="D15" s="2">
        <v>17600</v>
      </c>
      <c r="E15" s="2">
        <v>46576</v>
      </c>
      <c r="F15" s="2">
        <v>16597</v>
      </c>
      <c r="G15" s="2">
        <v>85829</v>
      </c>
      <c r="H15" s="2">
        <v>34197</v>
      </c>
    </row>
    <row r="16" spans="1:8" x14ac:dyDescent="0.25">
      <c r="B16" t="s">
        <v>361</v>
      </c>
      <c r="C16" s="2">
        <v>43370</v>
      </c>
      <c r="D16" s="2">
        <v>19332</v>
      </c>
      <c r="E16" s="2">
        <v>52459</v>
      </c>
      <c r="F16" s="2">
        <v>18245</v>
      </c>
      <c r="G16" s="2">
        <v>95829</v>
      </c>
      <c r="H16" s="2">
        <v>37577</v>
      </c>
    </row>
    <row r="17" spans="1:8" x14ac:dyDescent="0.25">
      <c r="B17" t="s">
        <v>362</v>
      </c>
      <c r="C17" s="2">
        <v>43410</v>
      </c>
      <c r="D17" s="2">
        <v>18621</v>
      </c>
      <c r="E17" s="2">
        <v>50390</v>
      </c>
      <c r="F17" s="2">
        <v>17158</v>
      </c>
      <c r="G17" s="2">
        <v>93802</v>
      </c>
      <c r="H17" s="2">
        <v>35780</v>
      </c>
    </row>
    <row r="18" spans="1:8" x14ac:dyDescent="0.25">
      <c r="B18" t="s">
        <v>363</v>
      </c>
      <c r="C18" s="2">
        <v>14071</v>
      </c>
      <c r="D18" s="2">
        <v>6342</v>
      </c>
      <c r="E18" s="2">
        <v>14130</v>
      </c>
      <c r="F18" s="2">
        <v>5293</v>
      </c>
      <c r="G18" s="2">
        <v>28207</v>
      </c>
      <c r="H18" s="2">
        <v>11637</v>
      </c>
    </row>
    <row r="19" spans="1:8" x14ac:dyDescent="0.25">
      <c r="A19" t="s">
        <v>343</v>
      </c>
      <c r="B19" t="s">
        <v>365</v>
      </c>
      <c r="C19" s="2">
        <v>30944</v>
      </c>
      <c r="D19" s="2">
        <v>11938</v>
      </c>
      <c r="E19" s="2">
        <v>33140</v>
      </c>
      <c r="F19" s="2">
        <v>10497</v>
      </c>
      <c r="G19" s="2">
        <v>64086</v>
      </c>
      <c r="H19" s="2">
        <v>22436</v>
      </c>
    </row>
    <row r="20" spans="1:8" x14ac:dyDescent="0.25">
      <c r="B20" t="s">
        <v>366</v>
      </c>
      <c r="C20" s="2">
        <v>29750</v>
      </c>
      <c r="D20" s="2">
        <v>13091</v>
      </c>
      <c r="E20" s="2">
        <v>33384</v>
      </c>
      <c r="F20" s="2">
        <v>11527</v>
      </c>
      <c r="G20" s="2">
        <v>63141</v>
      </c>
      <c r="H20" s="2">
        <v>24620</v>
      </c>
    </row>
    <row r="21" spans="1:8" x14ac:dyDescent="0.25">
      <c r="B21" t="s">
        <v>367</v>
      </c>
      <c r="C21" s="2">
        <v>25140</v>
      </c>
      <c r="D21" s="2">
        <v>10754</v>
      </c>
      <c r="E21" s="2">
        <v>27829</v>
      </c>
      <c r="F21" s="2">
        <v>9408</v>
      </c>
      <c r="G21" s="2">
        <v>52973</v>
      </c>
      <c r="H21" s="2">
        <v>20162</v>
      </c>
    </row>
    <row r="22" spans="1:8" x14ac:dyDescent="0.25">
      <c r="B22" t="s">
        <v>355</v>
      </c>
      <c r="C22" s="2">
        <v>31187</v>
      </c>
      <c r="D22" s="2">
        <v>13254</v>
      </c>
      <c r="E22" s="2">
        <v>35980</v>
      </c>
      <c r="F22" s="2">
        <v>12409</v>
      </c>
      <c r="G22" s="2">
        <v>67168</v>
      </c>
      <c r="H22" s="2">
        <v>25663</v>
      </c>
    </row>
    <row r="23" spans="1:8" x14ac:dyDescent="0.25">
      <c r="B23" t="s">
        <v>368</v>
      </c>
      <c r="C23" s="2">
        <v>30305</v>
      </c>
      <c r="D23" s="2">
        <v>13734</v>
      </c>
      <c r="E23" s="2">
        <v>37641</v>
      </c>
      <c r="F23" s="2">
        <v>13663</v>
      </c>
      <c r="G23" s="2">
        <v>67947</v>
      </c>
      <c r="H23" s="2">
        <v>27398</v>
      </c>
    </row>
    <row r="24" spans="1:8" x14ac:dyDescent="0.25">
      <c r="B24" t="s">
        <v>369</v>
      </c>
      <c r="C24" s="2">
        <v>25067</v>
      </c>
      <c r="D24" s="2">
        <v>11986</v>
      </c>
      <c r="E24" s="2">
        <v>30891</v>
      </c>
      <c r="F24" s="2">
        <v>11626</v>
      </c>
      <c r="G24" s="2">
        <v>55959</v>
      </c>
      <c r="H24" s="2">
        <v>23612</v>
      </c>
    </row>
    <row r="25" spans="1:8" x14ac:dyDescent="0.25">
      <c r="B25" t="s">
        <v>370</v>
      </c>
      <c r="C25" s="2">
        <v>28910</v>
      </c>
      <c r="D25" s="2">
        <v>13834</v>
      </c>
      <c r="E25" s="2">
        <v>34126</v>
      </c>
      <c r="F25" s="2">
        <v>13017</v>
      </c>
      <c r="G25" s="2">
        <v>63036</v>
      </c>
      <c r="H25" s="2">
        <v>26851</v>
      </c>
    </row>
    <row r="26" spans="1:8" x14ac:dyDescent="0.25">
      <c r="B26" t="s">
        <v>357</v>
      </c>
      <c r="C26" s="2">
        <v>30827</v>
      </c>
      <c r="D26" s="2">
        <v>14656</v>
      </c>
      <c r="E26" s="2">
        <v>35933</v>
      </c>
      <c r="F26" s="2">
        <v>13762</v>
      </c>
      <c r="G26" s="2">
        <v>66760</v>
      </c>
      <c r="H26" s="2">
        <v>28418</v>
      </c>
    </row>
    <row r="27" spans="1:8" x14ac:dyDescent="0.25">
      <c r="B27" t="s">
        <v>358</v>
      </c>
      <c r="C27" s="2">
        <v>28494</v>
      </c>
      <c r="D27" s="2">
        <v>13700</v>
      </c>
      <c r="E27" s="2">
        <v>33824</v>
      </c>
      <c r="F27" s="2">
        <v>12895</v>
      </c>
      <c r="G27" s="2">
        <v>62318</v>
      </c>
      <c r="H27" s="2">
        <v>26595</v>
      </c>
    </row>
    <row r="28" spans="1:8" x14ac:dyDescent="0.25">
      <c r="B28" t="s">
        <v>359</v>
      </c>
      <c r="C28" s="2">
        <v>35870</v>
      </c>
      <c r="D28" s="2">
        <v>17433</v>
      </c>
      <c r="E28" s="2">
        <v>41668</v>
      </c>
      <c r="F28" s="2">
        <v>16652</v>
      </c>
      <c r="G28" s="2">
        <v>77538</v>
      </c>
      <c r="H28" s="2">
        <v>34085</v>
      </c>
    </row>
    <row r="29" spans="1:8" x14ac:dyDescent="0.25">
      <c r="B29" t="s">
        <v>360</v>
      </c>
      <c r="C29" s="2">
        <v>33627</v>
      </c>
      <c r="D29" s="2">
        <v>16010</v>
      </c>
      <c r="E29" s="2">
        <v>40069</v>
      </c>
      <c r="F29" s="2">
        <v>15597</v>
      </c>
      <c r="G29" s="2">
        <v>73696</v>
      </c>
      <c r="H29" s="2">
        <v>31607</v>
      </c>
    </row>
    <row r="30" spans="1:8" x14ac:dyDescent="0.25">
      <c r="B30" t="s">
        <v>361</v>
      </c>
      <c r="C30" s="2">
        <v>32034</v>
      </c>
      <c r="D30" s="2">
        <v>14928</v>
      </c>
      <c r="E30" s="2">
        <v>38000</v>
      </c>
      <c r="F30" s="2">
        <v>14473</v>
      </c>
      <c r="G30" s="2">
        <v>70034</v>
      </c>
      <c r="H30" s="2">
        <v>29401</v>
      </c>
    </row>
    <row r="31" spans="1:8" x14ac:dyDescent="0.25">
      <c r="B31" t="s">
        <v>362</v>
      </c>
      <c r="C31" s="2">
        <v>32913</v>
      </c>
      <c r="D31" s="2">
        <v>15736</v>
      </c>
      <c r="E31" s="2">
        <v>38595</v>
      </c>
      <c r="F31" s="2">
        <v>15039</v>
      </c>
      <c r="G31" s="2">
        <v>71512</v>
      </c>
      <c r="H31" s="2">
        <v>30777</v>
      </c>
    </row>
    <row r="32" spans="1:8" x14ac:dyDescent="0.25">
      <c r="B32" t="s">
        <v>363</v>
      </c>
      <c r="C32" s="2">
        <v>9895</v>
      </c>
      <c r="D32" s="2">
        <v>5053</v>
      </c>
      <c r="E32" s="2">
        <v>10662</v>
      </c>
      <c r="F32" s="2">
        <v>4591</v>
      </c>
      <c r="G32" s="2">
        <v>20559</v>
      </c>
      <c r="H32" s="2">
        <v>9646</v>
      </c>
    </row>
    <row r="33" spans="1:8" x14ac:dyDescent="0.25">
      <c r="A33" t="s">
        <v>340</v>
      </c>
      <c r="B33" t="s">
        <v>365</v>
      </c>
      <c r="C33" s="2">
        <v>19306</v>
      </c>
      <c r="D33" s="2">
        <v>8189</v>
      </c>
      <c r="E33" s="2">
        <v>22051</v>
      </c>
      <c r="F33" s="2">
        <v>7928</v>
      </c>
      <c r="G33" s="2">
        <v>41384</v>
      </c>
      <c r="H33" s="2">
        <v>16125</v>
      </c>
    </row>
    <row r="34" spans="1:8" x14ac:dyDescent="0.25">
      <c r="B34" t="s">
        <v>366</v>
      </c>
      <c r="C34" s="2">
        <v>20374</v>
      </c>
      <c r="D34" s="2">
        <v>8943</v>
      </c>
      <c r="E34" s="2">
        <v>21309</v>
      </c>
      <c r="F34" s="2">
        <v>8006</v>
      </c>
      <c r="G34" s="2">
        <v>41700</v>
      </c>
      <c r="H34" s="2">
        <v>16955</v>
      </c>
    </row>
    <row r="35" spans="1:8" x14ac:dyDescent="0.25">
      <c r="B35" t="s">
        <v>367</v>
      </c>
      <c r="C35" s="2">
        <v>18674</v>
      </c>
      <c r="D35" s="2">
        <v>7982</v>
      </c>
      <c r="E35" s="2">
        <v>19400</v>
      </c>
      <c r="F35" s="2">
        <v>7258</v>
      </c>
      <c r="G35" s="2">
        <v>38080</v>
      </c>
      <c r="H35" s="2">
        <v>15240</v>
      </c>
    </row>
    <row r="36" spans="1:8" x14ac:dyDescent="0.25">
      <c r="B36" t="s">
        <v>355</v>
      </c>
      <c r="C36" s="2">
        <v>15400</v>
      </c>
      <c r="D36" s="2">
        <v>6769</v>
      </c>
      <c r="E36" s="2">
        <v>16963</v>
      </c>
      <c r="F36" s="2">
        <v>6476</v>
      </c>
      <c r="G36" s="2">
        <v>32363</v>
      </c>
      <c r="H36" s="2">
        <v>13245</v>
      </c>
    </row>
    <row r="37" spans="1:8" x14ac:dyDescent="0.25">
      <c r="B37" t="s">
        <v>368</v>
      </c>
      <c r="C37" s="2">
        <v>18091</v>
      </c>
      <c r="D37" s="2">
        <v>7973</v>
      </c>
      <c r="E37" s="2">
        <v>20149</v>
      </c>
      <c r="F37" s="2">
        <v>7812</v>
      </c>
      <c r="G37" s="2">
        <v>38240</v>
      </c>
      <c r="H37" s="2">
        <v>15785</v>
      </c>
    </row>
    <row r="38" spans="1:8" x14ac:dyDescent="0.25">
      <c r="B38" t="s">
        <v>369</v>
      </c>
      <c r="C38" s="2">
        <v>15805</v>
      </c>
      <c r="D38" s="2">
        <v>7280</v>
      </c>
      <c r="E38" s="2">
        <v>18076</v>
      </c>
      <c r="F38" s="2">
        <v>7328</v>
      </c>
      <c r="G38" s="2">
        <v>33881</v>
      </c>
      <c r="H38" s="2">
        <v>14608</v>
      </c>
    </row>
    <row r="39" spans="1:8" x14ac:dyDescent="0.25">
      <c r="B39" t="s">
        <v>370</v>
      </c>
      <c r="C39" s="2">
        <v>17508</v>
      </c>
      <c r="D39" s="2">
        <v>8135</v>
      </c>
      <c r="E39" s="2">
        <v>19138</v>
      </c>
      <c r="F39" s="2">
        <v>7785</v>
      </c>
      <c r="G39" s="2">
        <v>36646</v>
      </c>
      <c r="H39" s="2">
        <v>15920</v>
      </c>
    </row>
    <row r="40" spans="1:8" x14ac:dyDescent="0.25">
      <c r="B40" t="s">
        <v>357</v>
      </c>
      <c r="C40" s="2">
        <v>17315</v>
      </c>
      <c r="D40" s="2">
        <v>8106</v>
      </c>
      <c r="E40" s="2">
        <v>19704</v>
      </c>
      <c r="F40" s="2">
        <v>8091</v>
      </c>
      <c r="G40" s="2">
        <v>37019</v>
      </c>
      <c r="H40" s="2">
        <v>16197</v>
      </c>
    </row>
    <row r="41" spans="1:8" x14ac:dyDescent="0.25">
      <c r="B41" t="s">
        <v>358</v>
      </c>
      <c r="C41" s="2">
        <v>20602</v>
      </c>
      <c r="D41" s="2">
        <v>9673</v>
      </c>
      <c r="E41" s="2">
        <v>23298</v>
      </c>
      <c r="F41" s="2">
        <v>9541</v>
      </c>
      <c r="G41" s="2">
        <v>43900</v>
      </c>
      <c r="H41" s="2">
        <v>19214</v>
      </c>
    </row>
    <row r="42" spans="1:8" x14ac:dyDescent="0.25">
      <c r="B42" t="s">
        <v>359</v>
      </c>
      <c r="C42" s="2">
        <v>23799</v>
      </c>
      <c r="D42" s="2">
        <v>11357</v>
      </c>
      <c r="E42" s="2">
        <v>26970</v>
      </c>
      <c r="F42" s="2">
        <v>11401</v>
      </c>
      <c r="G42" s="2">
        <v>50769</v>
      </c>
      <c r="H42" s="2">
        <v>22758</v>
      </c>
    </row>
    <row r="43" spans="1:8" x14ac:dyDescent="0.25">
      <c r="B43" t="s">
        <v>360</v>
      </c>
      <c r="C43" s="2">
        <v>22990</v>
      </c>
      <c r="D43" s="2">
        <v>10689</v>
      </c>
      <c r="E43" s="2">
        <v>26172</v>
      </c>
      <c r="F43" s="2">
        <v>10819</v>
      </c>
      <c r="G43" s="2">
        <v>49162</v>
      </c>
      <c r="H43" s="2">
        <v>21508</v>
      </c>
    </row>
    <row r="44" spans="1:8" x14ac:dyDescent="0.25">
      <c r="B44" t="s">
        <v>361</v>
      </c>
      <c r="C44" s="2">
        <v>22220</v>
      </c>
      <c r="D44" s="2">
        <v>9998</v>
      </c>
      <c r="E44" s="2">
        <v>24662</v>
      </c>
      <c r="F44" s="2">
        <v>9986</v>
      </c>
      <c r="G44" s="2">
        <v>46882</v>
      </c>
      <c r="H44" s="2">
        <v>19984</v>
      </c>
    </row>
    <row r="45" spans="1:8" x14ac:dyDescent="0.25">
      <c r="B45" t="s">
        <v>362</v>
      </c>
      <c r="C45" s="2">
        <v>22137</v>
      </c>
      <c r="D45" s="2">
        <v>9884</v>
      </c>
      <c r="E45" s="2">
        <v>23724</v>
      </c>
      <c r="F45" s="2">
        <v>9602</v>
      </c>
      <c r="G45" s="2">
        <v>45870</v>
      </c>
      <c r="H45" s="2">
        <v>19488</v>
      </c>
    </row>
    <row r="46" spans="1:8" x14ac:dyDescent="0.25">
      <c r="B46" t="s">
        <v>363</v>
      </c>
      <c r="C46" s="2">
        <v>5022</v>
      </c>
      <c r="D46" s="2">
        <v>2386</v>
      </c>
      <c r="E46" s="2">
        <v>5049</v>
      </c>
      <c r="F46" s="2">
        <v>2245</v>
      </c>
      <c r="G46" s="2">
        <v>10078</v>
      </c>
      <c r="H46" s="2">
        <v>4635</v>
      </c>
    </row>
    <row r="47" spans="1:8" x14ac:dyDescent="0.25">
      <c r="A47" t="s">
        <v>345</v>
      </c>
      <c r="B47" t="s">
        <v>365</v>
      </c>
      <c r="C47" s="2">
        <v>15858</v>
      </c>
      <c r="D47" s="2">
        <v>7527</v>
      </c>
      <c r="E47" s="2">
        <v>16054</v>
      </c>
      <c r="F47" s="2">
        <v>7076</v>
      </c>
      <c r="G47" s="2">
        <v>31927</v>
      </c>
      <c r="H47" s="2">
        <v>14610</v>
      </c>
    </row>
    <row r="48" spans="1:8" x14ac:dyDescent="0.25">
      <c r="B48" t="s">
        <v>366</v>
      </c>
      <c r="C48" s="2">
        <v>17837</v>
      </c>
      <c r="D48" s="2">
        <v>8827</v>
      </c>
      <c r="E48" s="2">
        <v>18144</v>
      </c>
      <c r="F48" s="2">
        <v>8115</v>
      </c>
      <c r="G48" s="2">
        <v>35987</v>
      </c>
      <c r="H48" s="2">
        <v>16945</v>
      </c>
    </row>
    <row r="49" spans="1:8" x14ac:dyDescent="0.25">
      <c r="B49" t="s">
        <v>367</v>
      </c>
      <c r="C49" s="2">
        <v>15966</v>
      </c>
      <c r="D49" s="2">
        <v>8019</v>
      </c>
      <c r="E49" s="2">
        <v>16981</v>
      </c>
      <c r="F49" s="2">
        <v>7672</v>
      </c>
      <c r="G49" s="2">
        <v>32949</v>
      </c>
      <c r="H49" s="2">
        <v>15693</v>
      </c>
    </row>
    <row r="50" spans="1:8" x14ac:dyDescent="0.25">
      <c r="B50" t="s">
        <v>355</v>
      </c>
      <c r="C50" s="2">
        <v>16802</v>
      </c>
      <c r="D50" s="2">
        <v>8187</v>
      </c>
      <c r="E50" s="2">
        <v>17724</v>
      </c>
      <c r="F50" s="2">
        <v>7872</v>
      </c>
      <c r="G50" s="2">
        <v>34526</v>
      </c>
      <c r="H50" s="2">
        <v>16059</v>
      </c>
    </row>
    <row r="51" spans="1:8" x14ac:dyDescent="0.25">
      <c r="B51" t="s">
        <v>368</v>
      </c>
      <c r="C51" s="2">
        <v>15797</v>
      </c>
      <c r="D51" s="2">
        <v>7865</v>
      </c>
      <c r="E51" s="2">
        <v>16961</v>
      </c>
      <c r="F51" s="2">
        <v>7785</v>
      </c>
      <c r="G51" s="2">
        <v>32758</v>
      </c>
      <c r="H51" s="2">
        <v>15650</v>
      </c>
    </row>
    <row r="52" spans="1:8" x14ac:dyDescent="0.25">
      <c r="B52" t="s">
        <v>369</v>
      </c>
      <c r="C52" s="2">
        <v>15250</v>
      </c>
      <c r="D52" s="2">
        <v>7722</v>
      </c>
      <c r="E52" s="2">
        <v>16511</v>
      </c>
      <c r="F52" s="2">
        <v>7709</v>
      </c>
      <c r="G52" s="2">
        <v>31761</v>
      </c>
      <c r="H52" s="2">
        <v>15431</v>
      </c>
    </row>
    <row r="53" spans="1:8" x14ac:dyDescent="0.25">
      <c r="B53" t="s">
        <v>370</v>
      </c>
      <c r="C53" s="2">
        <v>15652</v>
      </c>
      <c r="D53" s="2">
        <v>7901</v>
      </c>
      <c r="E53" s="2">
        <v>16923</v>
      </c>
      <c r="F53" s="2">
        <v>7810</v>
      </c>
      <c r="G53" s="2">
        <v>32575</v>
      </c>
      <c r="H53" s="2">
        <v>15711</v>
      </c>
    </row>
    <row r="54" spans="1:8" x14ac:dyDescent="0.25">
      <c r="B54" t="s">
        <v>357</v>
      </c>
      <c r="C54" s="2">
        <v>15827</v>
      </c>
      <c r="D54" s="2">
        <v>7909</v>
      </c>
      <c r="E54" s="2">
        <v>17337</v>
      </c>
      <c r="F54" s="2">
        <v>7802</v>
      </c>
      <c r="G54" s="2">
        <v>33164</v>
      </c>
      <c r="H54" s="2">
        <v>15711</v>
      </c>
    </row>
    <row r="55" spans="1:8" x14ac:dyDescent="0.25">
      <c r="B55" t="s">
        <v>358</v>
      </c>
      <c r="C55" s="2">
        <v>17122</v>
      </c>
      <c r="D55" s="2">
        <v>8448</v>
      </c>
      <c r="E55" s="2">
        <v>18065</v>
      </c>
      <c r="F55" s="2">
        <v>8136</v>
      </c>
      <c r="G55" s="2">
        <v>35187</v>
      </c>
      <c r="H55" s="2">
        <v>16584</v>
      </c>
    </row>
    <row r="56" spans="1:8" x14ac:dyDescent="0.25">
      <c r="B56" t="s">
        <v>359</v>
      </c>
      <c r="C56" s="2">
        <v>20981</v>
      </c>
      <c r="D56" s="2">
        <v>10321</v>
      </c>
      <c r="E56" s="2">
        <v>22560</v>
      </c>
      <c r="F56" s="2">
        <v>9840</v>
      </c>
      <c r="G56" s="2">
        <v>43544</v>
      </c>
      <c r="H56" s="2">
        <v>20162</v>
      </c>
    </row>
    <row r="57" spans="1:8" x14ac:dyDescent="0.25">
      <c r="B57" t="s">
        <v>360</v>
      </c>
      <c r="C57" s="2">
        <v>20490</v>
      </c>
      <c r="D57" s="2">
        <v>10270</v>
      </c>
      <c r="E57" s="2">
        <v>23311</v>
      </c>
      <c r="F57" s="2">
        <v>10303</v>
      </c>
      <c r="G57" s="2">
        <v>43801</v>
      </c>
      <c r="H57" s="2">
        <v>20573</v>
      </c>
    </row>
    <row r="58" spans="1:8" x14ac:dyDescent="0.25">
      <c r="B58" t="s">
        <v>361</v>
      </c>
      <c r="C58" s="2">
        <v>22882</v>
      </c>
      <c r="D58" s="2">
        <v>10839</v>
      </c>
      <c r="E58" s="2">
        <v>25345</v>
      </c>
      <c r="F58" s="2">
        <v>10576</v>
      </c>
      <c r="G58" s="2">
        <v>48227</v>
      </c>
      <c r="H58" s="2">
        <v>21415</v>
      </c>
    </row>
    <row r="59" spans="1:8" x14ac:dyDescent="0.25">
      <c r="B59" t="s">
        <v>362</v>
      </c>
      <c r="C59" s="2">
        <v>23523</v>
      </c>
      <c r="D59" s="2">
        <v>11120</v>
      </c>
      <c r="E59" s="2">
        <v>26318</v>
      </c>
      <c r="F59" s="2">
        <v>10698</v>
      </c>
      <c r="G59" s="2">
        <v>49842</v>
      </c>
      <c r="H59" s="2">
        <v>21818</v>
      </c>
    </row>
    <row r="60" spans="1:8" x14ac:dyDescent="0.25">
      <c r="B60" t="s">
        <v>363</v>
      </c>
      <c r="C60" s="2">
        <v>7414</v>
      </c>
      <c r="D60" s="2">
        <v>3881</v>
      </c>
      <c r="E60" s="2">
        <v>7832</v>
      </c>
      <c r="F60" s="2">
        <v>3718</v>
      </c>
      <c r="G60" s="2">
        <v>15252</v>
      </c>
      <c r="H60" s="2">
        <v>7601</v>
      </c>
    </row>
    <row r="61" spans="1:8" x14ac:dyDescent="0.25">
      <c r="A61" t="s">
        <v>341</v>
      </c>
      <c r="B61" t="s">
        <v>365</v>
      </c>
      <c r="C61" s="2">
        <v>107843</v>
      </c>
      <c r="D61" s="2">
        <v>47329</v>
      </c>
      <c r="E61" s="2">
        <v>99624</v>
      </c>
      <c r="F61" s="2">
        <v>38795</v>
      </c>
      <c r="G61" s="2">
        <v>207488</v>
      </c>
      <c r="H61" s="2">
        <v>86134</v>
      </c>
    </row>
    <row r="62" spans="1:8" x14ac:dyDescent="0.25">
      <c r="B62" t="s">
        <v>366</v>
      </c>
      <c r="C62" s="2">
        <v>111552</v>
      </c>
      <c r="D62" s="2">
        <v>49524</v>
      </c>
      <c r="E62" s="2">
        <v>108158</v>
      </c>
      <c r="F62" s="2">
        <v>41716</v>
      </c>
      <c r="G62" s="2">
        <v>219722</v>
      </c>
      <c r="H62" s="2">
        <v>91246</v>
      </c>
    </row>
    <row r="63" spans="1:8" x14ac:dyDescent="0.25">
      <c r="B63" t="s">
        <v>367</v>
      </c>
      <c r="C63" s="2">
        <v>114680</v>
      </c>
      <c r="D63" s="2">
        <v>51498</v>
      </c>
      <c r="E63" s="2">
        <v>108446</v>
      </c>
      <c r="F63" s="2">
        <v>42778</v>
      </c>
      <c r="G63" s="2">
        <v>223135</v>
      </c>
      <c r="H63" s="2">
        <v>94279</v>
      </c>
    </row>
    <row r="64" spans="1:8" x14ac:dyDescent="0.25">
      <c r="B64" t="s">
        <v>355</v>
      </c>
      <c r="C64" s="2">
        <v>122583</v>
      </c>
      <c r="D64" s="2">
        <v>55704</v>
      </c>
      <c r="E64" s="2">
        <v>123848</v>
      </c>
      <c r="F64" s="2">
        <v>48892</v>
      </c>
      <c r="G64" s="2">
        <v>246432</v>
      </c>
      <c r="H64" s="2">
        <v>104596</v>
      </c>
    </row>
    <row r="65" spans="1:8" x14ac:dyDescent="0.25">
      <c r="B65" t="s">
        <v>368</v>
      </c>
      <c r="C65" s="2">
        <v>125816</v>
      </c>
      <c r="D65" s="2">
        <v>57826</v>
      </c>
      <c r="E65" s="2">
        <v>127933</v>
      </c>
      <c r="F65" s="2">
        <v>51116</v>
      </c>
      <c r="G65" s="2">
        <v>253749</v>
      </c>
      <c r="H65" s="2">
        <v>108942</v>
      </c>
    </row>
    <row r="66" spans="1:8" x14ac:dyDescent="0.25">
      <c r="B66" t="s">
        <v>369</v>
      </c>
      <c r="C66" s="2">
        <v>120321</v>
      </c>
      <c r="D66" s="2">
        <v>56242</v>
      </c>
      <c r="E66" s="2">
        <v>123751</v>
      </c>
      <c r="F66" s="2">
        <v>49588</v>
      </c>
      <c r="G66" s="2">
        <v>244072</v>
      </c>
      <c r="H66" s="2">
        <v>105830</v>
      </c>
    </row>
    <row r="67" spans="1:8" x14ac:dyDescent="0.25">
      <c r="B67" t="s">
        <v>370</v>
      </c>
      <c r="C67" s="2">
        <v>133641</v>
      </c>
      <c r="D67" s="2">
        <v>61924</v>
      </c>
      <c r="E67" s="2">
        <v>138012</v>
      </c>
      <c r="F67" s="2">
        <v>54228</v>
      </c>
      <c r="G67" s="2">
        <v>271653</v>
      </c>
      <c r="H67" s="2">
        <v>116152</v>
      </c>
    </row>
    <row r="68" spans="1:8" x14ac:dyDescent="0.25">
      <c r="B68" t="s">
        <v>357</v>
      </c>
      <c r="C68" s="2">
        <v>140436</v>
      </c>
      <c r="D68" s="2">
        <v>64205</v>
      </c>
      <c r="E68" s="2">
        <v>142985</v>
      </c>
      <c r="F68" s="2">
        <v>55977</v>
      </c>
      <c r="G68" s="2">
        <v>283421</v>
      </c>
      <c r="H68" s="2">
        <v>120182</v>
      </c>
    </row>
    <row r="69" spans="1:8" x14ac:dyDescent="0.25">
      <c r="B69" t="s">
        <v>358</v>
      </c>
      <c r="C69" s="2">
        <v>137362</v>
      </c>
      <c r="D69" s="2">
        <v>62498</v>
      </c>
      <c r="E69" s="2">
        <v>139616</v>
      </c>
      <c r="F69" s="2">
        <v>54363</v>
      </c>
      <c r="G69" s="2">
        <v>276978</v>
      </c>
      <c r="H69" s="2">
        <v>116861</v>
      </c>
    </row>
    <row r="70" spans="1:8" x14ac:dyDescent="0.25">
      <c r="B70" t="s">
        <v>359</v>
      </c>
      <c r="C70" s="2">
        <v>150824</v>
      </c>
      <c r="D70" s="2">
        <v>68409</v>
      </c>
      <c r="E70" s="2">
        <v>156226</v>
      </c>
      <c r="F70" s="2">
        <v>60360</v>
      </c>
      <c r="G70" s="2">
        <v>307052</v>
      </c>
      <c r="H70" s="2">
        <v>128770</v>
      </c>
    </row>
    <row r="71" spans="1:8" x14ac:dyDescent="0.25">
      <c r="B71" t="s">
        <v>360</v>
      </c>
      <c r="C71" s="2">
        <v>147296</v>
      </c>
      <c r="D71" s="2">
        <v>67312</v>
      </c>
      <c r="E71" s="2">
        <v>162808</v>
      </c>
      <c r="F71" s="2">
        <v>62790</v>
      </c>
      <c r="G71" s="2">
        <v>310104</v>
      </c>
      <c r="H71" s="2">
        <v>130102</v>
      </c>
    </row>
    <row r="72" spans="1:8" x14ac:dyDescent="0.25">
      <c r="B72" t="s">
        <v>361</v>
      </c>
      <c r="C72" s="2">
        <v>150758</v>
      </c>
      <c r="D72" s="2">
        <v>70139</v>
      </c>
      <c r="E72" s="2">
        <v>165249</v>
      </c>
      <c r="F72" s="2">
        <v>64062</v>
      </c>
      <c r="G72" s="2">
        <v>316007</v>
      </c>
      <c r="H72" s="2">
        <v>134201</v>
      </c>
    </row>
    <row r="73" spans="1:8" x14ac:dyDescent="0.25">
      <c r="B73" t="s">
        <v>362</v>
      </c>
      <c r="C73" s="2">
        <v>147072</v>
      </c>
      <c r="D73" s="2">
        <v>68705</v>
      </c>
      <c r="E73" s="2">
        <v>151086</v>
      </c>
      <c r="F73" s="2">
        <v>59393</v>
      </c>
      <c r="G73" s="2">
        <v>298165</v>
      </c>
      <c r="H73" s="2">
        <v>128103</v>
      </c>
    </row>
    <row r="74" spans="1:8" x14ac:dyDescent="0.25">
      <c r="B74" t="s">
        <v>363</v>
      </c>
      <c r="C74" s="2">
        <v>42236</v>
      </c>
      <c r="D74" s="2">
        <v>20362</v>
      </c>
      <c r="E74" s="2">
        <v>37333</v>
      </c>
      <c r="F74" s="2">
        <v>15567</v>
      </c>
      <c r="G74" s="2">
        <v>79575</v>
      </c>
      <c r="H74" s="2">
        <v>35930</v>
      </c>
    </row>
    <row r="75" spans="1:8" x14ac:dyDescent="0.25">
      <c r="A75" t="s">
        <v>342</v>
      </c>
      <c r="B75" t="s">
        <v>365</v>
      </c>
      <c r="C75" s="2">
        <v>23742</v>
      </c>
      <c r="D75" s="2">
        <v>11701</v>
      </c>
      <c r="E75" s="2">
        <v>23854</v>
      </c>
      <c r="F75" s="2">
        <v>10056</v>
      </c>
      <c r="G75" s="2">
        <v>47602</v>
      </c>
      <c r="H75" s="2">
        <v>21760</v>
      </c>
    </row>
    <row r="76" spans="1:8" x14ac:dyDescent="0.25">
      <c r="B76" t="s">
        <v>366</v>
      </c>
      <c r="C76" s="2">
        <v>23537</v>
      </c>
      <c r="D76" s="2">
        <v>11800</v>
      </c>
      <c r="E76" s="2">
        <v>23866</v>
      </c>
      <c r="F76" s="2">
        <v>10132</v>
      </c>
      <c r="G76" s="2">
        <v>47418</v>
      </c>
      <c r="H76" s="2">
        <v>21938</v>
      </c>
    </row>
    <row r="77" spans="1:8" x14ac:dyDescent="0.25">
      <c r="B77" t="s">
        <v>367</v>
      </c>
      <c r="C77" s="2">
        <v>23102</v>
      </c>
      <c r="D77" s="2">
        <v>11584</v>
      </c>
      <c r="E77" s="2">
        <v>23344</v>
      </c>
      <c r="F77" s="2">
        <v>9943</v>
      </c>
      <c r="G77" s="2">
        <v>46454</v>
      </c>
      <c r="H77" s="2">
        <v>21531</v>
      </c>
    </row>
    <row r="78" spans="1:8" x14ac:dyDescent="0.25">
      <c r="B78" t="s">
        <v>355</v>
      </c>
      <c r="C78" s="2">
        <v>29677</v>
      </c>
      <c r="D78" s="2">
        <v>14801</v>
      </c>
      <c r="E78" s="2">
        <v>30567</v>
      </c>
      <c r="F78" s="2">
        <v>13239</v>
      </c>
      <c r="G78" s="2">
        <v>60247</v>
      </c>
      <c r="H78" s="2">
        <v>28040</v>
      </c>
    </row>
    <row r="79" spans="1:8" x14ac:dyDescent="0.25">
      <c r="B79" t="s">
        <v>368</v>
      </c>
      <c r="C79" s="2">
        <v>28703</v>
      </c>
      <c r="D79" s="2">
        <v>14101</v>
      </c>
      <c r="E79" s="2">
        <v>31432</v>
      </c>
      <c r="F79" s="2">
        <v>13348</v>
      </c>
      <c r="G79" s="2">
        <v>60135</v>
      </c>
      <c r="H79" s="2">
        <v>27449</v>
      </c>
    </row>
    <row r="80" spans="1:8" x14ac:dyDescent="0.25">
      <c r="B80" t="s">
        <v>369</v>
      </c>
      <c r="C80" s="2">
        <v>26985</v>
      </c>
      <c r="D80" s="2">
        <v>13091</v>
      </c>
      <c r="E80" s="2">
        <v>28830</v>
      </c>
      <c r="F80" s="2">
        <v>12218</v>
      </c>
      <c r="G80" s="2">
        <v>55816</v>
      </c>
      <c r="H80" s="2">
        <v>25310</v>
      </c>
    </row>
    <row r="81" spans="1:8" x14ac:dyDescent="0.25">
      <c r="B81" t="s">
        <v>370</v>
      </c>
      <c r="C81" s="2">
        <v>25366</v>
      </c>
      <c r="D81" s="2">
        <v>12663</v>
      </c>
      <c r="E81" s="2">
        <v>28053</v>
      </c>
      <c r="F81" s="2">
        <v>11882</v>
      </c>
      <c r="G81" s="2">
        <v>53419</v>
      </c>
      <c r="H81" s="2">
        <v>24545</v>
      </c>
    </row>
    <row r="82" spans="1:8" x14ac:dyDescent="0.25">
      <c r="B82" t="s">
        <v>357</v>
      </c>
      <c r="C82" s="2">
        <v>27668</v>
      </c>
      <c r="D82" s="2">
        <v>13405</v>
      </c>
      <c r="E82" s="2">
        <v>29143</v>
      </c>
      <c r="F82" s="2">
        <v>12203</v>
      </c>
      <c r="G82" s="2">
        <v>56811</v>
      </c>
      <c r="H82" s="2">
        <v>25608</v>
      </c>
    </row>
    <row r="83" spans="1:8" x14ac:dyDescent="0.25">
      <c r="B83" t="s">
        <v>358</v>
      </c>
      <c r="C83" s="2">
        <v>28595</v>
      </c>
      <c r="D83" s="2">
        <v>14286</v>
      </c>
      <c r="E83" s="2">
        <v>30659</v>
      </c>
      <c r="F83" s="2">
        <v>12849</v>
      </c>
      <c r="G83" s="2">
        <v>59254</v>
      </c>
      <c r="H83" s="2">
        <v>27135</v>
      </c>
    </row>
    <row r="84" spans="1:8" x14ac:dyDescent="0.25">
      <c r="B84" t="s">
        <v>359</v>
      </c>
      <c r="C84" s="2">
        <v>32199</v>
      </c>
      <c r="D84" s="2">
        <v>16005</v>
      </c>
      <c r="E84" s="2">
        <v>35742</v>
      </c>
      <c r="F84" s="2">
        <v>14916</v>
      </c>
      <c r="G84" s="2">
        <v>67941</v>
      </c>
      <c r="H84" s="2">
        <v>30921</v>
      </c>
    </row>
    <row r="85" spans="1:8" x14ac:dyDescent="0.25">
      <c r="B85" t="s">
        <v>360</v>
      </c>
      <c r="C85" s="2">
        <v>37339</v>
      </c>
      <c r="D85" s="2">
        <v>17840</v>
      </c>
      <c r="E85" s="2">
        <v>42800</v>
      </c>
      <c r="F85" s="2">
        <v>17143</v>
      </c>
      <c r="G85" s="2">
        <v>80139</v>
      </c>
      <c r="H85" s="2">
        <v>34983</v>
      </c>
    </row>
    <row r="86" spans="1:8" x14ac:dyDescent="0.25">
      <c r="B86" t="s">
        <v>361</v>
      </c>
      <c r="C86" s="2">
        <v>38942</v>
      </c>
      <c r="D86" s="2">
        <v>19023</v>
      </c>
      <c r="E86" s="2">
        <v>45075</v>
      </c>
      <c r="F86" s="2">
        <v>18380</v>
      </c>
      <c r="G86" s="2">
        <v>84017</v>
      </c>
      <c r="H86" s="2">
        <v>37403</v>
      </c>
    </row>
    <row r="87" spans="1:8" x14ac:dyDescent="0.25">
      <c r="B87" t="s">
        <v>362</v>
      </c>
      <c r="C87" s="2">
        <v>36661</v>
      </c>
      <c r="D87" s="2">
        <v>17626</v>
      </c>
      <c r="E87" s="2">
        <v>40403</v>
      </c>
      <c r="F87" s="2">
        <v>16139</v>
      </c>
      <c r="G87" s="2">
        <v>77076</v>
      </c>
      <c r="H87" s="2">
        <v>33768</v>
      </c>
    </row>
    <row r="88" spans="1:8" x14ac:dyDescent="0.25">
      <c r="B88" t="s">
        <v>363</v>
      </c>
      <c r="C88" s="2">
        <v>10151</v>
      </c>
      <c r="D88" s="2">
        <v>5304</v>
      </c>
      <c r="E88" s="2">
        <v>10662</v>
      </c>
      <c r="F88" s="2">
        <v>4861</v>
      </c>
      <c r="G88" s="2">
        <v>20828</v>
      </c>
      <c r="H88" s="2">
        <v>10168</v>
      </c>
    </row>
    <row r="89" spans="1:8" x14ac:dyDescent="0.25">
      <c r="A89" t="s">
        <v>295</v>
      </c>
      <c r="B89" t="s">
        <v>365</v>
      </c>
      <c r="C89" s="2">
        <v>13368</v>
      </c>
      <c r="D89" s="2">
        <v>6235</v>
      </c>
      <c r="E89" s="2">
        <v>14412</v>
      </c>
      <c r="F89" s="2">
        <v>5606</v>
      </c>
      <c r="G89" s="2">
        <v>27800</v>
      </c>
      <c r="H89" s="2">
        <v>11849</v>
      </c>
    </row>
    <row r="90" spans="1:8" x14ac:dyDescent="0.25">
      <c r="B90" t="s">
        <v>366</v>
      </c>
      <c r="C90" s="2">
        <v>14474</v>
      </c>
      <c r="D90" s="2">
        <v>7110</v>
      </c>
      <c r="E90" s="2">
        <v>15675</v>
      </c>
      <c r="F90" s="2">
        <v>6531</v>
      </c>
      <c r="G90" s="2">
        <v>30159</v>
      </c>
      <c r="H90" s="2">
        <v>13644</v>
      </c>
    </row>
    <row r="91" spans="1:8" x14ac:dyDescent="0.25">
      <c r="B91" t="s">
        <v>367</v>
      </c>
      <c r="C91" s="2">
        <v>12390</v>
      </c>
      <c r="D91" s="2">
        <v>6038</v>
      </c>
      <c r="E91" s="2">
        <v>13005</v>
      </c>
      <c r="F91" s="2">
        <v>5377</v>
      </c>
      <c r="G91" s="2">
        <v>25398</v>
      </c>
      <c r="H91" s="2">
        <v>11416</v>
      </c>
    </row>
    <row r="92" spans="1:8" x14ac:dyDescent="0.25">
      <c r="B92" t="s">
        <v>355</v>
      </c>
      <c r="C92" s="2">
        <v>12677</v>
      </c>
      <c r="D92" s="2">
        <v>6265</v>
      </c>
      <c r="E92" s="2">
        <v>13506</v>
      </c>
      <c r="F92" s="2">
        <v>5726</v>
      </c>
      <c r="G92" s="2">
        <v>26183</v>
      </c>
      <c r="H92" s="2">
        <v>11991</v>
      </c>
    </row>
    <row r="93" spans="1:8" x14ac:dyDescent="0.25">
      <c r="B93" t="s">
        <v>368</v>
      </c>
      <c r="C93" s="2">
        <v>11546</v>
      </c>
      <c r="D93" s="2">
        <v>5863</v>
      </c>
      <c r="E93" s="2">
        <v>12994</v>
      </c>
      <c r="F93" s="2">
        <v>5581</v>
      </c>
      <c r="G93" s="2">
        <v>24540</v>
      </c>
      <c r="H93" s="2">
        <v>11444</v>
      </c>
    </row>
    <row r="94" spans="1:8" x14ac:dyDescent="0.25">
      <c r="B94" t="s">
        <v>369</v>
      </c>
      <c r="C94" s="2">
        <v>10587</v>
      </c>
      <c r="D94" s="2">
        <v>5267</v>
      </c>
      <c r="E94" s="2">
        <v>11593</v>
      </c>
      <c r="F94" s="2">
        <v>5031</v>
      </c>
      <c r="G94" s="2">
        <v>22182</v>
      </c>
      <c r="H94" s="2">
        <v>10299</v>
      </c>
    </row>
    <row r="95" spans="1:8" x14ac:dyDescent="0.25">
      <c r="B95" t="s">
        <v>370</v>
      </c>
      <c r="C95" s="2">
        <v>10608</v>
      </c>
      <c r="D95" s="2">
        <v>5380</v>
      </c>
      <c r="E95" s="2">
        <v>11520</v>
      </c>
      <c r="F95" s="2">
        <v>5049</v>
      </c>
      <c r="G95" s="2">
        <v>22128</v>
      </c>
      <c r="H95" s="2">
        <v>10429</v>
      </c>
    </row>
    <row r="96" spans="1:8" x14ac:dyDescent="0.25">
      <c r="B96" t="s">
        <v>357</v>
      </c>
      <c r="C96" s="2">
        <v>11729</v>
      </c>
      <c r="D96" s="2">
        <v>6088</v>
      </c>
      <c r="E96" s="2">
        <v>13045</v>
      </c>
      <c r="F96" s="2">
        <v>5680</v>
      </c>
      <c r="G96" s="2">
        <v>24774</v>
      </c>
      <c r="H96" s="2">
        <v>11768</v>
      </c>
    </row>
    <row r="97" spans="1:8" x14ac:dyDescent="0.25">
      <c r="B97" t="s">
        <v>358</v>
      </c>
      <c r="C97" s="2">
        <v>13737</v>
      </c>
      <c r="D97" s="2">
        <v>7028</v>
      </c>
      <c r="E97" s="2">
        <v>15063</v>
      </c>
      <c r="F97" s="2">
        <v>6731</v>
      </c>
      <c r="G97" s="2">
        <v>28800</v>
      </c>
      <c r="H97" s="2">
        <v>13759</v>
      </c>
    </row>
    <row r="98" spans="1:8" x14ac:dyDescent="0.25">
      <c r="B98" t="s">
        <v>359</v>
      </c>
      <c r="C98" s="2">
        <v>15800</v>
      </c>
      <c r="D98" s="2">
        <v>8191</v>
      </c>
      <c r="E98" s="2">
        <v>17563</v>
      </c>
      <c r="F98" s="2">
        <v>7836</v>
      </c>
      <c r="G98" s="2">
        <v>33363</v>
      </c>
      <c r="H98" s="2">
        <v>16027</v>
      </c>
    </row>
    <row r="99" spans="1:8" x14ac:dyDescent="0.25">
      <c r="B99" t="s">
        <v>360</v>
      </c>
      <c r="C99" s="2">
        <v>15185</v>
      </c>
      <c r="D99" s="2">
        <v>7866</v>
      </c>
      <c r="E99" s="2">
        <v>17551</v>
      </c>
      <c r="F99" s="2">
        <v>7663</v>
      </c>
      <c r="G99" s="2">
        <v>32736</v>
      </c>
      <c r="H99" s="2">
        <v>15529</v>
      </c>
    </row>
    <row r="100" spans="1:8" x14ac:dyDescent="0.25">
      <c r="B100" t="s">
        <v>361</v>
      </c>
      <c r="C100" s="2">
        <v>13786</v>
      </c>
      <c r="D100" s="2">
        <v>6952</v>
      </c>
      <c r="E100" s="2">
        <v>15369</v>
      </c>
      <c r="F100" s="2">
        <v>6686</v>
      </c>
      <c r="G100" s="2">
        <v>29155</v>
      </c>
      <c r="H100" s="2">
        <v>13638</v>
      </c>
    </row>
    <row r="101" spans="1:8" x14ac:dyDescent="0.25">
      <c r="B101" t="s">
        <v>362</v>
      </c>
      <c r="C101" s="2">
        <v>14367</v>
      </c>
      <c r="D101" s="2">
        <v>7291</v>
      </c>
      <c r="E101" s="2">
        <v>15862</v>
      </c>
      <c r="F101" s="2">
        <v>6920</v>
      </c>
      <c r="G101" s="2">
        <v>30234</v>
      </c>
      <c r="H101" s="2">
        <v>14212</v>
      </c>
    </row>
    <row r="102" spans="1:8" x14ac:dyDescent="0.25">
      <c r="B102" t="s">
        <v>363</v>
      </c>
      <c r="C102" s="2">
        <v>3615</v>
      </c>
      <c r="D102" s="2">
        <v>1917</v>
      </c>
      <c r="E102" s="2">
        <v>3874</v>
      </c>
      <c r="F102" s="2">
        <v>1864</v>
      </c>
      <c r="G102" s="2">
        <v>7493</v>
      </c>
      <c r="H102" s="2">
        <v>3784</v>
      </c>
    </row>
    <row r="103" spans="1:8" x14ac:dyDescent="0.25">
      <c r="A103" t="s">
        <v>612</v>
      </c>
      <c r="C103" s="2">
        <v>3692247</v>
      </c>
      <c r="D103" s="2">
        <v>1716802</v>
      </c>
      <c r="E103" s="2">
        <v>3950796</v>
      </c>
      <c r="F103" s="2">
        <v>1557379</v>
      </c>
      <c r="G103" s="2">
        <v>7643339</v>
      </c>
      <c r="H103" s="2">
        <v>3274293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3E1D-2D86-4D93-A0CA-8258AC1BEFF7}">
  <dimension ref="A3:K101"/>
  <sheetViews>
    <sheetView workbookViewId="0">
      <selection activeCell="A4" sqref="A4:K101"/>
    </sheetView>
  </sheetViews>
  <sheetFormatPr defaultRowHeight="15" x14ac:dyDescent="0.25"/>
  <cols>
    <col min="1" max="1" width="16.42578125" bestFit="1" customWidth="1"/>
  </cols>
  <sheetData>
    <row r="3" spans="1:11" x14ac:dyDescent="0.25">
      <c r="A3" t="s">
        <v>611</v>
      </c>
      <c r="B3" t="s">
        <v>16</v>
      </c>
      <c r="C3" t="s">
        <v>616</v>
      </c>
      <c r="D3" t="s">
        <v>617</v>
      </c>
      <c r="F3" t="s">
        <v>618</v>
      </c>
      <c r="G3" t="s">
        <v>619</v>
      </c>
      <c r="I3" t="s">
        <v>613</v>
      </c>
      <c r="J3" t="s">
        <v>614</v>
      </c>
    </row>
    <row r="4" spans="1:11" x14ac:dyDescent="0.25">
      <c r="A4" t="s">
        <v>348</v>
      </c>
      <c r="B4" t="s">
        <v>365</v>
      </c>
      <c r="C4">
        <v>28063</v>
      </c>
      <c r="D4">
        <v>12266</v>
      </c>
      <c r="E4">
        <f>(D4/C4)*100</f>
        <v>43.708798061504474</v>
      </c>
      <c r="F4">
        <v>29420</v>
      </c>
      <c r="G4">
        <v>10645</v>
      </c>
      <c r="H4">
        <f>(G4/F4)*100</f>
        <v>36.182868796736912</v>
      </c>
      <c r="I4">
        <v>57485</v>
      </c>
      <c r="J4">
        <v>22913</v>
      </c>
      <c r="K4">
        <f>(J4/I4)*100</f>
        <v>39.859093676611288</v>
      </c>
    </row>
    <row r="5" spans="1:11" x14ac:dyDescent="0.25">
      <c r="A5" t="s">
        <v>348</v>
      </c>
      <c r="B5" t="s">
        <v>366</v>
      </c>
      <c r="C5">
        <v>28786</v>
      </c>
      <c r="D5">
        <v>12966</v>
      </c>
      <c r="E5">
        <f t="shared" ref="E5:E68" si="0">(D5/C5)*100</f>
        <v>45.04272910442576</v>
      </c>
      <c r="F5">
        <v>31321</v>
      </c>
      <c r="G5">
        <v>11726</v>
      </c>
      <c r="H5">
        <f t="shared" ref="H5:H68" si="1">(G5/F5)*100</f>
        <v>37.438140544682483</v>
      </c>
      <c r="I5">
        <v>60109</v>
      </c>
      <c r="J5">
        <v>24692</v>
      </c>
      <c r="K5">
        <f t="shared" ref="K5:K68" si="2">(J5/I5)*100</f>
        <v>41.07870701558835</v>
      </c>
    </row>
    <row r="6" spans="1:11" x14ac:dyDescent="0.25">
      <c r="A6" t="s">
        <v>348</v>
      </c>
      <c r="B6" t="s">
        <v>367</v>
      </c>
      <c r="C6">
        <v>31450</v>
      </c>
      <c r="D6">
        <v>14784</v>
      </c>
      <c r="E6">
        <f t="shared" si="0"/>
        <v>47.007949125596184</v>
      </c>
      <c r="F6">
        <v>34961</v>
      </c>
      <c r="G6">
        <v>13055</v>
      </c>
      <c r="H6">
        <f t="shared" si="1"/>
        <v>37.341609221704189</v>
      </c>
      <c r="I6">
        <v>66412</v>
      </c>
      <c r="J6">
        <v>27840</v>
      </c>
      <c r="K6">
        <f t="shared" si="2"/>
        <v>41.920134915376735</v>
      </c>
    </row>
    <row r="7" spans="1:11" x14ac:dyDescent="0.25">
      <c r="A7" t="s">
        <v>348</v>
      </c>
      <c r="B7" t="s">
        <v>355</v>
      </c>
      <c r="C7">
        <v>35273</v>
      </c>
      <c r="D7">
        <v>16747</v>
      </c>
      <c r="E7">
        <f t="shared" si="0"/>
        <v>47.47824114761999</v>
      </c>
      <c r="F7">
        <v>41361</v>
      </c>
      <c r="G7">
        <v>15816</v>
      </c>
      <c r="H7">
        <f t="shared" si="1"/>
        <v>38.238920722419671</v>
      </c>
      <c r="I7">
        <v>76634</v>
      </c>
      <c r="J7">
        <v>32563</v>
      </c>
      <c r="K7">
        <f t="shared" si="2"/>
        <v>42.491583370305605</v>
      </c>
    </row>
    <row r="8" spans="1:11" x14ac:dyDescent="0.25">
      <c r="A8" t="s">
        <v>348</v>
      </c>
      <c r="B8" t="s">
        <v>368</v>
      </c>
      <c r="C8">
        <v>33276</v>
      </c>
      <c r="D8">
        <v>15720</v>
      </c>
      <c r="E8">
        <f t="shared" si="0"/>
        <v>47.241254958528664</v>
      </c>
      <c r="F8">
        <v>39658</v>
      </c>
      <c r="G8">
        <v>14978</v>
      </c>
      <c r="H8">
        <f t="shared" si="1"/>
        <v>37.767915679055932</v>
      </c>
      <c r="I8">
        <v>72934</v>
      </c>
      <c r="J8">
        <v>30698</v>
      </c>
      <c r="K8">
        <f t="shared" si="2"/>
        <v>42.090108865549674</v>
      </c>
    </row>
    <row r="9" spans="1:11" x14ac:dyDescent="0.25">
      <c r="A9" t="s">
        <v>348</v>
      </c>
      <c r="B9" t="s">
        <v>369</v>
      </c>
      <c r="C9">
        <v>30201</v>
      </c>
      <c r="D9">
        <v>14162</v>
      </c>
      <c r="E9">
        <f t="shared" si="0"/>
        <v>46.892487003741593</v>
      </c>
      <c r="F9">
        <v>34191</v>
      </c>
      <c r="G9">
        <v>12766</v>
      </c>
      <c r="H9">
        <f t="shared" si="1"/>
        <v>37.337310988271767</v>
      </c>
      <c r="I9">
        <v>64392</v>
      </c>
      <c r="J9">
        <v>26928</v>
      </c>
      <c r="K9">
        <f t="shared" si="2"/>
        <v>41.818859485650393</v>
      </c>
    </row>
    <row r="10" spans="1:11" x14ac:dyDescent="0.25">
      <c r="A10" t="s">
        <v>348</v>
      </c>
      <c r="B10" t="s">
        <v>370</v>
      </c>
      <c r="C10">
        <v>33055</v>
      </c>
      <c r="D10">
        <v>15063</v>
      </c>
      <c r="E10">
        <f t="shared" si="0"/>
        <v>45.569505369838147</v>
      </c>
      <c r="F10">
        <v>37192</v>
      </c>
      <c r="G10">
        <v>13426</v>
      </c>
      <c r="H10">
        <f t="shared" si="1"/>
        <v>36.09916110991611</v>
      </c>
      <c r="I10">
        <v>70247</v>
      </c>
      <c r="J10">
        <v>28489</v>
      </c>
      <c r="K10">
        <f t="shared" si="2"/>
        <v>40.55546856093499</v>
      </c>
    </row>
    <row r="11" spans="1:11" x14ac:dyDescent="0.25">
      <c r="A11" t="s">
        <v>348</v>
      </c>
      <c r="B11" t="s">
        <v>357</v>
      </c>
      <c r="C11">
        <v>34672</v>
      </c>
      <c r="D11">
        <v>15724</v>
      </c>
      <c r="E11">
        <f t="shared" si="0"/>
        <v>45.350715274573147</v>
      </c>
      <c r="F11">
        <v>38993</v>
      </c>
      <c r="G11">
        <v>14067</v>
      </c>
      <c r="H11">
        <f t="shared" si="1"/>
        <v>36.075705895930035</v>
      </c>
      <c r="I11">
        <v>73665</v>
      </c>
      <c r="J11">
        <v>29791</v>
      </c>
      <c r="K11">
        <f t="shared" si="2"/>
        <v>40.44118645218218</v>
      </c>
    </row>
    <row r="12" spans="1:11" x14ac:dyDescent="0.25">
      <c r="A12" t="s">
        <v>348</v>
      </c>
      <c r="B12" t="s">
        <v>358</v>
      </c>
      <c r="C12">
        <v>35455</v>
      </c>
      <c r="D12">
        <v>16184</v>
      </c>
      <c r="E12">
        <f t="shared" si="0"/>
        <v>45.646594274432381</v>
      </c>
      <c r="F12">
        <v>39622</v>
      </c>
      <c r="G12">
        <v>14789</v>
      </c>
      <c r="H12">
        <f t="shared" si="1"/>
        <v>37.325223360759175</v>
      </c>
      <c r="I12">
        <v>75077</v>
      </c>
      <c r="J12">
        <v>30973</v>
      </c>
      <c r="K12">
        <f t="shared" si="2"/>
        <v>41.254978222358382</v>
      </c>
    </row>
    <row r="13" spans="1:11" x14ac:dyDescent="0.25">
      <c r="A13" t="s">
        <v>348</v>
      </c>
      <c r="B13" t="s">
        <v>359</v>
      </c>
      <c r="C13">
        <v>37349</v>
      </c>
      <c r="D13">
        <v>16586</v>
      </c>
      <c r="E13">
        <f t="shared" si="0"/>
        <v>44.408150151275805</v>
      </c>
      <c r="F13">
        <v>41512</v>
      </c>
      <c r="G13">
        <v>15057</v>
      </c>
      <c r="H13">
        <f t="shared" si="1"/>
        <v>36.271439583734818</v>
      </c>
      <c r="I13">
        <v>78861</v>
      </c>
      <c r="J13">
        <v>31643</v>
      </c>
      <c r="K13">
        <f t="shared" si="2"/>
        <v>40.125030116280548</v>
      </c>
    </row>
    <row r="14" spans="1:11" x14ac:dyDescent="0.25">
      <c r="A14" t="s">
        <v>348</v>
      </c>
      <c r="B14" t="s">
        <v>360</v>
      </c>
      <c r="C14">
        <v>39253</v>
      </c>
      <c r="D14">
        <v>17600</v>
      </c>
      <c r="E14">
        <f t="shared" si="0"/>
        <v>44.837337273584183</v>
      </c>
      <c r="F14">
        <v>46576</v>
      </c>
      <c r="G14">
        <v>16597</v>
      </c>
      <c r="H14">
        <f t="shared" si="1"/>
        <v>35.63423222260392</v>
      </c>
      <c r="I14">
        <v>85829</v>
      </c>
      <c r="J14">
        <v>34197</v>
      </c>
      <c r="K14">
        <f t="shared" si="2"/>
        <v>39.843176548718965</v>
      </c>
    </row>
    <row r="15" spans="1:11" x14ac:dyDescent="0.25">
      <c r="A15" t="s">
        <v>348</v>
      </c>
      <c r="B15" t="s">
        <v>361</v>
      </c>
      <c r="C15">
        <v>43370</v>
      </c>
      <c r="D15">
        <v>19332</v>
      </c>
      <c r="E15">
        <f t="shared" si="0"/>
        <v>44.574590730919986</v>
      </c>
      <c r="F15">
        <v>52459</v>
      </c>
      <c r="G15">
        <v>18245</v>
      </c>
      <c r="H15">
        <f t="shared" si="1"/>
        <v>34.779542118606912</v>
      </c>
      <c r="I15">
        <v>95829</v>
      </c>
      <c r="J15">
        <v>37577</v>
      </c>
      <c r="K15">
        <f t="shared" si="2"/>
        <v>39.212555698170696</v>
      </c>
    </row>
    <row r="16" spans="1:11" x14ac:dyDescent="0.25">
      <c r="A16" t="s">
        <v>348</v>
      </c>
      <c r="B16" t="s">
        <v>362</v>
      </c>
      <c r="C16">
        <v>43410</v>
      </c>
      <c r="D16">
        <v>18621</v>
      </c>
      <c r="E16">
        <f t="shared" si="0"/>
        <v>42.895646164478229</v>
      </c>
      <c r="F16">
        <v>50390</v>
      </c>
      <c r="G16">
        <v>17158</v>
      </c>
      <c r="H16">
        <f t="shared" si="1"/>
        <v>34.050406826751342</v>
      </c>
      <c r="I16">
        <v>93802</v>
      </c>
      <c r="J16">
        <v>35780</v>
      </c>
      <c r="K16">
        <f t="shared" si="2"/>
        <v>38.144176030361827</v>
      </c>
    </row>
    <row r="17" spans="1:11" x14ac:dyDescent="0.25">
      <c r="A17" t="s">
        <v>348</v>
      </c>
      <c r="B17" t="s">
        <v>363</v>
      </c>
      <c r="C17">
        <v>14071</v>
      </c>
      <c r="D17">
        <v>6342</v>
      </c>
      <c r="E17">
        <f t="shared" si="0"/>
        <v>45.071423495131832</v>
      </c>
      <c r="F17">
        <v>14130</v>
      </c>
      <c r="G17">
        <v>5293</v>
      </c>
      <c r="H17">
        <f t="shared" si="1"/>
        <v>37.459306440198162</v>
      </c>
      <c r="I17">
        <v>28207</v>
      </c>
      <c r="J17">
        <v>11637</v>
      </c>
      <c r="K17">
        <f t="shared" si="2"/>
        <v>41.255716666075799</v>
      </c>
    </row>
    <row r="18" spans="1:11" x14ac:dyDescent="0.25">
      <c r="A18" s="1" t="s">
        <v>347</v>
      </c>
      <c r="B18" t="s">
        <v>365</v>
      </c>
      <c r="C18">
        <v>30944</v>
      </c>
      <c r="D18">
        <v>11938</v>
      </c>
      <c r="E18">
        <f t="shared" si="0"/>
        <v>38.579369183040328</v>
      </c>
      <c r="F18">
        <v>33140</v>
      </c>
      <c r="G18">
        <v>10497</v>
      </c>
      <c r="H18">
        <f t="shared" si="1"/>
        <v>31.674713337356668</v>
      </c>
      <c r="I18">
        <v>64086</v>
      </c>
      <c r="J18">
        <v>22436</v>
      </c>
      <c r="K18">
        <f t="shared" si="2"/>
        <v>35.009206378928312</v>
      </c>
    </row>
    <row r="19" spans="1:11" x14ac:dyDescent="0.25">
      <c r="A19" s="1" t="s">
        <v>347</v>
      </c>
      <c r="B19" t="s">
        <v>366</v>
      </c>
      <c r="C19">
        <v>29750</v>
      </c>
      <c r="D19">
        <v>13091</v>
      </c>
      <c r="E19">
        <f t="shared" si="0"/>
        <v>44.003361344537815</v>
      </c>
      <c r="F19">
        <v>33384</v>
      </c>
      <c r="G19">
        <v>11527</v>
      </c>
      <c r="H19">
        <f t="shared" si="1"/>
        <v>34.528516654684879</v>
      </c>
      <c r="I19">
        <v>63141</v>
      </c>
      <c r="J19">
        <v>24620</v>
      </c>
      <c r="K19">
        <f t="shared" si="2"/>
        <v>38.992097052628246</v>
      </c>
    </row>
    <row r="20" spans="1:11" x14ac:dyDescent="0.25">
      <c r="A20" s="1" t="s">
        <v>347</v>
      </c>
      <c r="B20" t="s">
        <v>367</v>
      </c>
      <c r="C20">
        <v>25140</v>
      </c>
      <c r="D20">
        <v>10754</v>
      </c>
      <c r="E20">
        <f t="shared" si="0"/>
        <v>42.776451869530632</v>
      </c>
      <c r="F20">
        <v>27829</v>
      </c>
      <c r="G20">
        <v>9408</v>
      </c>
      <c r="H20">
        <f t="shared" si="1"/>
        <v>33.806460886125983</v>
      </c>
      <c r="I20">
        <v>52973</v>
      </c>
      <c r="J20">
        <v>20162</v>
      </c>
      <c r="K20">
        <f t="shared" si="2"/>
        <v>38.060898948520943</v>
      </c>
    </row>
    <row r="21" spans="1:11" x14ac:dyDescent="0.25">
      <c r="A21" s="1" t="s">
        <v>347</v>
      </c>
      <c r="B21" t="s">
        <v>355</v>
      </c>
      <c r="C21">
        <v>31187</v>
      </c>
      <c r="D21">
        <v>13254</v>
      </c>
      <c r="E21">
        <f t="shared" si="0"/>
        <v>42.498476929489854</v>
      </c>
      <c r="F21">
        <v>35980</v>
      </c>
      <c r="G21">
        <v>12409</v>
      </c>
      <c r="H21">
        <f t="shared" si="1"/>
        <v>34.488604780433576</v>
      </c>
      <c r="I21">
        <v>67168</v>
      </c>
      <c r="J21">
        <v>25663</v>
      </c>
      <c r="K21">
        <f t="shared" si="2"/>
        <v>38.207181991424491</v>
      </c>
    </row>
    <row r="22" spans="1:11" x14ac:dyDescent="0.25">
      <c r="A22" s="1" t="s">
        <v>347</v>
      </c>
      <c r="B22" t="s">
        <v>368</v>
      </c>
      <c r="C22">
        <v>30305</v>
      </c>
      <c r="D22">
        <v>13734</v>
      </c>
      <c r="E22">
        <f t="shared" si="0"/>
        <v>45.319254248473854</v>
      </c>
      <c r="F22">
        <v>37641</v>
      </c>
      <c r="G22">
        <v>13663</v>
      </c>
      <c r="H22">
        <f t="shared" si="1"/>
        <v>36.298185489227173</v>
      </c>
      <c r="I22">
        <v>67947</v>
      </c>
      <c r="J22">
        <v>27398</v>
      </c>
      <c r="K22">
        <f t="shared" si="2"/>
        <v>40.322604382827791</v>
      </c>
    </row>
    <row r="23" spans="1:11" x14ac:dyDescent="0.25">
      <c r="A23" s="1" t="s">
        <v>347</v>
      </c>
      <c r="B23" t="s">
        <v>369</v>
      </c>
      <c r="C23">
        <v>25067</v>
      </c>
      <c r="D23">
        <v>11986</v>
      </c>
      <c r="E23">
        <f t="shared" si="0"/>
        <v>47.815853512586273</v>
      </c>
      <c r="F23">
        <v>30891</v>
      </c>
      <c r="G23">
        <v>11626</v>
      </c>
      <c r="H23">
        <f t="shared" si="1"/>
        <v>37.635557282056261</v>
      </c>
      <c r="I23">
        <v>55959</v>
      </c>
      <c r="J23">
        <v>23612</v>
      </c>
      <c r="K23">
        <f t="shared" si="2"/>
        <v>42.195178612913026</v>
      </c>
    </row>
    <row r="24" spans="1:11" x14ac:dyDescent="0.25">
      <c r="A24" s="1" t="s">
        <v>347</v>
      </c>
      <c r="B24" t="s">
        <v>370</v>
      </c>
      <c r="C24">
        <v>28910</v>
      </c>
      <c r="D24">
        <v>13834</v>
      </c>
      <c r="E24">
        <f t="shared" si="0"/>
        <v>47.851954341058459</v>
      </c>
      <c r="F24">
        <v>34126</v>
      </c>
      <c r="G24">
        <v>13017</v>
      </c>
      <c r="H24">
        <f t="shared" si="1"/>
        <v>38.143937174002232</v>
      </c>
      <c r="I24">
        <v>63036</v>
      </c>
      <c r="J24">
        <v>26851</v>
      </c>
      <c r="K24">
        <f t="shared" si="2"/>
        <v>42.596294181102863</v>
      </c>
    </row>
    <row r="25" spans="1:11" x14ac:dyDescent="0.25">
      <c r="A25" s="1" t="s">
        <v>347</v>
      </c>
      <c r="B25" t="s">
        <v>357</v>
      </c>
      <c r="C25">
        <v>30827</v>
      </c>
      <c r="D25">
        <v>14656</v>
      </c>
      <c r="E25">
        <f t="shared" si="0"/>
        <v>47.542738508450384</v>
      </c>
      <c r="F25">
        <v>35933</v>
      </c>
      <c r="G25">
        <v>13762</v>
      </c>
      <c r="H25">
        <f t="shared" si="1"/>
        <v>38.299056577519266</v>
      </c>
      <c r="I25">
        <v>66760</v>
      </c>
      <c r="J25">
        <v>28418</v>
      </c>
      <c r="K25">
        <f t="shared" si="2"/>
        <v>42.56740563211504</v>
      </c>
    </row>
    <row r="26" spans="1:11" x14ac:dyDescent="0.25">
      <c r="A26" s="1" t="s">
        <v>347</v>
      </c>
      <c r="B26" t="s">
        <v>358</v>
      </c>
      <c r="C26">
        <v>28494</v>
      </c>
      <c r="D26">
        <v>13700</v>
      </c>
      <c r="E26">
        <f t="shared" si="0"/>
        <v>48.080297606513653</v>
      </c>
      <c r="F26">
        <v>33824</v>
      </c>
      <c r="G26">
        <v>12895</v>
      </c>
      <c r="H26">
        <f t="shared" si="1"/>
        <v>38.123817407757805</v>
      </c>
      <c r="I26">
        <v>62318</v>
      </c>
      <c r="J26">
        <v>26595</v>
      </c>
      <c r="K26">
        <f t="shared" si="2"/>
        <v>42.676273307872528</v>
      </c>
    </row>
    <row r="27" spans="1:11" x14ac:dyDescent="0.25">
      <c r="A27" s="1" t="s">
        <v>347</v>
      </c>
      <c r="B27" t="s">
        <v>359</v>
      </c>
      <c r="C27">
        <v>35870</v>
      </c>
      <c r="D27">
        <v>17433</v>
      </c>
      <c r="E27">
        <f t="shared" si="0"/>
        <v>48.600501812099246</v>
      </c>
      <c r="F27">
        <v>41668</v>
      </c>
      <c r="G27">
        <v>16652</v>
      </c>
      <c r="H27">
        <f t="shared" si="1"/>
        <v>39.963521167322646</v>
      </c>
      <c r="I27">
        <v>77538</v>
      </c>
      <c r="J27">
        <v>34085</v>
      </c>
      <c r="K27">
        <f t="shared" si="2"/>
        <v>43.959091026335471</v>
      </c>
    </row>
    <row r="28" spans="1:11" x14ac:dyDescent="0.25">
      <c r="A28" s="1" t="s">
        <v>347</v>
      </c>
      <c r="B28" t="s">
        <v>360</v>
      </c>
      <c r="C28">
        <v>33627</v>
      </c>
      <c r="D28">
        <v>16010</v>
      </c>
      <c r="E28">
        <f t="shared" si="0"/>
        <v>47.61055104529099</v>
      </c>
      <c r="F28">
        <v>40069</v>
      </c>
      <c r="G28">
        <v>15597</v>
      </c>
      <c r="H28">
        <f t="shared" si="1"/>
        <v>38.925353764755798</v>
      </c>
      <c r="I28">
        <v>73696</v>
      </c>
      <c r="J28">
        <v>31607</v>
      </c>
      <c r="K28">
        <f t="shared" si="2"/>
        <v>42.888352149370384</v>
      </c>
    </row>
    <row r="29" spans="1:11" x14ac:dyDescent="0.25">
      <c r="A29" s="1" t="s">
        <v>347</v>
      </c>
      <c r="B29" t="s">
        <v>361</v>
      </c>
      <c r="C29">
        <v>32034</v>
      </c>
      <c r="D29">
        <v>14928</v>
      </c>
      <c r="E29">
        <f t="shared" si="0"/>
        <v>46.60048698258101</v>
      </c>
      <c r="F29">
        <v>38000</v>
      </c>
      <c r="G29">
        <v>14473</v>
      </c>
      <c r="H29">
        <f t="shared" si="1"/>
        <v>38.086842105263159</v>
      </c>
      <c r="I29">
        <v>70034</v>
      </c>
      <c r="J29">
        <v>29401</v>
      </c>
      <c r="K29">
        <f t="shared" si="2"/>
        <v>41.981037781648908</v>
      </c>
    </row>
    <row r="30" spans="1:11" x14ac:dyDescent="0.25">
      <c r="A30" s="1" t="s">
        <v>347</v>
      </c>
      <c r="B30" t="s">
        <v>362</v>
      </c>
      <c r="C30">
        <v>32913</v>
      </c>
      <c r="D30">
        <v>15736</v>
      </c>
      <c r="E30">
        <f t="shared" si="0"/>
        <v>47.810895390878983</v>
      </c>
      <c r="F30">
        <v>38595</v>
      </c>
      <c r="G30">
        <v>15039</v>
      </c>
      <c r="H30">
        <f t="shared" si="1"/>
        <v>38.966187329965024</v>
      </c>
      <c r="I30">
        <v>71512</v>
      </c>
      <c r="J30">
        <v>30777</v>
      </c>
      <c r="K30">
        <f t="shared" si="2"/>
        <v>43.037532162434275</v>
      </c>
    </row>
    <row r="31" spans="1:11" x14ac:dyDescent="0.25">
      <c r="A31" s="1" t="s">
        <v>347</v>
      </c>
      <c r="B31" t="s">
        <v>363</v>
      </c>
      <c r="C31">
        <v>9895</v>
      </c>
      <c r="D31">
        <v>5053</v>
      </c>
      <c r="E31">
        <f t="shared" si="0"/>
        <v>51.06619504800404</v>
      </c>
      <c r="F31">
        <v>10662</v>
      </c>
      <c r="G31">
        <v>4591</v>
      </c>
      <c r="H31">
        <f t="shared" si="1"/>
        <v>43.059463515287938</v>
      </c>
      <c r="I31">
        <v>20559</v>
      </c>
      <c r="J31">
        <v>9646</v>
      </c>
      <c r="K31">
        <f t="shared" si="2"/>
        <v>46.918624446714333</v>
      </c>
    </row>
    <row r="32" spans="1:11" x14ac:dyDescent="0.25">
      <c r="A32" s="1" t="s">
        <v>349</v>
      </c>
      <c r="B32" t="s">
        <v>365</v>
      </c>
      <c r="C32">
        <v>19306</v>
      </c>
      <c r="D32">
        <v>8189</v>
      </c>
      <c r="E32">
        <f t="shared" si="0"/>
        <v>42.41686522324666</v>
      </c>
      <c r="F32">
        <v>22051</v>
      </c>
      <c r="G32">
        <v>7928</v>
      </c>
      <c r="H32">
        <f t="shared" si="1"/>
        <v>35.953018003718654</v>
      </c>
      <c r="I32">
        <v>41384</v>
      </c>
      <c r="J32">
        <v>16125</v>
      </c>
      <c r="K32">
        <f t="shared" si="2"/>
        <v>38.964334042141893</v>
      </c>
    </row>
    <row r="33" spans="1:11" x14ac:dyDescent="0.25">
      <c r="A33" s="1" t="s">
        <v>349</v>
      </c>
      <c r="B33" t="s">
        <v>366</v>
      </c>
      <c r="C33">
        <v>20374</v>
      </c>
      <c r="D33">
        <v>8943</v>
      </c>
      <c r="E33">
        <f t="shared" si="0"/>
        <v>43.89417885540395</v>
      </c>
      <c r="F33">
        <v>21309</v>
      </c>
      <c r="G33">
        <v>8006</v>
      </c>
      <c r="H33">
        <f t="shared" si="1"/>
        <v>37.570979398376274</v>
      </c>
      <c r="I33">
        <v>41700</v>
      </c>
      <c r="J33">
        <v>16955</v>
      </c>
      <c r="K33">
        <f t="shared" si="2"/>
        <v>40.65947242206235</v>
      </c>
    </row>
    <row r="34" spans="1:11" x14ac:dyDescent="0.25">
      <c r="A34" s="1" t="s">
        <v>349</v>
      </c>
      <c r="B34" t="s">
        <v>367</v>
      </c>
      <c r="C34">
        <v>18674</v>
      </c>
      <c r="D34">
        <v>7982</v>
      </c>
      <c r="E34">
        <f t="shared" si="0"/>
        <v>42.74392203063082</v>
      </c>
      <c r="F34">
        <v>19400</v>
      </c>
      <c r="G34">
        <v>7258</v>
      </c>
      <c r="H34">
        <f t="shared" si="1"/>
        <v>37.412371134020617</v>
      </c>
      <c r="I34">
        <v>38080</v>
      </c>
      <c r="J34">
        <v>15240</v>
      </c>
      <c r="K34">
        <f t="shared" si="2"/>
        <v>40.02100840336135</v>
      </c>
    </row>
    <row r="35" spans="1:11" x14ac:dyDescent="0.25">
      <c r="A35" s="1" t="s">
        <v>349</v>
      </c>
      <c r="B35" t="s">
        <v>355</v>
      </c>
      <c r="C35">
        <v>15400</v>
      </c>
      <c r="D35">
        <v>6769</v>
      </c>
      <c r="E35">
        <f t="shared" si="0"/>
        <v>43.95454545454546</v>
      </c>
      <c r="F35">
        <v>16963</v>
      </c>
      <c r="G35">
        <v>6476</v>
      </c>
      <c r="H35">
        <f t="shared" si="1"/>
        <v>38.177209220067205</v>
      </c>
      <c r="I35">
        <v>32363</v>
      </c>
      <c r="J35">
        <v>13245</v>
      </c>
      <c r="K35">
        <f t="shared" si="2"/>
        <v>40.926366529678951</v>
      </c>
    </row>
    <row r="36" spans="1:11" x14ac:dyDescent="0.25">
      <c r="A36" s="1" t="s">
        <v>349</v>
      </c>
      <c r="B36" t="s">
        <v>368</v>
      </c>
      <c r="C36">
        <v>18091</v>
      </c>
      <c r="D36">
        <v>7973</v>
      </c>
      <c r="E36">
        <f t="shared" si="0"/>
        <v>44.07163783096567</v>
      </c>
      <c r="F36">
        <v>20149</v>
      </c>
      <c r="G36">
        <v>7812</v>
      </c>
      <c r="H36">
        <f t="shared" si="1"/>
        <v>38.771154896024619</v>
      </c>
      <c r="I36">
        <v>38240</v>
      </c>
      <c r="J36">
        <v>15785</v>
      </c>
      <c r="K36">
        <f t="shared" si="2"/>
        <v>41.278765690376567</v>
      </c>
    </row>
    <row r="37" spans="1:11" x14ac:dyDescent="0.25">
      <c r="A37" s="1" t="s">
        <v>349</v>
      </c>
      <c r="B37" t="s">
        <v>369</v>
      </c>
      <c r="C37">
        <v>15805</v>
      </c>
      <c r="D37">
        <v>7280</v>
      </c>
      <c r="E37">
        <f t="shared" si="0"/>
        <v>46.061372983233156</v>
      </c>
      <c r="F37">
        <v>18076</v>
      </c>
      <c r="G37">
        <v>7328</v>
      </c>
      <c r="H37">
        <f t="shared" si="1"/>
        <v>40.539942465147156</v>
      </c>
      <c r="I37">
        <v>33881</v>
      </c>
      <c r="J37">
        <v>14608</v>
      </c>
      <c r="K37">
        <f t="shared" si="2"/>
        <v>43.115610519170041</v>
      </c>
    </row>
    <row r="38" spans="1:11" x14ac:dyDescent="0.25">
      <c r="A38" s="1" t="s">
        <v>349</v>
      </c>
      <c r="B38" t="s">
        <v>370</v>
      </c>
      <c r="C38">
        <v>17508</v>
      </c>
      <c r="D38">
        <v>8135</v>
      </c>
      <c r="E38">
        <f t="shared" si="0"/>
        <v>46.464473383596072</v>
      </c>
      <c r="F38">
        <v>19138</v>
      </c>
      <c r="G38">
        <v>7785</v>
      </c>
      <c r="H38">
        <f t="shared" si="1"/>
        <v>40.678231790155714</v>
      </c>
      <c r="I38">
        <v>36646</v>
      </c>
      <c r="J38">
        <v>15920</v>
      </c>
      <c r="K38">
        <f t="shared" si="2"/>
        <v>43.442667685422691</v>
      </c>
    </row>
    <row r="39" spans="1:11" x14ac:dyDescent="0.25">
      <c r="A39" s="1" t="s">
        <v>349</v>
      </c>
      <c r="B39" t="s">
        <v>357</v>
      </c>
      <c r="C39">
        <v>17315</v>
      </c>
      <c r="D39">
        <v>8106</v>
      </c>
      <c r="E39">
        <f t="shared" si="0"/>
        <v>46.814900375397059</v>
      </c>
      <c r="F39">
        <v>19704</v>
      </c>
      <c r="G39">
        <v>8091</v>
      </c>
      <c r="H39">
        <f t="shared" si="1"/>
        <v>41.06272838002436</v>
      </c>
      <c r="I39">
        <v>37019</v>
      </c>
      <c r="J39">
        <v>16197</v>
      </c>
      <c r="K39">
        <f t="shared" si="2"/>
        <v>43.753207812204543</v>
      </c>
    </row>
    <row r="40" spans="1:11" x14ac:dyDescent="0.25">
      <c r="A40" s="1" t="s">
        <v>349</v>
      </c>
      <c r="B40" t="s">
        <v>358</v>
      </c>
      <c r="C40">
        <v>20602</v>
      </c>
      <c r="D40">
        <v>9673</v>
      </c>
      <c r="E40">
        <f t="shared" si="0"/>
        <v>46.951752257062424</v>
      </c>
      <c r="F40">
        <v>23298</v>
      </c>
      <c r="G40">
        <v>9541</v>
      </c>
      <c r="H40">
        <f t="shared" si="1"/>
        <v>40.952013048330329</v>
      </c>
      <c r="I40">
        <v>43900</v>
      </c>
      <c r="J40">
        <v>19214</v>
      </c>
      <c r="K40">
        <f t="shared" si="2"/>
        <v>43.767653758542139</v>
      </c>
    </row>
    <row r="41" spans="1:11" x14ac:dyDescent="0.25">
      <c r="A41" s="1" t="s">
        <v>349</v>
      </c>
      <c r="B41" t="s">
        <v>359</v>
      </c>
      <c r="C41">
        <v>23799</v>
      </c>
      <c r="D41">
        <v>11357</v>
      </c>
      <c r="E41">
        <f t="shared" si="0"/>
        <v>47.720492457666289</v>
      </c>
      <c r="F41">
        <v>26970</v>
      </c>
      <c r="G41">
        <v>11401</v>
      </c>
      <c r="H41">
        <f t="shared" si="1"/>
        <v>42.27289581015944</v>
      </c>
      <c r="I41">
        <v>50769</v>
      </c>
      <c r="J41">
        <v>22758</v>
      </c>
      <c r="K41">
        <f t="shared" si="2"/>
        <v>44.826567393488155</v>
      </c>
    </row>
    <row r="42" spans="1:11" x14ac:dyDescent="0.25">
      <c r="A42" s="1" t="s">
        <v>349</v>
      </c>
      <c r="B42" t="s">
        <v>360</v>
      </c>
      <c r="C42">
        <v>22990</v>
      </c>
      <c r="D42">
        <v>10689</v>
      </c>
      <c r="E42">
        <f t="shared" si="0"/>
        <v>46.494127881687689</v>
      </c>
      <c r="F42">
        <v>26172</v>
      </c>
      <c r="G42">
        <v>10819</v>
      </c>
      <c r="H42">
        <f t="shared" si="1"/>
        <v>41.338071221152376</v>
      </c>
      <c r="I42">
        <v>49162</v>
      </c>
      <c r="J42">
        <v>21508</v>
      </c>
      <c r="K42">
        <f t="shared" si="2"/>
        <v>43.749237215735732</v>
      </c>
    </row>
    <row r="43" spans="1:11" x14ac:dyDescent="0.25">
      <c r="A43" s="1" t="s">
        <v>349</v>
      </c>
      <c r="B43" t="s">
        <v>361</v>
      </c>
      <c r="C43">
        <v>22220</v>
      </c>
      <c r="D43">
        <v>9998</v>
      </c>
      <c r="E43">
        <f t="shared" si="0"/>
        <v>44.995499549954999</v>
      </c>
      <c r="F43">
        <v>24662</v>
      </c>
      <c r="G43">
        <v>9986</v>
      </c>
      <c r="H43">
        <f t="shared" si="1"/>
        <v>40.491444327305167</v>
      </c>
      <c r="I43">
        <v>46882</v>
      </c>
      <c r="J43">
        <v>19984</v>
      </c>
      <c r="K43">
        <f t="shared" si="2"/>
        <v>42.626167825604711</v>
      </c>
    </row>
    <row r="44" spans="1:11" x14ac:dyDescent="0.25">
      <c r="A44" s="1" t="s">
        <v>349</v>
      </c>
      <c r="B44" t="s">
        <v>362</v>
      </c>
      <c r="C44">
        <v>22137</v>
      </c>
      <c r="D44">
        <v>9884</v>
      </c>
      <c r="E44">
        <f t="shared" si="0"/>
        <v>44.649229796268692</v>
      </c>
      <c r="F44">
        <v>23724</v>
      </c>
      <c r="G44">
        <v>9602</v>
      </c>
      <c r="H44">
        <f t="shared" si="1"/>
        <v>40.47378182431293</v>
      </c>
      <c r="I44">
        <v>45870</v>
      </c>
      <c r="J44">
        <v>19488</v>
      </c>
      <c r="K44">
        <f t="shared" si="2"/>
        <v>42.485284499672986</v>
      </c>
    </row>
    <row r="45" spans="1:11" x14ac:dyDescent="0.25">
      <c r="A45" s="1" t="s">
        <v>349</v>
      </c>
      <c r="B45" t="s">
        <v>363</v>
      </c>
      <c r="C45">
        <v>5022</v>
      </c>
      <c r="D45">
        <v>2386</v>
      </c>
      <c r="E45">
        <f t="shared" si="0"/>
        <v>47.510951812027081</v>
      </c>
      <c r="F45">
        <v>5049</v>
      </c>
      <c r="G45">
        <v>2245</v>
      </c>
      <c r="H45">
        <f t="shared" si="1"/>
        <v>44.464250346603293</v>
      </c>
      <c r="I45">
        <v>10078</v>
      </c>
      <c r="J45">
        <v>4635</v>
      </c>
      <c r="K45">
        <f t="shared" si="2"/>
        <v>45.99126810875174</v>
      </c>
    </row>
    <row r="46" spans="1:11" x14ac:dyDescent="0.25">
      <c r="A46" s="1" t="s">
        <v>350</v>
      </c>
      <c r="B46" t="s">
        <v>365</v>
      </c>
      <c r="C46">
        <v>15858</v>
      </c>
      <c r="D46">
        <v>7527</v>
      </c>
      <c r="E46">
        <f t="shared" si="0"/>
        <v>47.465001891789633</v>
      </c>
      <c r="F46">
        <v>16054</v>
      </c>
      <c r="G46">
        <v>7076</v>
      </c>
      <c r="H46">
        <f t="shared" si="1"/>
        <v>44.076242680951786</v>
      </c>
      <c r="I46">
        <v>31927</v>
      </c>
      <c r="J46">
        <v>14610</v>
      </c>
      <c r="K46">
        <f t="shared" si="2"/>
        <v>45.760641463338239</v>
      </c>
    </row>
    <row r="47" spans="1:11" x14ac:dyDescent="0.25">
      <c r="A47" s="1" t="s">
        <v>350</v>
      </c>
      <c r="B47" t="s">
        <v>366</v>
      </c>
      <c r="C47">
        <v>17837</v>
      </c>
      <c r="D47">
        <v>8827</v>
      </c>
      <c r="E47">
        <f t="shared" si="0"/>
        <v>49.487021360094182</v>
      </c>
      <c r="F47">
        <v>18144</v>
      </c>
      <c r="G47">
        <v>8115</v>
      </c>
      <c r="H47">
        <f t="shared" si="1"/>
        <v>44.725529100529101</v>
      </c>
      <c r="I47">
        <v>35987</v>
      </c>
      <c r="J47">
        <v>16945</v>
      </c>
      <c r="K47">
        <f t="shared" si="2"/>
        <v>47.086447883958094</v>
      </c>
    </row>
    <row r="48" spans="1:11" x14ac:dyDescent="0.25">
      <c r="A48" s="1" t="s">
        <v>350</v>
      </c>
      <c r="B48" t="s">
        <v>367</v>
      </c>
      <c r="C48">
        <v>15966</v>
      </c>
      <c r="D48">
        <v>8019</v>
      </c>
      <c r="E48">
        <f t="shared" si="0"/>
        <v>50.22547914317925</v>
      </c>
      <c r="F48">
        <v>16981</v>
      </c>
      <c r="G48">
        <v>7672</v>
      </c>
      <c r="H48">
        <f t="shared" si="1"/>
        <v>45.179906954831871</v>
      </c>
      <c r="I48">
        <v>32949</v>
      </c>
      <c r="J48">
        <v>15693</v>
      </c>
      <c r="K48">
        <f t="shared" si="2"/>
        <v>47.62815259947191</v>
      </c>
    </row>
    <row r="49" spans="1:11" x14ac:dyDescent="0.25">
      <c r="A49" s="1" t="s">
        <v>350</v>
      </c>
      <c r="B49" t="s">
        <v>355</v>
      </c>
      <c r="C49">
        <v>16802</v>
      </c>
      <c r="D49">
        <v>8187</v>
      </c>
      <c r="E49">
        <f t="shared" si="0"/>
        <v>48.726342102130701</v>
      </c>
      <c r="F49">
        <v>17724</v>
      </c>
      <c r="G49">
        <v>7872</v>
      </c>
      <c r="H49">
        <f t="shared" si="1"/>
        <v>44.414353419092755</v>
      </c>
      <c r="I49">
        <v>34526</v>
      </c>
      <c r="J49">
        <v>16059</v>
      </c>
      <c r="K49">
        <f t="shared" si="2"/>
        <v>46.512772982679721</v>
      </c>
    </row>
    <row r="50" spans="1:11" x14ac:dyDescent="0.25">
      <c r="A50" s="1" t="s">
        <v>350</v>
      </c>
      <c r="B50" t="s">
        <v>368</v>
      </c>
      <c r="C50">
        <v>15797</v>
      </c>
      <c r="D50">
        <v>7865</v>
      </c>
      <c r="E50">
        <f t="shared" si="0"/>
        <v>49.787934417927453</v>
      </c>
      <c r="F50">
        <v>16961</v>
      </c>
      <c r="G50">
        <v>7785</v>
      </c>
      <c r="H50">
        <f t="shared" si="1"/>
        <v>45.89941630800071</v>
      </c>
      <c r="I50">
        <v>32758</v>
      </c>
      <c r="J50">
        <v>15650</v>
      </c>
      <c r="K50">
        <f t="shared" si="2"/>
        <v>47.774589413273091</v>
      </c>
    </row>
    <row r="51" spans="1:11" x14ac:dyDescent="0.25">
      <c r="A51" s="1" t="s">
        <v>350</v>
      </c>
      <c r="B51" t="s">
        <v>369</v>
      </c>
      <c r="C51">
        <v>15250</v>
      </c>
      <c r="D51">
        <v>7722</v>
      </c>
      <c r="E51">
        <f t="shared" si="0"/>
        <v>50.636065573770495</v>
      </c>
      <c r="F51">
        <v>16511</v>
      </c>
      <c r="G51">
        <v>7709</v>
      </c>
      <c r="H51">
        <f t="shared" si="1"/>
        <v>46.690085397613714</v>
      </c>
      <c r="I51">
        <v>31761</v>
      </c>
      <c r="J51">
        <v>15431</v>
      </c>
      <c r="K51">
        <f t="shared" si="2"/>
        <v>48.584742294008379</v>
      </c>
    </row>
    <row r="52" spans="1:11" x14ac:dyDescent="0.25">
      <c r="A52" s="1" t="s">
        <v>350</v>
      </c>
      <c r="B52" t="s">
        <v>370</v>
      </c>
      <c r="C52">
        <v>15652</v>
      </c>
      <c r="D52">
        <v>7901</v>
      </c>
      <c r="E52">
        <f t="shared" si="0"/>
        <v>50.479171990799898</v>
      </c>
      <c r="F52">
        <v>16923</v>
      </c>
      <c r="G52">
        <v>7810</v>
      </c>
      <c r="H52">
        <f t="shared" si="1"/>
        <v>46.150209773680793</v>
      </c>
      <c r="I52">
        <v>32575</v>
      </c>
      <c r="J52">
        <v>15711</v>
      </c>
      <c r="K52">
        <f t="shared" si="2"/>
        <v>48.230237912509594</v>
      </c>
    </row>
    <row r="53" spans="1:11" x14ac:dyDescent="0.25">
      <c r="A53" s="1" t="s">
        <v>350</v>
      </c>
      <c r="B53" t="s">
        <v>357</v>
      </c>
      <c r="C53">
        <v>15827</v>
      </c>
      <c r="D53">
        <v>7909</v>
      </c>
      <c r="E53">
        <f t="shared" si="0"/>
        <v>49.971567574398179</v>
      </c>
      <c r="F53">
        <v>17337</v>
      </c>
      <c r="G53">
        <v>7802</v>
      </c>
      <c r="H53">
        <f t="shared" si="1"/>
        <v>45.002018803714599</v>
      </c>
      <c r="I53">
        <v>33164</v>
      </c>
      <c r="J53">
        <v>15711</v>
      </c>
      <c r="K53">
        <f t="shared" si="2"/>
        <v>47.373658183572545</v>
      </c>
    </row>
    <row r="54" spans="1:11" x14ac:dyDescent="0.25">
      <c r="A54" s="1" t="s">
        <v>350</v>
      </c>
      <c r="B54" t="s">
        <v>358</v>
      </c>
      <c r="C54">
        <v>17122</v>
      </c>
      <c r="D54">
        <v>8448</v>
      </c>
      <c r="E54">
        <f t="shared" si="0"/>
        <v>49.340030370283841</v>
      </c>
      <c r="F54">
        <v>18065</v>
      </c>
      <c r="G54">
        <v>8136</v>
      </c>
      <c r="H54">
        <f t="shared" si="1"/>
        <v>45.037365070578467</v>
      </c>
      <c r="I54">
        <v>35187</v>
      </c>
      <c r="J54">
        <v>16584</v>
      </c>
      <c r="K54">
        <f t="shared" si="2"/>
        <v>47.131042714638923</v>
      </c>
    </row>
    <row r="55" spans="1:11" x14ac:dyDescent="0.25">
      <c r="A55" s="1" t="s">
        <v>350</v>
      </c>
      <c r="B55" t="s">
        <v>359</v>
      </c>
      <c r="C55">
        <v>20981</v>
      </c>
      <c r="D55">
        <v>10321</v>
      </c>
      <c r="E55">
        <f t="shared" si="0"/>
        <v>49.192126209427578</v>
      </c>
      <c r="F55">
        <v>22560</v>
      </c>
      <c r="G55">
        <v>9840</v>
      </c>
      <c r="H55">
        <f t="shared" si="1"/>
        <v>43.61702127659575</v>
      </c>
      <c r="I55">
        <v>43544</v>
      </c>
      <c r="J55">
        <v>20162</v>
      </c>
      <c r="K55">
        <f t="shared" si="2"/>
        <v>46.302590483189412</v>
      </c>
    </row>
    <row r="56" spans="1:11" x14ac:dyDescent="0.25">
      <c r="A56" s="1" t="s">
        <v>350</v>
      </c>
      <c r="B56" t="s">
        <v>360</v>
      </c>
      <c r="C56">
        <v>20490</v>
      </c>
      <c r="D56">
        <v>10270</v>
      </c>
      <c r="E56">
        <f t="shared" si="0"/>
        <v>50.122010736944858</v>
      </c>
      <c r="F56">
        <v>23311</v>
      </c>
      <c r="G56">
        <v>10303</v>
      </c>
      <c r="H56">
        <f t="shared" si="1"/>
        <v>44.198018103041484</v>
      </c>
      <c r="I56">
        <v>43801</v>
      </c>
      <c r="J56">
        <v>20573</v>
      </c>
      <c r="K56">
        <f t="shared" si="2"/>
        <v>46.969247277459417</v>
      </c>
    </row>
    <row r="57" spans="1:11" x14ac:dyDescent="0.25">
      <c r="A57" s="1" t="s">
        <v>350</v>
      </c>
      <c r="B57" t="s">
        <v>361</v>
      </c>
      <c r="C57">
        <v>22882</v>
      </c>
      <c r="D57">
        <v>10839</v>
      </c>
      <c r="E57">
        <f t="shared" si="0"/>
        <v>47.369111091687785</v>
      </c>
      <c r="F57">
        <v>25345</v>
      </c>
      <c r="G57">
        <v>10576</v>
      </c>
      <c r="H57">
        <f t="shared" si="1"/>
        <v>41.728151509173408</v>
      </c>
      <c r="I57">
        <v>48227</v>
      </c>
      <c r="J57">
        <v>21415</v>
      </c>
      <c r="K57">
        <f t="shared" si="2"/>
        <v>44.404586642337279</v>
      </c>
    </row>
    <row r="58" spans="1:11" x14ac:dyDescent="0.25">
      <c r="A58" s="1" t="s">
        <v>350</v>
      </c>
      <c r="B58" t="s">
        <v>362</v>
      </c>
      <c r="C58">
        <v>23523</v>
      </c>
      <c r="D58">
        <v>11120</v>
      </c>
      <c r="E58">
        <f t="shared" si="0"/>
        <v>47.272881860306931</v>
      </c>
      <c r="F58">
        <v>26318</v>
      </c>
      <c r="G58">
        <v>10698</v>
      </c>
      <c r="H58">
        <f t="shared" si="1"/>
        <v>40.648985485219242</v>
      </c>
      <c r="I58">
        <v>49842</v>
      </c>
      <c r="J58">
        <v>21818</v>
      </c>
      <c r="K58">
        <f t="shared" si="2"/>
        <v>43.774326872918422</v>
      </c>
    </row>
    <row r="59" spans="1:11" x14ac:dyDescent="0.25">
      <c r="A59" s="1" t="s">
        <v>350</v>
      </c>
      <c r="B59" t="s">
        <v>363</v>
      </c>
      <c r="C59">
        <v>7414</v>
      </c>
      <c r="D59">
        <v>3881</v>
      </c>
      <c r="E59">
        <f t="shared" si="0"/>
        <v>52.346911248988405</v>
      </c>
      <c r="F59">
        <v>7832</v>
      </c>
      <c r="G59">
        <v>3718</v>
      </c>
      <c r="H59">
        <f t="shared" si="1"/>
        <v>47.471910112359552</v>
      </c>
      <c r="I59">
        <v>15252</v>
      </c>
      <c r="J59">
        <v>7601</v>
      </c>
      <c r="K59">
        <f t="shared" si="2"/>
        <v>49.836087070548125</v>
      </c>
    </row>
    <row r="60" spans="1:11" x14ac:dyDescent="0.25">
      <c r="A60" s="1" t="s">
        <v>351</v>
      </c>
      <c r="B60" t="s">
        <v>365</v>
      </c>
      <c r="C60">
        <v>107843</v>
      </c>
      <c r="D60">
        <v>47329</v>
      </c>
      <c r="E60">
        <f t="shared" si="0"/>
        <v>43.886946765204975</v>
      </c>
      <c r="F60">
        <v>99624</v>
      </c>
      <c r="G60">
        <v>38795</v>
      </c>
      <c r="H60">
        <f t="shared" si="1"/>
        <v>38.941419738215693</v>
      </c>
      <c r="I60">
        <v>207488</v>
      </c>
      <c r="J60">
        <v>86134</v>
      </c>
      <c r="K60">
        <f t="shared" si="2"/>
        <v>41.51276218383714</v>
      </c>
    </row>
    <row r="61" spans="1:11" x14ac:dyDescent="0.25">
      <c r="A61" s="1" t="s">
        <v>351</v>
      </c>
      <c r="B61" t="s">
        <v>366</v>
      </c>
      <c r="C61">
        <v>111552</v>
      </c>
      <c r="D61">
        <v>49524</v>
      </c>
      <c r="E61">
        <f t="shared" si="0"/>
        <v>44.395438898450948</v>
      </c>
      <c r="F61">
        <v>108158</v>
      </c>
      <c r="G61">
        <v>41716</v>
      </c>
      <c r="H61">
        <f t="shared" si="1"/>
        <v>38.569500175668928</v>
      </c>
      <c r="I61">
        <v>219722</v>
      </c>
      <c r="J61">
        <v>91246</v>
      </c>
      <c r="K61">
        <f t="shared" si="2"/>
        <v>41.527930748855375</v>
      </c>
    </row>
    <row r="62" spans="1:11" x14ac:dyDescent="0.25">
      <c r="A62" s="1" t="s">
        <v>351</v>
      </c>
      <c r="B62" t="s">
        <v>367</v>
      </c>
      <c r="C62">
        <v>114680</v>
      </c>
      <c r="D62">
        <v>51498</v>
      </c>
      <c r="E62">
        <f t="shared" si="0"/>
        <v>44.905824904080923</v>
      </c>
      <c r="F62">
        <v>108446</v>
      </c>
      <c r="G62">
        <v>42778</v>
      </c>
      <c r="H62">
        <f t="shared" si="1"/>
        <v>39.446360400568025</v>
      </c>
      <c r="I62">
        <v>223135</v>
      </c>
      <c r="J62">
        <v>94279</v>
      </c>
      <c r="K62">
        <f t="shared" si="2"/>
        <v>42.251999910368163</v>
      </c>
    </row>
    <row r="63" spans="1:11" x14ac:dyDescent="0.25">
      <c r="A63" s="1" t="s">
        <v>351</v>
      </c>
      <c r="B63" t="s">
        <v>355</v>
      </c>
      <c r="C63">
        <v>122583</v>
      </c>
      <c r="D63">
        <v>55704</v>
      </c>
      <c r="E63">
        <f t="shared" si="0"/>
        <v>45.441863879983359</v>
      </c>
      <c r="F63">
        <v>123848</v>
      </c>
      <c r="G63">
        <v>48892</v>
      </c>
      <c r="H63">
        <f t="shared" si="1"/>
        <v>39.477423939022025</v>
      </c>
      <c r="I63">
        <v>246432</v>
      </c>
      <c r="J63">
        <v>104596</v>
      </c>
      <c r="K63">
        <f t="shared" si="2"/>
        <v>42.44416309570186</v>
      </c>
    </row>
    <row r="64" spans="1:11" x14ac:dyDescent="0.25">
      <c r="A64" s="1" t="s">
        <v>351</v>
      </c>
      <c r="B64" t="s">
        <v>368</v>
      </c>
      <c r="C64">
        <v>125816</v>
      </c>
      <c r="D64">
        <v>57826</v>
      </c>
      <c r="E64">
        <f t="shared" si="0"/>
        <v>45.960768105805307</v>
      </c>
      <c r="F64">
        <v>127933</v>
      </c>
      <c r="G64">
        <v>51116</v>
      </c>
      <c r="H64">
        <f t="shared" si="1"/>
        <v>39.95528909663652</v>
      </c>
      <c r="I64">
        <v>253749</v>
      </c>
      <c r="J64">
        <v>108942</v>
      </c>
      <c r="K64">
        <f t="shared" si="2"/>
        <v>42.932977075771731</v>
      </c>
    </row>
    <row r="65" spans="1:11" x14ac:dyDescent="0.25">
      <c r="A65" s="1" t="s">
        <v>351</v>
      </c>
      <c r="B65" t="s">
        <v>369</v>
      </c>
      <c r="C65">
        <v>120321</v>
      </c>
      <c r="D65">
        <v>56242</v>
      </c>
      <c r="E65">
        <f t="shared" si="0"/>
        <v>46.743295019157088</v>
      </c>
      <c r="F65">
        <v>123751</v>
      </c>
      <c r="G65">
        <v>49588</v>
      </c>
      <c r="H65">
        <f t="shared" si="1"/>
        <v>40.07078730676924</v>
      </c>
      <c r="I65">
        <v>244072</v>
      </c>
      <c r="J65">
        <v>105830</v>
      </c>
      <c r="K65">
        <f t="shared" si="2"/>
        <v>43.360156019535218</v>
      </c>
    </row>
    <row r="66" spans="1:11" x14ac:dyDescent="0.25">
      <c r="A66" s="1" t="s">
        <v>351</v>
      </c>
      <c r="B66" t="s">
        <v>370</v>
      </c>
      <c r="C66">
        <v>133641</v>
      </c>
      <c r="D66">
        <v>61924</v>
      </c>
      <c r="E66">
        <f t="shared" si="0"/>
        <v>46.33607949656168</v>
      </c>
      <c r="F66">
        <v>138012</v>
      </c>
      <c r="G66">
        <v>54228</v>
      </c>
      <c r="H66">
        <f t="shared" si="1"/>
        <v>39.292235457786276</v>
      </c>
      <c r="I66">
        <v>271653</v>
      </c>
      <c r="J66">
        <v>116152</v>
      </c>
      <c r="K66">
        <f t="shared" si="2"/>
        <v>42.757488413527547</v>
      </c>
    </row>
    <row r="67" spans="1:11" x14ac:dyDescent="0.25">
      <c r="A67" s="1" t="s">
        <v>351</v>
      </c>
      <c r="B67" t="s">
        <v>357</v>
      </c>
      <c r="C67">
        <v>140436</v>
      </c>
      <c r="D67">
        <v>64205</v>
      </c>
      <c r="E67">
        <f t="shared" si="0"/>
        <v>45.718334330228714</v>
      </c>
      <c r="F67">
        <v>142985</v>
      </c>
      <c r="G67">
        <v>55977</v>
      </c>
      <c r="H67">
        <f t="shared" si="1"/>
        <v>39.148861768716998</v>
      </c>
      <c r="I67">
        <v>283421</v>
      </c>
      <c r="J67">
        <v>120182</v>
      </c>
      <c r="K67">
        <f t="shared" si="2"/>
        <v>42.404056156742094</v>
      </c>
    </row>
    <row r="68" spans="1:11" x14ac:dyDescent="0.25">
      <c r="A68" s="1" t="s">
        <v>351</v>
      </c>
      <c r="B68" t="s">
        <v>358</v>
      </c>
      <c r="C68">
        <v>137362</v>
      </c>
      <c r="D68">
        <v>62498</v>
      </c>
      <c r="E68">
        <f t="shared" si="0"/>
        <v>45.498755114223734</v>
      </c>
      <c r="F68">
        <v>139616</v>
      </c>
      <c r="G68">
        <v>54363</v>
      </c>
      <c r="H68">
        <f t="shared" si="1"/>
        <v>38.937514325005729</v>
      </c>
      <c r="I68">
        <v>276978</v>
      </c>
      <c r="J68">
        <v>116861</v>
      </c>
      <c r="K68">
        <f t="shared" si="2"/>
        <v>42.191437587100786</v>
      </c>
    </row>
    <row r="69" spans="1:11" x14ac:dyDescent="0.25">
      <c r="A69" s="1" t="s">
        <v>351</v>
      </c>
      <c r="B69" t="s">
        <v>359</v>
      </c>
      <c r="C69">
        <v>150824</v>
      </c>
      <c r="D69">
        <v>68409</v>
      </c>
      <c r="E69">
        <f t="shared" ref="E69:E101" si="3">(D69/C69)*100</f>
        <v>45.356839760250352</v>
      </c>
      <c r="F69">
        <v>156226</v>
      </c>
      <c r="G69">
        <v>60360</v>
      </c>
      <c r="H69">
        <f t="shared" ref="H69:H101" si="4">(G69/F69)*100</f>
        <v>38.636334540985494</v>
      </c>
      <c r="I69">
        <v>307052</v>
      </c>
      <c r="J69">
        <v>128770</v>
      </c>
      <c r="K69">
        <f t="shared" ref="K69:K101" si="5">(J69/I69)*100</f>
        <v>41.937521983247137</v>
      </c>
    </row>
    <row r="70" spans="1:11" x14ac:dyDescent="0.25">
      <c r="A70" s="1" t="s">
        <v>351</v>
      </c>
      <c r="B70" t="s">
        <v>360</v>
      </c>
      <c r="C70">
        <v>147296</v>
      </c>
      <c r="D70">
        <v>67312</v>
      </c>
      <c r="E70">
        <f t="shared" si="3"/>
        <v>45.698457527699325</v>
      </c>
      <c r="F70">
        <v>162808</v>
      </c>
      <c r="G70">
        <v>62790</v>
      </c>
      <c r="H70">
        <f t="shared" si="4"/>
        <v>38.566900889391185</v>
      </c>
      <c r="I70">
        <v>310104</v>
      </c>
      <c r="J70">
        <v>130102</v>
      </c>
      <c r="K70">
        <f t="shared" si="5"/>
        <v>41.95431210174651</v>
      </c>
    </row>
    <row r="71" spans="1:11" x14ac:dyDescent="0.25">
      <c r="A71" s="1" t="s">
        <v>351</v>
      </c>
      <c r="B71" t="s">
        <v>361</v>
      </c>
      <c r="C71">
        <v>150758</v>
      </c>
      <c r="D71">
        <v>70139</v>
      </c>
      <c r="E71">
        <f t="shared" si="3"/>
        <v>46.524230886586452</v>
      </c>
      <c r="F71">
        <v>165249</v>
      </c>
      <c r="G71">
        <v>64062</v>
      </c>
      <c r="H71">
        <f t="shared" si="4"/>
        <v>38.766951691084358</v>
      </c>
      <c r="I71">
        <v>316007</v>
      </c>
      <c r="J71">
        <v>134201</v>
      </c>
      <c r="K71">
        <f t="shared" si="5"/>
        <v>42.467730145218304</v>
      </c>
    </row>
    <row r="72" spans="1:11" x14ac:dyDescent="0.25">
      <c r="A72" s="1" t="s">
        <v>351</v>
      </c>
      <c r="B72" t="s">
        <v>362</v>
      </c>
      <c r="C72">
        <v>147072</v>
      </c>
      <c r="D72">
        <v>68705</v>
      </c>
      <c r="E72">
        <f t="shared" si="3"/>
        <v>46.715214316797216</v>
      </c>
      <c r="F72">
        <v>151086</v>
      </c>
      <c r="G72">
        <v>59393</v>
      </c>
      <c r="H72">
        <f t="shared" si="4"/>
        <v>39.310723693790287</v>
      </c>
      <c r="I72">
        <v>298165</v>
      </c>
      <c r="J72">
        <v>128103</v>
      </c>
      <c r="K72">
        <f t="shared" si="5"/>
        <v>42.963795214059331</v>
      </c>
    </row>
    <row r="73" spans="1:11" x14ac:dyDescent="0.25">
      <c r="A73" s="1" t="s">
        <v>351</v>
      </c>
      <c r="B73" t="s">
        <v>363</v>
      </c>
      <c r="C73">
        <v>42236</v>
      </c>
      <c r="D73">
        <v>20362</v>
      </c>
      <c r="E73">
        <f t="shared" si="3"/>
        <v>48.210057770622214</v>
      </c>
      <c r="F73">
        <v>37333</v>
      </c>
      <c r="G73">
        <v>15567</v>
      </c>
      <c r="H73">
        <f t="shared" si="4"/>
        <v>41.6976937294083</v>
      </c>
      <c r="I73">
        <v>79575</v>
      </c>
      <c r="J73">
        <v>35930</v>
      </c>
      <c r="K73">
        <f t="shared" si="5"/>
        <v>45.152371976123156</v>
      </c>
    </row>
    <row r="74" spans="1:11" x14ac:dyDescent="0.25">
      <c r="A74" s="1" t="s">
        <v>352</v>
      </c>
      <c r="B74" t="s">
        <v>365</v>
      </c>
      <c r="C74">
        <v>23742</v>
      </c>
      <c r="D74">
        <v>11701</v>
      </c>
      <c r="E74">
        <f t="shared" si="3"/>
        <v>49.283969337039849</v>
      </c>
      <c r="F74">
        <v>23854</v>
      </c>
      <c r="G74">
        <v>10056</v>
      </c>
      <c r="H74">
        <f t="shared" si="4"/>
        <v>42.156451748134479</v>
      </c>
      <c r="I74">
        <v>47602</v>
      </c>
      <c r="J74">
        <v>21760</v>
      </c>
      <c r="K74">
        <f t="shared" si="5"/>
        <v>45.712365026679549</v>
      </c>
    </row>
    <row r="75" spans="1:11" x14ac:dyDescent="0.25">
      <c r="A75" s="1" t="s">
        <v>352</v>
      </c>
      <c r="B75" t="s">
        <v>366</v>
      </c>
      <c r="C75">
        <v>23537</v>
      </c>
      <c r="D75">
        <v>11800</v>
      </c>
      <c r="E75">
        <f t="shared" si="3"/>
        <v>50.133831839231846</v>
      </c>
      <c r="F75">
        <v>23866</v>
      </c>
      <c r="G75">
        <v>10132</v>
      </c>
      <c r="H75">
        <f t="shared" si="4"/>
        <v>42.453699824017434</v>
      </c>
      <c r="I75">
        <v>47418</v>
      </c>
      <c r="J75">
        <v>21938</v>
      </c>
      <c r="K75">
        <f t="shared" si="5"/>
        <v>46.26513138470623</v>
      </c>
    </row>
    <row r="76" spans="1:11" x14ac:dyDescent="0.25">
      <c r="A76" s="1" t="s">
        <v>352</v>
      </c>
      <c r="B76" t="s">
        <v>367</v>
      </c>
      <c r="C76">
        <v>23102</v>
      </c>
      <c r="D76">
        <v>11584</v>
      </c>
      <c r="E76">
        <f t="shared" si="3"/>
        <v>50.14284477534413</v>
      </c>
      <c r="F76">
        <v>23344</v>
      </c>
      <c r="G76">
        <v>9943</v>
      </c>
      <c r="H76">
        <f t="shared" si="4"/>
        <v>42.593385880740229</v>
      </c>
      <c r="I76">
        <v>46454</v>
      </c>
      <c r="J76">
        <v>21531</v>
      </c>
      <c r="K76">
        <f t="shared" si="5"/>
        <v>46.349076505790677</v>
      </c>
    </row>
    <row r="77" spans="1:11" x14ac:dyDescent="0.25">
      <c r="A77" s="1" t="s">
        <v>352</v>
      </c>
      <c r="B77" t="s">
        <v>355</v>
      </c>
      <c r="C77">
        <v>29677</v>
      </c>
      <c r="D77">
        <v>14801</v>
      </c>
      <c r="E77">
        <f t="shared" si="3"/>
        <v>49.873639518819282</v>
      </c>
      <c r="F77">
        <v>30567</v>
      </c>
      <c r="G77">
        <v>13239</v>
      </c>
      <c r="H77">
        <f t="shared" si="4"/>
        <v>43.311414270291493</v>
      </c>
      <c r="I77">
        <v>60247</v>
      </c>
      <c r="J77">
        <v>28040</v>
      </c>
      <c r="K77">
        <f t="shared" si="5"/>
        <v>46.541736518000896</v>
      </c>
    </row>
    <row r="78" spans="1:11" x14ac:dyDescent="0.25">
      <c r="A78" s="1" t="s">
        <v>352</v>
      </c>
      <c r="B78" t="s">
        <v>368</v>
      </c>
      <c r="C78">
        <v>28703</v>
      </c>
      <c r="D78">
        <v>14101</v>
      </c>
      <c r="E78">
        <f t="shared" si="3"/>
        <v>49.12726892659304</v>
      </c>
      <c r="F78">
        <v>31432</v>
      </c>
      <c r="G78">
        <v>13348</v>
      </c>
      <c r="H78">
        <f t="shared" si="4"/>
        <v>42.466276406210227</v>
      </c>
      <c r="I78">
        <v>60135</v>
      </c>
      <c r="J78">
        <v>27449</v>
      </c>
      <c r="K78">
        <f t="shared" si="5"/>
        <v>45.645630664338569</v>
      </c>
    </row>
    <row r="79" spans="1:11" x14ac:dyDescent="0.25">
      <c r="A79" s="1" t="s">
        <v>352</v>
      </c>
      <c r="B79" t="s">
        <v>369</v>
      </c>
      <c r="C79">
        <v>26985</v>
      </c>
      <c r="D79">
        <v>13091</v>
      </c>
      <c r="E79">
        <f t="shared" si="3"/>
        <v>48.512136372058549</v>
      </c>
      <c r="F79">
        <v>28830</v>
      </c>
      <c r="G79">
        <v>12218</v>
      </c>
      <c r="H79">
        <f t="shared" si="4"/>
        <v>42.379465834200488</v>
      </c>
      <c r="I79">
        <v>55816</v>
      </c>
      <c r="J79">
        <v>25310</v>
      </c>
      <c r="K79">
        <f t="shared" si="5"/>
        <v>45.34542066790884</v>
      </c>
    </row>
    <row r="80" spans="1:11" x14ac:dyDescent="0.25">
      <c r="A80" s="1" t="s">
        <v>352</v>
      </c>
      <c r="B80" t="s">
        <v>370</v>
      </c>
      <c r="C80">
        <v>25366</v>
      </c>
      <c r="D80">
        <v>12663</v>
      </c>
      <c r="E80">
        <f t="shared" si="3"/>
        <v>49.921154301032878</v>
      </c>
      <c r="F80">
        <v>28053</v>
      </c>
      <c r="G80">
        <v>11882</v>
      </c>
      <c r="H80">
        <f t="shared" si="4"/>
        <v>42.355541296830999</v>
      </c>
      <c r="I80">
        <v>53419</v>
      </c>
      <c r="J80">
        <v>24545</v>
      </c>
      <c r="K80">
        <f t="shared" si="5"/>
        <v>45.948070911099052</v>
      </c>
    </row>
    <row r="81" spans="1:11" x14ac:dyDescent="0.25">
      <c r="A81" s="1" t="s">
        <v>352</v>
      </c>
      <c r="B81" t="s">
        <v>357</v>
      </c>
      <c r="C81">
        <v>27668</v>
      </c>
      <c r="D81">
        <v>13405</v>
      </c>
      <c r="E81">
        <f t="shared" si="3"/>
        <v>48.449472314587247</v>
      </c>
      <c r="F81">
        <v>29143</v>
      </c>
      <c r="G81">
        <v>12203</v>
      </c>
      <c r="H81">
        <f t="shared" si="4"/>
        <v>41.87283395669629</v>
      </c>
      <c r="I81">
        <v>56811</v>
      </c>
      <c r="J81">
        <v>25608</v>
      </c>
      <c r="K81">
        <f t="shared" si="5"/>
        <v>45.075777578285894</v>
      </c>
    </row>
    <row r="82" spans="1:11" x14ac:dyDescent="0.25">
      <c r="A82" s="1" t="s">
        <v>352</v>
      </c>
      <c r="B82" t="s">
        <v>358</v>
      </c>
      <c r="C82">
        <v>28595</v>
      </c>
      <c r="D82">
        <v>14286</v>
      </c>
      <c r="E82">
        <f t="shared" si="3"/>
        <v>49.959783178877423</v>
      </c>
      <c r="F82">
        <v>30659</v>
      </c>
      <c r="G82">
        <v>12849</v>
      </c>
      <c r="H82">
        <f t="shared" si="4"/>
        <v>41.90939039107603</v>
      </c>
      <c r="I82">
        <v>59254</v>
      </c>
      <c r="J82">
        <v>27135</v>
      </c>
      <c r="K82">
        <f t="shared" si="5"/>
        <v>45.794376750936642</v>
      </c>
    </row>
    <row r="83" spans="1:11" x14ac:dyDescent="0.25">
      <c r="A83" s="1" t="s">
        <v>352</v>
      </c>
      <c r="B83" t="s">
        <v>359</v>
      </c>
      <c r="C83">
        <v>32199</v>
      </c>
      <c r="D83">
        <v>16005</v>
      </c>
      <c r="E83">
        <f t="shared" si="3"/>
        <v>49.706512624615669</v>
      </c>
      <c r="F83">
        <v>35742</v>
      </c>
      <c r="G83">
        <v>14916</v>
      </c>
      <c r="H83">
        <f t="shared" si="4"/>
        <v>41.732415645459128</v>
      </c>
      <c r="I83">
        <v>67941</v>
      </c>
      <c r="J83">
        <v>30921</v>
      </c>
      <c r="K83">
        <f t="shared" si="5"/>
        <v>45.511546783238401</v>
      </c>
    </row>
    <row r="84" spans="1:11" x14ac:dyDescent="0.25">
      <c r="A84" s="1" t="s">
        <v>352</v>
      </c>
      <c r="B84" t="s">
        <v>360</v>
      </c>
      <c r="C84">
        <v>37339</v>
      </c>
      <c r="D84">
        <v>17840</v>
      </c>
      <c r="E84">
        <f t="shared" si="3"/>
        <v>47.778462197702133</v>
      </c>
      <c r="F84">
        <v>42800</v>
      </c>
      <c r="G84">
        <v>17143</v>
      </c>
      <c r="H84">
        <f t="shared" si="4"/>
        <v>40.053738317757009</v>
      </c>
      <c r="I84">
        <v>80139</v>
      </c>
      <c r="J84">
        <v>34983</v>
      </c>
      <c r="K84">
        <f t="shared" si="5"/>
        <v>43.652903080896941</v>
      </c>
    </row>
    <row r="85" spans="1:11" x14ac:dyDescent="0.25">
      <c r="A85" s="1" t="s">
        <v>352</v>
      </c>
      <c r="B85" t="s">
        <v>361</v>
      </c>
      <c r="C85">
        <v>38942</v>
      </c>
      <c r="D85">
        <v>19023</v>
      </c>
      <c r="E85">
        <f t="shared" si="3"/>
        <v>48.849571157105437</v>
      </c>
      <c r="F85">
        <v>45075</v>
      </c>
      <c r="G85">
        <v>18380</v>
      </c>
      <c r="H85">
        <f t="shared" si="4"/>
        <v>40.776483638380476</v>
      </c>
      <c r="I85">
        <v>84017</v>
      </c>
      <c r="J85">
        <v>37403</v>
      </c>
      <c r="K85">
        <f t="shared" si="5"/>
        <v>44.518371282002448</v>
      </c>
    </row>
    <row r="86" spans="1:11" x14ac:dyDescent="0.25">
      <c r="A86" s="1" t="s">
        <v>352</v>
      </c>
      <c r="B86" t="s">
        <v>362</v>
      </c>
      <c r="C86">
        <v>36661</v>
      </c>
      <c r="D86">
        <v>17626</v>
      </c>
      <c r="E86">
        <f t="shared" si="3"/>
        <v>48.078339379722316</v>
      </c>
      <c r="F86">
        <v>40403</v>
      </c>
      <c r="G86">
        <v>16139</v>
      </c>
      <c r="H86">
        <f t="shared" si="4"/>
        <v>39.94505358512982</v>
      </c>
      <c r="I86">
        <v>77076</v>
      </c>
      <c r="J86">
        <v>33768</v>
      </c>
      <c r="K86">
        <f t="shared" si="5"/>
        <v>43.811303129378793</v>
      </c>
    </row>
    <row r="87" spans="1:11" x14ac:dyDescent="0.25">
      <c r="A87" s="1" t="s">
        <v>352</v>
      </c>
      <c r="B87" t="s">
        <v>363</v>
      </c>
      <c r="C87">
        <v>10151</v>
      </c>
      <c r="D87">
        <v>5304</v>
      </c>
      <c r="E87">
        <f t="shared" si="3"/>
        <v>52.251009752733722</v>
      </c>
      <c r="F87">
        <v>10662</v>
      </c>
      <c r="G87">
        <v>4861</v>
      </c>
      <c r="H87">
        <f t="shared" si="4"/>
        <v>45.591821421872069</v>
      </c>
      <c r="I87">
        <v>20828</v>
      </c>
      <c r="J87">
        <v>10168</v>
      </c>
      <c r="K87">
        <f t="shared" si="5"/>
        <v>48.818897637795274</v>
      </c>
    </row>
    <row r="88" spans="1:11" x14ac:dyDescent="0.25">
      <c r="A88" s="1" t="s">
        <v>353</v>
      </c>
      <c r="B88" t="s">
        <v>365</v>
      </c>
      <c r="C88">
        <v>13368</v>
      </c>
      <c r="D88">
        <v>6235</v>
      </c>
      <c r="E88">
        <f t="shared" si="3"/>
        <v>46.641232794733696</v>
      </c>
      <c r="F88">
        <v>14412</v>
      </c>
      <c r="G88">
        <v>5606</v>
      </c>
      <c r="H88">
        <f t="shared" si="4"/>
        <v>38.898140438523455</v>
      </c>
      <c r="I88">
        <v>27800</v>
      </c>
      <c r="J88">
        <v>11849</v>
      </c>
      <c r="K88">
        <f t="shared" si="5"/>
        <v>42.622302158273378</v>
      </c>
    </row>
    <row r="89" spans="1:11" x14ac:dyDescent="0.25">
      <c r="A89" s="1" t="s">
        <v>353</v>
      </c>
      <c r="B89" t="s">
        <v>366</v>
      </c>
      <c r="C89">
        <v>14474</v>
      </c>
      <c r="D89">
        <v>7110</v>
      </c>
      <c r="E89">
        <f t="shared" si="3"/>
        <v>49.122564598590571</v>
      </c>
      <c r="F89">
        <v>15675</v>
      </c>
      <c r="G89">
        <v>6531</v>
      </c>
      <c r="H89">
        <f t="shared" si="4"/>
        <v>41.665071770334926</v>
      </c>
      <c r="I89">
        <v>30159</v>
      </c>
      <c r="J89">
        <v>13644</v>
      </c>
      <c r="K89">
        <f t="shared" si="5"/>
        <v>45.240226797970756</v>
      </c>
    </row>
    <row r="90" spans="1:11" x14ac:dyDescent="0.25">
      <c r="A90" s="1" t="s">
        <v>353</v>
      </c>
      <c r="B90" t="s">
        <v>367</v>
      </c>
      <c r="C90">
        <v>12390</v>
      </c>
      <c r="D90">
        <v>6038</v>
      </c>
      <c r="E90">
        <f t="shared" si="3"/>
        <v>48.732849071832121</v>
      </c>
      <c r="F90">
        <v>13005</v>
      </c>
      <c r="G90">
        <v>5377</v>
      </c>
      <c r="H90">
        <f t="shared" si="4"/>
        <v>41.345636293733179</v>
      </c>
      <c r="I90">
        <v>25398</v>
      </c>
      <c r="J90">
        <v>11416</v>
      </c>
      <c r="K90">
        <f t="shared" si="5"/>
        <v>44.94842113552248</v>
      </c>
    </row>
    <row r="91" spans="1:11" x14ac:dyDescent="0.25">
      <c r="A91" s="1" t="s">
        <v>353</v>
      </c>
      <c r="B91" t="s">
        <v>355</v>
      </c>
      <c r="C91">
        <v>12677</v>
      </c>
      <c r="D91">
        <v>6265</v>
      </c>
      <c r="E91">
        <f t="shared" si="3"/>
        <v>49.42020982882385</v>
      </c>
      <c r="F91">
        <v>13506</v>
      </c>
      <c r="G91">
        <v>5726</v>
      </c>
      <c r="H91">
        <f t="shared" si="4"/>
        <v>42.395972160521254</v>
      </c>
      <c r="I91">
        <v>26183</v>
      </c>
      <c r="J91">
        <v>11991</v>
      </c>
      <c r="K91">
        <f t="shared" si="5"/>
        <v>45.796891112553944</v>
      </c>
    </row>
    <row r="92" spans="1:11" x14ac:dyDescent="0.25">
      <c r="A92" s="1" t="s">
        <v>353</v>
      </c>
      <c r="B92" t="s">
        <v>368</v>
      </c>
      <c r="C92">
        <v>11546</v>
      </c>
      <c r="D92">
        <v>5863</v>
      </c>
      <c r="E92">
        <f t="shared" si="3"/>
        <v>50.779490732721285</v>
      </c>
      <c r="F92">
        <v>12994</v>
      </c>
      <c r="G92">
        <v>5581</v>
      </c>
      <c r="H92">
        <f t="shared" si="4"/>
        <v>42.950592581191323</v>
      </c>
      <c r="I92">
        <v>24540</v>
      </c>
      <c r="J92">
        <v>11444</v>
      </c>
      <c r="K92">
        <f t="shared" si="5"/>
        <v>46.634066829665848</v>
      </c>
    </row>
    <row r="93" spans="1:11" x14ac:dyDescent="0.25">
      <c r="A93" s="1" t="s">
        <v>353</v>
      </c>
      <c r="B93" t="s">
        <v>369</v>
      </c>
      <c r="C93">
        <v>10587</v>
      </c>
      <c r="D93">
        <v>5267</v>
      </c>
      <c r="E93">
        <f t="shared" si="3"/>
        <v>49.749693019741194</v>
      </c>
      <c r="F93">
        <v>11593</v>
      </c>
      <c r="G93">
        <v>5031</v>
      </c>
      <c r="H93">
        <f t="shared" si="4"/>
        <v>43.396877426032951</v>
      </c>
      <c r="I93">
        <v>22182</v>
      </c>
      <c r="J93">
        <v>10299</v>
      </c>
      <c r="K93">
        <f t="shared" si="5"/>
        <v>46.42953746280768</v>
      </c>
    </row>
    <row r="94" spans="1:11" x14ac:dyDescent="0.25">
      <c r="A94" s="1" t="s">
        <v>353</v>
      </c>
      <c r="B94" t="s">
        <v>370</v>
      </c>
      <c r="C94">
        <v>10608</v>
      </c>
      <c r="D94">
        <v>5380</v>
      </c>
      <c r="E94">
        <f t="shared" si="3"/>
        <v>50.716440422322776</v>
      </c>
      <c r="F94">
        <v>11520</v>
      </c>
      <c r="G94">
        <v>5049</v>
      </c>
      <c r="H94">
        <f t="shared" si="4"/>
        <v>43.828125</v>
      </c>
      <c r="I94">
        <v>22128</v>
      </c>
      <c r="J94">
        <v>10429</v>
      </c>
      <c r="K94">
        <f t="shared" si="5"/>
        <v>47.13033261026753</v>
      </c>
    </row>
    <row r="95" spans="1:11" x14ac:dyDescent="0.25">
      <c r="A95" s="1" t="s">
        <v>353</v>
      </c>
      <c r="B95" t="s">
        <v>357</v>
      </c>
      <c r="C95">
        <v>11729</v>
      </c>
      <c r="D95">
        <v>6088</v>
      </c>
      <c r="E95">
        <f t="shared" si="3"/>
        <v>51.905533293545915</v>
      </c>
      <c r="F95">
        <v>13045</v>
      </c>
      <c r="G95">
        <v>5680</v>
      </c>
      <c r="H95">
        <f t="shared" si="4"/>
        <v>43.5415868148716</v>
      </c>
      <c r="I95">
        <v>24774</v>
      </c>
      <c r="J95">
        <v>11768</v>
      </c>
      <c r="K95">
        <f t="shared" si="5"/>
        <v>47.501412771453943</v>
      </c>
    </row>
    <row r="96" spans="1:11" x14ac:dyDescent="0.25">
      <c r="A96" s="1" t="s">
        <v>353</v>
      </c>
      <c r="B96" t="s">
        <v>358</v>
      </c>
      <c r="C96">
        <v>13737</v>
      </c>
      <c r="D96">
        <v>7028</v>
      </c>
      <c r="E96">
        <f t="shared" si="3"/>
        <v>51.161097765159788</v>
      </c>
      <c r="F96">
        <v>15063</v>
      </c>
      <c r="G96">
        <v>6731</v>
      </c>
      <c r="H96">
        <f t="shared" si="4"/>
        <v>44.685653588262632</v>
      </c>
      <c r="I96">
        <v>28800</v>
      </c>
      <c r="J96">
        <v>13759</v>
      </c>
      <c r="K96">
        <f t="shared" si="5"/>
        <v>47.774305555555557</v>
      </c>
    </row>
    <row r="97" spans="1:11" x14ac:dyDescent="0.25">
      <c r="A97" s="1" t="s">
        <v>353</v>
      </c>
      <c r="B97" t="s">
        <v>359</v>
      </c>
      <c r="C97">
        <v>15800</v>
      </c>
      <c r="D97">
        <v>8191</v>
      </c>
      <c r="E97">
        <f t="shared" si="3"/>
        <v>51.841772151898738</v>
      </c>
      <c r="F97">
        <v>17563</v>
      </c>
      <c r="G97">
        <v>7836</v>
      </c>
      <c r="H97">
        <f t="shared" si="4"/>
        <v>44.616523373000057</v>
      </c>
      <c r="I97">
        <v>33363</v>
      </c>
      <c r="J97">
        <v>16027</v>
      </c>
      <c r="K97">
        <f t="shared" si="5"/>
        <v>48.038245961094631</v>
      </c>
    </row>
    <row r="98" spans="1:11" x14ac:dyDescent="0.25">
      <c r="A98" s="1" t="s">
        <v>353</v>
      </c>
      <c r="B98" t="s">
        <v>360</v>
      </c>
      <c r="C98">
        <v>15185</v>
      </c>
      <c r="D98">
        <v>7866</v>
      </c>
      <c r="E98">
        <f t="shared" si="3"/>
        <v>51.801119525847874</v>
      </c>
      <c r="F98">
        <v>17551</v>
      </c>
      <c r="G98">
        <v>7663</v>
      </c>
      <c r="H98">
        <f t="shared" si="4"/>
        <v>43.661329838755627</v>
      </c>
      <c r="I98">
        <v>32736</v>
      </c>
      <c r="J98">
        <v>15529</v>
      </c>
      <c r="K98">
        <f t="shared" si="5"/>
        <v>47.437072336265885</v>
      </c>
    </row>
    <row r="99" spans="1:11" x14ac:dyDescent="0.25">
      <c r="A99" s="1" t="s">
        <v>353</v>
      </c>
      <c r="B99" t="s">
        <v>361</v>
      </c>
      <c r="C99">
        <v>13786</v>
      </c>
      <c r="D99">
        <v>6952</v>
      </c>
      <c r="E99">
        <f t="shared" si="3"/>
        <v>50.427970404758447</v>
      </c>
      <c r="F99">
        <v>15369</v>
      </c>
      <c r="G99">
        <v>6686</v>
      </c>
      <c r="H99">
        <f t="shared" si="4"/>
        <v>43.50315570303858</v>
      </c>
      <c r="I99">
        <v>29155</v>
      </c>
      <c r="J99">
        <v>13638</v>
      </c>
      <c r="K99">
        <f t="shared" si="5"/>
        <v>46.777568170125193</v>
      </c>
    </row>
    <row r="100" spans="1:11" x14ac:dyDescent="0.25">
      <c r="A100" s="1" t="s">
        <v>353</v>
      </c>
      <c r="B100" t="s">
        <v>362</v>
      </c>
      <c r="C100">
        <v>14367</v>
      </c>
      <c r="D100">
        <v>7291</v>
      </c>
      <c r="E100">
        <f t="shared" si="3"/>
        <v>50.748242500174015</v>
      </c>
      <c r="F100">
        <v>15862</v>
      </c>
      <c r="G100">
        <v>6920</v>
      </c>
      <c r="H100">
        <f t="shared" si="4"/>
        <v>43.62627663598537</v>
      </c>
      <c r="I100">
        <v>30234</v>
      </c>
      <c r="J100">
        <v>14212</v>
      </c>
      <c r="K100">
        <f t="shared" si="5"/>
        <v>47.006681219818745</v>
      </c>
    </row>
    <row r="101" spans="1:11" x14ac:dyDescent="0.25">
      <c r="A101" s="1" t="s">
        <v>353</v>
      </c>
      <c r="B101" t="s">
        <v>363</v>
      </c>
      <c r="C101">
        <v>3615</v>
      </c>
      <c r="D101">
        <v>1917</v>
      </c>
      <c r="E101">
        <f t="shared" si="3"/>
        <v>53.02904564315353</v>
      </c>
      <c r="F101">
        <v>3874</v>
      </c>
      <c r="G101">
        <v>1864</v>
      </c>
      <c r="H101">
        <f t="shared" si="4"/>
        <v>48.115642746515228</v>
      </c>
      <c r="I101">
        <v>7493</v>
      </c>
      <c r="J101">
        <v>3784</v>
      </c>
      <c r="K101">
        <f t="shared" si="5"/>
        <v>50.500467102629123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025F-9503-4C03-8113-5B530DD5B199}">
  <dimension ref="A1:K4857"/>
  <sheetViews>
    <sheetView workbookViewId="0">
      <selection activeCell="W6" sqref="W6"/>
    </sheetView>
  </sheetViews>
  <sheetFormatPr defaultRowHeight="15" x14ac:dyDescent="0.25"/>
  <sheetData>
    <row r="1" spans="1:11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5">
      <c r="A2" t="s">
        <v>354</v>
      </c>
      <c r="B2" t="s">
        <v>355</v>
      </c>
      <c r="C2">
        <v>1698</v>
      </c>
      <c r="D2">
        <v>897</v>
      </c>
      <c r="E2">
        <v>52.82685512367491</v>
      </c>
      <c r="F2">
        <v>1751</v>
      </c>
      <c r="G2">
        <v>778</v>
      </c>
      <c r="H2">
        <v>44.431753283837807</v>
      </c>
      <c r="I2">
        <v>3449</v>
      </c>
      <c r="J2">
        <v>1675</v>
      </c>
      <c r="K2">
        <v>48.564801391707739</v>
      </c>
    </row>
    <row r="3" spans="1:11" x14ac:dyDescent="0.25">
      <c r="A3" t="s">
        <v>356</v>
      </c>
      <c r="B3" t="s">
        <v>355</v>
      </c>
      <c r="C3">
        <v>2472</v>
      </c>
      <c r="D3">
        <v>1360</v>
      </c>
      <c r="E3">
        <v>55.016181229773466</v>
      </c>
      <c r="F3">
        <v>2368</v>
      </c>
      <c r="G3">
        <v>1161</v>
      </c>
      <c r="H3">
        <v>49.028716216216218</v>
      </c>
      <c r="I3">
        <v>4840</v>
      </c>
      <c r="J3">
        <v>2521</v>
      </c>
      <c r="K3">
        <v>52.086776859504134</v>
      </c>
    </row>
    <row r="4" spans="1:11" x14ac:dyDescent="0.25">
      <c r="A4" t="s">
        <v>22</v>
      </c>
      <c r="B4" t="s">
        <v>357</v>
      </c>
      <c r="C4">
        <v>353</v>
      </c>
      <c r="D4">
        <v>176</v>
      </c>
      <c r="E4">
        <v>49.858356940509914</v>
      </c>
      <c r="F4">
        <v>381</v>
      </c>
      <c r="G4">
        <v>159</v>
      </c>
      <c r="H4">
        <v>41.732283464566926</v>
      </c>
      <c r="I4">
        <v>734</v>
      </c>
      <c r="J4">
        <v>335</v>
      </c>
      <c r="K4">
        <v>45.640326975476839</v>
      </c>
    </row>
    <row r="5" spans="1:11" x14ac:dyDescent="0.25">
      <c r="A5" t="s">
        <v>22</v>
      </c>
      <c r="B5" t="s">
        <v>358</v>
      </c>
      <c r="C5">
        <v>1450</v>
      </c>
      <c r="D5">
        <v>807</v>
      </c>
      <c r="E5">
        <v>55.65517241379311</v>
      </c>
      <c r="F5">
        <v>1909</v>
      </c>
      <c r="G5">
        <v>883</v>
      </c>
      <c r="H5">
        <v>46.254583551597698</v>
      </c>
      <c r="I5">
        <v>3359</v>
      </c>
      <c r="J5">
        <v>1690</v>
      </c>
      <c r="K5">
        <v>50.312593033640958</v>
      </c>
    </row>
    <row r="6" spans="1:11" x14ac:dyDescent="0.25">
      <c r="A6" t="s">
        <v>22</v>
      </c>
      <c r="B6" t="s">
        <v>359</v>
      </c>
      <c r="C6">
        <v>1679</v>
      </c>
      <c r="D6">
        <v>922</v>
      </c>
      <c r="E6">
        <v>54.913639070875526</v>
      </c>
      <c r="F6">
        <v>2085</v>
      </c>
      <c r="G6">
        <v>951</v>
      </c>
      <c r="H6">
        <v>45.611510791366911</v>
      </c>
      <c r="I6">
        <v>3764</v>
      </c>
      <c r="J6">
        <v>1873</v>
      </c>
      <c r="K6">
        <v>49.760892667375131</v>
      </c>
    </row>
    <row r="7" spans="1:11" x14ac:dyDescent="0.25">
      <c r="A7" t="s">
        <v>22</v>
      </c>
      <c r="B7" t="s">
        <v>360</v>
      </c>
      <c r="C7">
        <v>1862</v>
      </c>
      <c r="D7">
        <v>1150</v>
      </c>
      <c r="E7">
        <v>61.76154672395274</v>
      </c>
      <c r="F7">
        <v>2238</v>
      </c>
      <c r="G7">
        <v>1169</v>
      </c>
      <c r="H7">
        <v>52.234137622877569</v>
      </c>
      <c r="I7">
        <v>4100</v>
      </c>
      <c r="J7">
        <v>2319</v>
      </c>
      <c r="K7">
        <v>56.560975609756099</v>
      </c>
    </row>
    <row r="8" spans="1:11" x14ac:dyDescent="0.25">
      <c r="A8" t="s">
        <v>22</v>
      </c>
      <c r="B8" t="s">
        <v>361</v>
      </c>
      <c r="C8">
        <v>1577</v>
      </c>
      <c r="D8">
        <v>963</v>
      </c>
      <c r="E8">
        <v>61.065313887127502</v>
      </c>
      <c r="F8">
        <v>2094</v>
      </c>
      <c r="G8">
        <v>1076</v>
      </c>
      <c r="H8">
        <v>51.384909264565401</v>
      </c>
      <c r="I8">
        <v>3671</v>
      </c>
      <c r="J8">
        <v>2039</v>
      </c>
      <c r="K8">
        <v>55.5434486515936</v>
      </c>
    </row>
    <row r="9" spans="1:11" x14ac:dyDescent="0.25">
      <c r="A9" t="s">
        <v>22</v>
      </c>
      <c r="B9" t="s">
        <v>362</v>
      </c>
      <c r="C9">
        <v>1824</v>
      </c>
      <c r="D9">
        <v>992</v>
      </c>
      <c r="E9">
        <v>54.385964912280699</v>
      </c>
      <c r="F9">
        <v>2137</v>
      </c>
      <c r="G9">
        <v>1024</v>
      </c>
      <c r="H9">
        <v>47.917641553579799</v>
      </c>
      <c r="I9">
        <v>3962</v>
      </c>
      <c r="J9">
        <v>2016</v>
      </c>
      <c r="K9">
        <v>50.883392226148402</v>
      </c>
    </row>
    <row r="10" spans="1:11" x14ac:dyDescent="0.25">
      <c r="A10" t="s">
        <v>22</v>
      </c>
      <c r="B10" t="s">
        <v>363</v>
      </c>
      <c r="C10">
        <v>504</v>
      </c>
      <c r="D10">
        <v>297</v>
      </c>
      <c r="E10">
        <v>58.928571428571402</v>
      </c>
      <c r="F10">
        <v>493</v>
      </c>
      <c r="G10">
        <v>267</v>
      </c>
      <c r="H10">
        <v>54.158215010142001</v>
      </c>
      <c r="I10">
        <v>1003</v>
      </c>
      <c r="J10">
        <v>566</v>
      </c>
      <c r="K10">
        <v>56.430707876370903</v>
      </c>
    </row>
    <row r="11" spans="1:11" x14ac:dyDescent="0.25">
      <c r="A11" t="s">
        <v>364</v>
      </c>
      <c r="B11" t="s">
        <v>365</v>
      </c>
      <c r="C11">
        <v>1901</v>
      </c>
      <c r="D11">
        <v>1018</v>
      </c>
      <c r="E11">
        <v>53.550762756443973</v>
      </c>
      <c r="F11">
        <v>1983</v>
      </c>
      <c r="G11">
        <v>918</v>
      </c>
      <c r="H11">
        <v>46.293494704992433</v>
      </c>
      <c r="I11">
        <v>3889</v>
      </c>
      <c r="J11">
        <v>1937</v>
      </c>
      <c r="K11">
        <v>49.807148367189512</v>
      </c>
    </row>
    <row r="12" spans="1:11" x14ac:dyDescent="0.25">
      <c r="A12" t="s">
        <v>364</v>
      </c>
      <c r="B12" t="s">
        <v>366</v>
      </c>
      <c r="C12">
        <v>1724</v>
      </c>
      <c r="D12">
        <v>957</v>
      </c>
      <c r="E12">
        <v>55.51044083526682</v>
      </c>
      <c r="F12">
        <v>1748</v>
      </c>
      <c r="G12">
        <v>838</v>
      </c>
      <c r="H12">
        <v>47.940503432494282</v>
      </c>
      <c r="I12">
        <v>3472</v>
      </c>
      <c r="J12">
        <v>1795</v>
      </c>
      <c r="K12">
        <v>51.69930875576037</v>
      </c>
    </row>
    <row r="13" spans="1:11" x14ac:dyDescent="0.25">
      <c r="A13" t="s">
        <v>364</v>
      </c>
      <c r="B13" t="s">
        <v>367</v>
      </c>
      <c r="C13">
        <v>1701</v>
      </c>
      <c r="D13">
        <v>864</v>
      </c>
      <c r="E13">
        <v>50.793650793650798</v>
      </c>
      <c r="F13">
        <v>1668</v>
      </c>
      <c r="G13">
        <v>757</v>
      </c>
      <c r="H13">
        <v>45.383693045563547</v>
      </c>
      <c r="I13">
        <v>3371</v>
      </c>
      <c r="J13">
        <v>1622</v>
      </c>
      <c r="K13">
        <v>48.116285968555324</v>
      </c>
    </row>
    <row r="14" spans="1:11" x14ac:dyDescent="0.25">
      <c r="A14" t="s">
        <v>364</v>
      </c>
      <c r="B14" t="s">
        <v>368</v>
      </c>
      <c r="C14">
        <v>1904</v>
      </c>
      <c r="D14">
        <v>990</v>
      </c>
      <c r="E14">
        <v>51.995798319327733</v>
      </c>
      <c r="F14">
        <v>2107</v>
      </c>
      <c r="G14">
        <v>956</v>
      </c>
      <c r="H14">
        <v>45.372567631703845</v>
      </c>
      <c r="I14">
        <v>4011</v>
      </c>
      <c r="J14">
        <v>1946</v>
      </c>
      <c r="K14">
        <v>48.516579406631763</v>
      </c>
    </row>
    <row r="15" spans="1:11" x14ac:dyDescent="0.25">
      <c r="A15" t="s">
        <v>364</v>
      </c>
      <c r="B15" t="s">
        <v>369</v>
      </c>
      <c r="C15">
        <v>1732</v>
      </c>
      <c r="D15">
        <v>918</v>
      </c>
      <c r="E15">
        <v>53.002309468822169</v>
      </c>
      <c r="F15">
        <v>1956</v>
      </c>
      <c r="G15">
        <v>842</v>
      </c>
      <c r="H15">
        <v>43.047034764826179</v>
      </c>
      <c r="I15">
        <v>3688</v>
      </c>
      <c r="J15">
        <v>1760</v>
      </c>
      <c r="K15">
        <v>47.722342733188718</v>
      </c>
    </row>
    <row r="16" spans="1:11" x14ac:dyDescent="0.25">
      <c r="A16" t="s">
        <v>364</v>
      </c>
      <c r="B16" t="s">
        <v>370</v>
      </c>
      <c r="C16">
        <v>2012</v>
      </c>
      <c r="D16">
        <v>1046</v>
      </c>
      <c r="E16">
        <v>51.988071570576537</v>
      </c>
      <c r="F16">
        <v>2285</v>
      </c>
      <c r="G16">
        <v>928</v>
      </c>
      <c r="H16">
        <v>40.612691466083149</v>
      </c>
      <c r="I16">
        <v>4297</v>
      </c>
      <c r="J16">
        <v>1974</v>
      </c>
      <c r="K16">
        <v>45.939027228298812</v>
      </c>
    </row>
    <row r="17" spans="1:11" x14ac:dyDescent="0.25">
      <c r="A17" t="s">
        <v>27</v>
      </c>
      <c r="B17" t="s">
        <v>366</v>
      </c>
      <c r="C17">
        <v>271</v>
      </c>
      <c r="D17">
        <v>155</v>
      </c>
      <c r="E17">
        <v>57.195571955719558</v>
      </c>
      <c r="F17">
        <v>224</v>
      </c>
      <c r="G17">
        <v>117</v>
      </c>
      <c r="H17">
        <v>52.232142857142854</v>
      </c>
      <c r="I17">
        <v>495</v>
      </c>
      <c r="J17">
        <v>272</v>
      </c>
      <c r="K17">
        <v>54.949494949494948</v>
      </c>
    </row>
    <row r="18" spans="1:11" x14ac:dyDescent="0.25">
      <c r="A18" t="s">
        <v>27</v>
      </c>
      <c r="B18" t="s">
        <v>367</v>
      </c>
      <c r="C18">
        <v>1858</v>
      </c>
      <c r="D18">
        <v>1012</v>
      </c>
      <c r="E18">
        <v>54.467168998923569</v>
      </c>
      <c r="F18">
        <v>1689</v>
      </c>
      <c r="G18">
        <v>916</v>
      </c>
      <c r="H18">
        <v>54.233274126702192</v>
      </c>
      <c r="I18">
        <v>3547</v>
      </c>
      <c r="J18">
        <v>1928</v>
      </c>
      <c r="K18">
        <v>54.355793628418375</v>
      </c>
    </row>
    <row r="19" spans="1:11" x14ac:dyDescent="0.25">
      <c r="A19" t="s">
        <v>27</v>
      </c>
      <c r="B19" t="s">
        <v>368</v>
      </c>
      <c r="C19">
        <v>2363</v>
      </c>
      <c r="D19">
        <v>1327</v>
      </c>
      <c r="E19">
        <v>56.157426999576813</v>
      </c>
      <c r="F19">
        <v>2342</v>
      </c>
      <c r="G19">
        <v>1156</v>
      </c>
      <c r="H19">
        <v>49.359521776259605</v>
      </c>
      <c r="I19">
        <v>4705</v>
      </c>
      <c r="J19">
        <v>2483</v>
      </c>
      <c r="K19">
        <v>52.773645058448459</v>
      </c>
    </row>
    <row r="20" spans="1:11" x14ac:dyDescent="0.25">
      <c r="A20" t="s">
        <v>27</v>
      </c>
      <c r="B20" t="s">
        <v>369</v>
      </c>
      <c r="C20">
        <v>1870</v>
      </c>
      <c r="D20">
        <v>1023</v>
      </c>
      <c r="E20">
        <v>54.705882352941181</v>
      </c>
      <c r="F20">
        <v>2049</v>
      </c>
      <c r="G20">
        <v>972</v>
      </c>
      <c r="H20">
        <v>47.437774524158122</v>
      </c>
      <c r="I20">
        <v>3919</v>
      </c>
      <c r="J20">
        <v>1995</v>
      </c>
      <c r="K20">
        <v>50.905843327379436</v>
      </c>
    </row>
    <row r="21" spans="1:11" x14ac:dyDescent="0.25">
      <c r="A21" t="s">
        <v>27</v>
      </c>
      <c r="B21" t="s">
        <v>370</v>
      </c>
      <c r="C21">
        <v>2332</v>
      </c>
      <c r="D21">
        <v>1190</v>
      </c>
      <c r="E21">
        <v>51.029159519725553</v>
      </c>
      <c r="F21">
        <v>2624</v>
      </c>
      <c r="G21">
        <v>1130</v>
      </c>
      <c r="H21">
        <v>43.064024390243901</v>
      </c>
      <c r="I21">
        <v>4956</v>
      </c>
      <c r="J21">
        <v>2320</v>
      </c>
      <c r="K21">
        <v>46.811945117029865</v>
      </c>
    </row>
    <row r="22" spans="1:11" x14ac:dyDescent="0.25">
      <c r="A22" t="s">
        <v>27</v>
      </c>
      <c r="B22" t="s">
        <v>357</v>
      </c>
      <c r="C22">
        <v>2134</v>
      </c>
      <c r="D22">
        <v>1087</v>
      </c>
      <c r="E22">
        <v>50.937207122774133</v>
      </c>
      <c r="F22">
        <v>2402</v>
      </c>
      <c r="G22">
        <v>1054</v>
      </c>
      <c r="H22">
        <v>43.88009991673605</v>
      </c>
      <c r="I22">
        <v>4536</v>
      </c>
      <c r="J22">
        <v>2141</v>
      </c>
      <c r="K22">
        <v>47.200176366843031</v>
      </c>
    </row>
    <row r="23" spans="1:11" x14ac:dyDescent="0.25">
      <c r="A23" t="s">
        <v>27</v>
      </c>
      <c r="B23" t="s">
        <v>358</v>
      </c>
      <c r="C23">
        <v>2018</v>
      </c>
      <c r="D23">
        <v>1071</v>
      </c>
      <c r="E23">
        <v>53.072348860257677</v>
      </c>
      <c r="F23">
        <v>2176</v>
      </c>
      <c r="G23">
        <v>1028</v>
      </c>
      <c r="H23">
        <v>47.242647058823529</v>
      </c>
      <c r="I23">
        <v>4194</v>
      </c>
      <c r="J23">
        <v>2099</v>
      </c>
      <c r="K23">
        <v>50.047687172150688</v>
      </c>
    </row>
    <row r="24" spans="1:11" x14ac:dyDescent="0.25">
      <c r="A24" t="s">
        <v>27</v>
      </c>
      <c r="B24" t="s">
        <v>359</v>
      </c>
      <c r="C24">
        <v>2024</v>
      </c>
      <c r="D24">
        <v>1216</v>
      </c>
      <c r="E24">
        <v>60.079051383399211</v>
      </c>
      <c r="F24">
        <v>2521</v>
      </c>
      <c r="G24">
        <v>1231</v>
      </c>
      <c r="H24">
        <v>48.829829432764775</v>
      </c>
      <c r="I24">
        <v>4545</v>
      </c>
      <c r="J24">
        <v>2447</v>
      </c>
      <c r="K24">
        <v>53.839383938393837</v>
      </c>
    </row>
    <row r="25" spans="1:11" x14ac:dyDescent="0.25">
      <c r="A25" t="s">
        <v>27</v>
      </c>
      <c r="B25" t="s">
        <v>360</v>
      </c>
      <c r="C25">
        <v>1515</v>
      </c>
      <c r="D25">
        <v>952</v>
      </c>
      <c r="E25">
        <v>62.838283828382835</v>
      </c>
      <c r="F25">
        <v>1933</v>
      </c>
      <c r="G25">
        <v>1039</v>
      </c>
      <c r="H25">
        <v>53.750646663217793</v>
      </c>
      <c r="I25">
        <v>3448</v>
      </c>
      <c r="J25">
        <v>1991</v>
      </c>
      <c r="K25">
        <v>57.743619489559165</v>
      </c>
    </row>
    <row r="26" spans="1:11" x14ac:dyDescent="0.25">
      <c r="A26" t="s">
        <v>27</v>
      </c>
      <c r="B26" t="s">
        <v>361</v>
      </c>
      <c r="C26">
        <v>1588</v>
      </c>
      <c r="D26">
        <v>883</v>
      </c>
      <c r="E26">
        <v>55.604534005037799</v>
      </c>
      <c r="F26">
        <v>1780</v>
      </c>
      <c r="G26">
        <v>857</v>
      </c>
      <c r="H26">
        <v>48.1460674157303</v>
      </c>
      <c r="I26">
        <v>3368</v>
      </c>
      <c r="J26">
        <v>1740</v>
      </c>
      <c r="K26">
        <v>51.662707838479797</v>
      </c>
    </row>
    <row r="27" spans="1:11" x14ac:dyDescent="0.25">
      <c r="A27" t="s">
        <v>27</v>
      </c>
      <c r="B27" t="s">
        <v>362</v>
      </c>
      <c r="C27">
        <v>1368</v>
      </c>
      <c r="D27">
        <v>832</v>
      </c>
      <c r="E27">
        <v>60.8187134502924</v>
      </c>
      <c r="F27">
        <v>1617</v>
      </c>
      <c r="G27">
        <v>861</v>
      </c>
      <c r="H27">
        <v>53.2467532467533</v>
      </c>
      <c r="I27">
        <v>2985</v>
      </c>
      <c r="J27">
        <v>1693</v>
      </c>
      <c r="K27">
        <v>56.716917922948099</v>
      </c>
    </row>
    <row r="28" spans="1:11" x14ac:dyDescent="0.25">
      <c r="A28" t="s">
        <v>27</v>
      </c>
      <c r="B28" t="s">
        <v>363</v>
      </c>
      <c r="C28">
        <v>659</v>
      </c>
      <c r="D28">
        <v>427</v>
      </c>
      <c r="E28">
        <v>64.795144157814903</v>
      </c>
      <c r="F28">
        <v>677</v>
      </c>
      <c r="G28">
        <v>412</v>
      </c>
      <c r="H28">
        <v>60.856720827178698</v>
      </c>
      <c r="I28">
        <v>1337</v>
      </c>
      <c r="J28">
        <v>840</v>
      </c>
      <c r="K28">
        <v>62.827225130890099</v>
      </c>
    </row>
    <row r="29" spans="1:11" x14ac:dyDescent="0.25">
      <c r="A29" t="s">
        <v>371</v>
      </c>
      <c r="B29" t="s">
        <v>365</v>
      </c>
      <c r="C29">
        <v>36</v>
      </c>
      <c r="D29">
        <v>21</v>
      </c>
      <c r="E29">
        <v>58.333333333333329</v>
      </c>
      <c r="F29">
        <v>37</v>
      </c>
      <c r="G29">
        <v>11</v>
      </c>
      <c r="H29">
        <v>29.72972972972973</v>
      </c>
      <c r="I29">
        <v>74</v>
      </c>
      <c r="J29">
        <v>32</v>
      </c>
      <c r="K29">
        <v>43.243243243243242</v>
      </c>
    </row>
    <row r="30" spans="1:11" x14ac:dyDescent="0.25">
      <c r="A30" t="s">
        <v>371</v>
      </c>
      <c r="B30" t="s">
        <v>366</v>
      </c>
      <c r="C30">
        <v>29</v>
      </c>
      <c r="D30">
        <v>13</v>
      </c>
      <c r="E30">
        <v>44.827586206896548</v>
      </c>
      <c r="F30">
        <v>31</v>
      </c>
      <c r="G30">
        <v>18</v>
      </c>
      <c r="H30">
        <v>58.064516129032256</v>
      </c>
      <c r="I30">
        <v>60</v>
      </c>
      <c r="J30">
        <v>31</v>
      </c>
      <c r="K30">
        <v>51.666666666666671</v>
      </c>
    </row>
    <row r="31" spans="1:11" x14ac:dyDescent="0.25">
      <c r="A31" t="s">
        <v>371</v>
      </c>
      <c r="B31" t="s">
        <v>368</v>
      </c>
      <c r="C31">
        <v>63</v>
      </c>
      <c r="D31">
        <v>29</v>
      </c>
      <c r="E31">
        <v>46.031746031746032</v>
      </c>
      <c r="F31">
        <v>26</v>
      </c>
      <c r="G31">
        <v>16</v>
      </c>
      <c r="H31">
        <v>61.53846153846154</v>
      </c>
      <c r="I31">
        <v>89</v>
      </c>
      <c r="J31">
        <v>45</v>
      </c>
      <c r="K31">
        <v>50.561797752808985</v>
      </c>
    </row>
    <row r="32" spans="1:11" x14ac:dyDescent="0.25">
      <c r="A32" t="s">
        <v>371</v>
      </c>
      <c r="B32" t="s">
        <v>369</v>
      </c>
      <c r="C32">
        <v>57</v>
      </c>
      <c r="D32">
        <v>25</v>
      </c>
      <c r="E32">
        <v>43.859649122807014</v>
      </c>
      <c r="F32">
        <v>47</v>
      </c>
      <c r="G32">
        <v>24</v>
      </c>
      <c r="H32">
        <v>51.063829787234042</v>
      </c>
      <c r="I32">
        <v>104</v>
      </c>
      <c r="J32">
        <v>49</v>
      </c>
      <c r="K32">
        <v>47.11538461538462</v>
      </c>
    </row>
    <row r="33" spans="1:11" x14ac:dyDescent="0.25">
      <c r="A33" t="s">
        <v>371</v>
      </c>
      <c r="B33" t="s">
        <v>370</v>
      </c>
      <c r="C33">
        <v>46</v>
      </c>
      <c r="D33">
        <v>20</v>
      </c>
      <c r="E33">
        <v>43.478260869565219</v>
      </c>
      <c r="F33">
        <v>39</v>
      </c>
      <c r="G33">
        <v>17</v>
      </c>
      <c r="H33">
        <v>43.589743589743591</v>
      </c>
      <c r="I33">
        <v>85</v>
      </c>
      <c r="J33">
        <v>37</v>
      </c>
      <c r="K33">
        <v>43.529411764705884</v>
      </c>
    </row>
    <row r="34" spans="1:11" x14ac:dyDescent="0.25">
      <c r="A34" t="s">
        <v>371</v>
      </c>
      <c r="B34" t="s">
        <v>357</v>
      </c>
      <c r="C34">
        <v>30</v>
      </c>
      <c r="D34">
        <v>20</v>
      </c>
      <c r="E34">
        <v>66.666666666666671</v>
      </c>
      <c r="F34">
        <v>51</v>
      </c>
      <c r="G34">
        <v>19</v>
      </c>
      <c r="H34">
        <v>37.254901960784316</v>
      </c>
      <c r="I34">
        <v>81</v>
      </c>
      <c r="J34">
        <v>39</v>
      </c>
      <c r="K34">
        <v>48.148148148148145</v>
      </c>
    </row>
    <row r="35" spans="1:11" x14ac:dyDescent="0.25">
      <c r="A35" t="s">
        <v>371</v>
      </c>
      <c r="B35" t="s">
        <v>358</v>
      </c>
      <c r="C35">
        <v>43</v>
      </c>
      <c r="D35">
        <v>24</v>
      </c>
      <c r="E35">
        <v>55.813953488372093</v>
      </c>
      <c r="F35">
        <v>58</v>
      </c>
      <c r="G35">
        <v>29</v>
      </c>
      <c r="H35">
        <v>50</v>
      </c>
      <c r="I35">
        <v>101</v>
      </c>
      <c r="J35">
        <v>53</v>
      </c>
      <c r="K35">
        <v>52.475247524752476</v>
      </c>
    </row>
    <row r="36" spans="1:11" x14ac:dyDescent="0.25">
      <c r="A36" t="s">
        <v>371</v>
      </c>
      <c r="B36" t="s">
        <v>359</v>
      </c>
      <c r="C36">
        <v>44</v>
      </c>
      <c r="D36">
        <v>29</v>
      </c>
      <c r="E36">
        <v>65.909090909090907</v>
      </c>
      <c r="F36">
        <v>50</v>
      </c>
      <c r="G36">
        <v>22</v>
      </c>
      <c r="H36">
        <v>44</v>
      </c>
      <c r="I36">
        <v>94</v>
      </c>
      <c r="J36">
        <v>51</v>
      </c>
      <c r="K36">
        <v>54.255319148936167</v>
      </c>
    </row>
    <row r="37" spans="1:11" x14ac:dyDescent="0.25">
      <c r="A37" t="s">
        <v>371</v>
      </c>
      <c r="B37" t="s">
        <v>360</v>
      </c>
      <c r="C37">
        <v>31</v>
      </c>
      <c r="D37">
        <v>21</v>
      </c>
      <c r="E37">
        <v>67.741935483870961</v>
      </c>
      <c r="F37">
        <v>49</v>
      </c>
      <c r="G37">
        <v>24</v>
      </c>
      <c r="H37">
        <v>48.979591836734691</v>
      </c>
      <c r="I37">
        <v>80</v>
      </c>
      <c r="J37">
        <v>45</v>
      </c>
      <c r="K37">
        <v>56.25</v>
      </c>
    </row>
    <row r="38" spans="1:11" x14ac:dyDescent="0.25">
      <c r="A38" t="s">
        <v>371</v>
      </c>
      <c r="B38" t="s">
        <v>355</v>
      </c>
      <c r="C38">
        <v>43</v>
      </c>
      <c r="D38">
        <v>28</v>
      </c>
      <c r="E38">
        <v>65.116279069767444</v>
      </c>
      <c r="F38">
        <v>31</v>
      </c>
      <c r="G38">
        <v>9</v>
      </c>
      <c r="H38">
        <v>29.032258064516128</v>
      </c>
      <c r="I38">
        <v>74</v>
      </c>
      <c r="J38">
        <v>37</v>
      </c>
      <c r="K38">
        <v>50</v>
      </c>
    </row>
    <row r="39" spans="1:11" x14ac:dyDescent="0.25">
      <c r="A39" t="s">
        <v>28</v>
      </c>
      <c r="B39" t="s">
        <v>365</v>
      </c>
      <c r="C39">
        <v>2290</v>
      </c>
      <c r="D39">
        <v>1244</v>
      </c>
      <c r="E39">
        <v>54.323144104803497</v>
      </c>
      <c r="F39">
        <v>2655</v>
      </c>
      <c r="G39">
        <v>1258</v>
      </c>
      <c r="H39">
        <v>47.38229755178908</v>
      </c>
      <c r="I39">
        <v>4945</v>
      </c>
      <c r="J39">
        <v>2502</v>
      </c>
      <c r="K39">
        <v>50.596562184024272</v>
      </c>
    </row>
    <row r="40" spans="1:11" x14ac:dyDescent="0.25">
      <c r="A40" t="s">
        <v>28</v>
      </c>
      <c r="B40" t="s">
        <v>366</v>
      </c>
      <c r="C40">
        <v>2081</v>
      </c>
      <c r="D40">
        <v>1205</v>
      </c>
      <c r="E40">
        <v>57.904853435848153</v>
      </c>
      <c r="F40">
        <v>2309</v>
      </c>
      <c r="G40">
        <v>1156</v>
      </c>
      <c r="H40">
        <v>50.064963187527063</v>
      </c>
      <c r="I40">
        <v>4390</v>
      </c>
      <c r="J40">
        <v>2361</v>
      </c>
      <c r="K40">
        <v>53.781321184510254</v>
      </c>
    </row>
    <row r="41" spans="1:11" x14ac:dyDescent="0.25">
      <c r="A41" t="s">
        <v>28</v>
      </c>
      <c r="B41" t="s">
        <v>367</v>
      </c>
      <c r="C41">
        <v>1771</v>
      </c>
      <c r="D41">
        <v>1070</v>
      </c>
      <c r="E41">
        <v>60.417843026538677</v>
      </c>
      <c r="F41">
        <v>1914</v>
      </c>
      <c r="G41">
        <v>1028</v>
      </c>
      <c r="H41">
        <v>53.709508881922673</v>
      </c>
      <c r="I41">
        <v>3685</v>
      </c>
      <c r="J41">
        <v>2098</v>
      </c>
      <c r="K41">
        <v>56.933514246947077</v>
      </c>
    </row>
    <row r="42" spans="1:11" x14ac:dyDescent="0.25">
      <c r="A42" t="s">
        <v>28</v>
      </c>
      <c r="B42" t="s">
        <v>355</v>
      </c>
      <c r="C42">
        <v>1722</v>
      </c>
      <c r="D42">
        <v>1056</v>
      </c>
      <c r="E42">
        <v>61.324041811846691</v>
      </c>
      <c r="F42">
        <v>2081</v>
      </c>
      <c r="G42">
        <v>1079</v>
      </c>
      <c r="H42">
        <v>51.850072080730413</v>
      </c>
      <c r="I42">
        <v>3805</v>
      </c>
      <c r="J42">
        <v>2136</v>
      </c>
      <c r="K42">
        <v>56.136662286465182</v>
      </c>
    </row>
    <row r="43" spans="1:11" x14ac:dyDescent="0.25">
      <c r="A43" t="s">
        <v>28</v>
      </c>
      <c r="B43" t="s">
        <v>368</v>
      </c>
      <c r="C43">
        <v>1795</v>
      </c>
      <c r="D43">
        <v>1098</v>
      </c>
      <c r="E43">
        <v>61.16991643454039</v>
      </c>
      <c r="F43">
        <v>2057</v>
      </c>
      <c r="G43">
        <v>1108</v>
      </c>
      <c r="H43">
        <v>53.864851725814297</v>
      </c>
      <c r="I43">
        <v>3852</v>
      </c>
      <c r="J43">
        <v>2206</v>
      </c>
      <c r="K43">
        <v>57.268951194184837</v>
      </c>
    </row>
    <row r="44" spans="1:11" x14ac:dyDescent="0.25">
      <c r="A44" t="s">
        <v>28</v>
      </c>
      <c r="B44" t="s">
        <v>369</v>
      </c>
      <c r="C44">
        <v>1616</v>
      </c>
      <c r="D44">
        <v>985</v>
      </c>
      <c r="E44">
        <v>60.952970297029708</v>
      </c>
      <c r="F44">
        <v>1800</v>
      </c>
      <c r="G44">
        <v>1000</v>
      </c>
      <c r="H44">
        <v>55.555555555555557</v>
      </c>
      <c r="I44">
        <v>3416</v>
      </c>
      <c r="J44">
        <v>1985</v>
      </c>
      <c r="K44">
        <v>58.108899297423889</v>
      </c>
    </row>
    <row r="45" spans="1:11" x14ac:dyDescent="0.25">
      <c r="A45" t="s">
        <v>28</v>
      </c>
      <c r="B45" t="s">
        <v>370</v>
      </c>
      <c r="C45">
        <v>1433</v>
      </c>
      <c r="D45">
        <v>943</v>
      </c>
      <c r="E45">
        <v>65.806001395673405</v>
      </c>
      <c r="F45">
        <v>1494</v>
      </c>
      <c r="G45">
        <v>824</v>
      </c>
      <c r="H45">
        <v>55.153949129852748</v>
      </c>
      <c r="I45">
        <v>2927</v>
      </c>
      <c r="J45">
        <v>1767</v>
      </c>
      <c r="K45">
        <v>60.368978476255549</v>
      </c>
    </row>
    <row r="46" spans="1:11" x14ac:dyDescent="0.25">
      <c r="A46" t="s">
        <v>28</v>
      </c>
      <c r="B46" t="s">
        <v>357</v>
      </c>
      <c r="C46">
        <v>1787</v>
      </c>
      <c r="D46">
        <v>1081</v>
      </c>
      <c r="E46">
        <v>60.492445439283721</v>
      </c>
      <c r="F46">
        <v>2068</v>
      </c>
      <c r="G46">
        <v>1107</v>
      </c>
      <c r="H46">
        <v>53.529980657640237</v>
      </c>
      <c r="I46">
        <v>3855</v>
      </c>
      <c r="J46">
        <v>2188</v>
      </c>
      <c r="K46">
        <v>56.757457846952008</v>
      </c>
    </row>
    <row r="47" spans="1:11" x14ac:dyDescent="0.25">
      <c r="A47" t="s">
        <v>28</v>
      </c>
      <c r="B47" t="s">
        <v>358</v>
      </c>
      <c r="C47">
        <v>1935</v>
      </c>
      <c r="D47">
        <v>1208</v>
      </c>
      <c r="E47">
        <v>62.428940568475454</v>
      </c>
      <c r="F47">
        <v>2205</v>
      </c>
      <c r="G47">
        <v>1190</v>
      </c>
      <c r="H47">
        <v>53.968253968253968</v>
      </c>
      <c r="I47">
        <v>4140</v>
      </c>
      <c r="J47">
        <v>2398</v>
      </c>
      <c r="K47">
        <v>57.922705314009661</v>
      </c>
    </row>
    <row r="48" spans="1:11" x14ac:dyDescent="0.25">
      <c r="A48" t="s">
        <v>28</v>
      </c>
      <c r="B48" t="s">
        <v>359</v>
      </c>
      <c r="C48">
        <v>1985</v>
      </c>
      <c r="D48">
        <v>1218</v>
      </c>
      <c r="E48">
        <v>61.360201511335021</v>
      </c>
      <c r="F48">
        <v>2148</v>
      </c>
      <c r="G48">
        <v>1153</v>
      </c>
      <c r="H48">
        <v>53.67783985102421</v>
      </c>
      <c r="I48">
        <v>4133</v>
      </c>
      <c r="J48">
        <v>2371</v>
      </c>
      <c r="K48">
        <v>57.36752963948706</v>
      </c>
    </row>
    <row r="49" spans="1:11" x14ac:dyDescent="0.25">
      <c r="A49" t="s">
        <v>28</v>
      </c>
      <c r="B49" t="s">
        <v>360</v>
      </c>
      <c r="C49">
        <v>1758</v>
      </c>
      <c r="D49">
        <v>1111</v>
      </c>
      <c r="E49">
        <v>63.196814562002274</v>
      </c>
      <c r="F49">
        <v>2149</v>
      </c>
      <c r="G49">
        <v>1171</v>
      </c>
      <c r="H49">
        <v>54.490460679385762</v>
      </c>
      <c r="I49">
        <v>3907</v>
      </c>
      <c r="J49">
        <v>2282</v>
      </c>
      <c r="K49">
        <v>58.407985666751983</v>
      </c>
    </row>
    <row r="50" spans="1:11" x14ac:dyDescent="0.25">
      <c r="A50" t="s">
        <v>28</v>
      </c>
      <c r="B50" t="s">
        <v>361</v>
      </c>
      <c r="C50">
        <v>1732</v>
      </c>
      <c r="D50">
        <v>1074</v>
      </c>
      <c r="E50">
        <v>62.009237875288697</v>
      </c>
      <c r="F50">
        <v>1911</v>
      </c>
      <c r="G50">
        <v>1015</v>
      </c>
      <c r="H50">
        <v>53.113553113553102</v>
      </c>
      <c r="I50">
        <v>3643</v>
      </c>
      <c r="J50">
        <v>2089</v>
      </c>
      <c r="K50">
        <v>57.342849300027403</v>
      </c>
    </row>
    <row r="51" spans="1:11" x14ac:dyDescent="0.25">
      <c r="A51" t="s">
        <v>28</v>
      </c>
      <c r="B51" t="s">
        <v>362</v>
      </c>
      <c r="C51">
        <v>1645</v>
      </c>
      <c r="D51">
        <v>972</v>
      </c>
      <c r="E51">
        <v>59.088145896656499</v>
      </c>
      <c r="F51">
        <v>1901</v>
      </c>
      <c r="G51">
        <v>1025</v>
      </c>
      <c r="H51">
        <v>53.918990005260397</v>
      </c>
      <c r="I51">
        <v>3546</v>
      </c>
      <c r="J51">
        <v>1997</v>
      </c>
      <c r="K51">
        <v>56.316976875352502</v>
      </c>
    </row>
    <row r="52" spans="1:11" x14ac:dyDescent="0.25">
      <c r="A52" t="s">
        <v>28</v>
      </c>
      <c r="B52" t="s">
        <v>363</v>
      </c>
      <c r="C52">
        <v>867</v>
      </c>
      <c r="D52">
        <v>579</v>
      </c>
      <c r="E52">
        <v>66.782006920415199</v>
      </c>
      <c r="F52">
        <v>836</v>
      </c>
      <c r="G52">
        <v>493</v>
      </c>
      <c r="H52">
        <v>58.9712918660287</v>
      </c>
      <c r="I52">
        <v>1703</v>
      </c>
      <c r="J52">
        <v>1072</v>
      </c>
      <c r="K52">
        <v>62.947739283617103</v>
      </c>
    </row>
    <row r="53" spans="1:11" x14ac:dyDescent="0.25">
      <c r="A53" t="s">
        <v>372</v>
      </c>
      <c r="B53" t="s">
        <v>365</v>
      </c>
      <c r="C53">
        <v>528</v>
      </c>
      <c r="D53">
        <v>317</v>
      </c>
      <c r="E53">
        <v>60.037878787878789</v>
      </c>
      <c r="F53">
        <v>499</v>
      </c>
      <c r="G53">
        <v>245</v>
      </c>
      <c r="H53">
        <v>49.098196392785567</v>
      </c>
      <c r="I53">
        <v>1027</v>
      </c>
      <c r="J53">
        <v>562</v>
      </c>
      <c r="K53">
        <v>54.722492697176243</v>
      </c>
    </row>
    <row r="54" spans="1:11" x14ac:dyDescent="0.25">
      <c r="A54" t="s">
        <v>372</v>
      </c>
      <c r="B54" t="s">
        <v>366</v>
      </c>
      <c r="C54">
        <v>434</v>
      </c>
      <c r="D54">
        <v>259</v>
      </c>
      <c r="E54">
        <v>59.677419354838712</v>
      </c>
      <c r="F54">
        <v>490</v>
      </c>
      <c r="G54">
        <v>243</v>
      </c>
      <c r="H54">
        <v>49.591836734693878</v>
      </c>
      <c r="I54">
        <v>924</v>
      </c>
      <c r="J54">
        <v>502</v>
      </c>
      <c r="K54">
        <v>54.329004329004327</v>
      </c>
    </row>
    <row r="55" spans="1:11" x14ac:dyDescent="0.25">
      <c r="A55" t="s">
        <v>372</v>
      </c>
      <c r="B55" t="s">
        <v>367</v>
      </c>
      <c r="C55">
        <v>512</v>
      </c>
      <c r="D55">
        <v>285</v>
      </c>
      <c r="E55">
        <v>55.6640625</v>
      </c>
      <c r="F55">
        <v>532</v>
      </c>
      <c r="G55">
        <v>263</v>
      </c>
      <c r="H55">
        <v>49.436090225563909</v>
      </c>
      <c r="I55">
        <v>1044</v>
      </c>
      <c r="J55">
        <v>548</v>
      </c>
      <c r="K55">
        <v>52.490421455938694</v>
      </c>
    </row>
    <row r="56" spans="1:11" x14ac:dyDescent="0.25">
      <c r="A56" t="s">
        <v>372</v>
      </c>
      <c r="B56" t="s">
        <v>368</v>
      </c>
      <c r="C56">
        <v>473</v>
      </c>
      <c r="D56">
        <v>296</v>
      </c>
      <c r="E56">
        <v>62.579281183932345</v>
      </c>
      <c r="F56">
        <v>618</v>
      </c>
      <c r="G56">
        <v>315</v>
      </c>
      <c r="H56">
        <v>50.970873786407765</v>
      </c>
      <c r="I56">
        <v>1091</v>
      </c>
      <c r="J56">
        <v>611</v>
      </c>
      <c r="K56">
        <v>56.003666361136574</v>
      </c>
    </row>
    <row r="57" spans="1:11" x14ac:dyDescent="0.25">
      <c r="A57" t="s">
        <v>372</v>
      </c>
      <c r="B57" t="s">
        <v>369</v>
      </c>
      <c r="C57">
        <v>452</v>
      </c>
      <c r="D57">
        <v>272</v>
      </c>
      <c r="E57">
        <v>60.176991150442483</v>
      </c>
      <c r="F57">
        <v>580</v>
      </c>
      <c r="G57">
        <v>307</v>
      </c>
      <c r="H57">
        <v>52.931034482758626</v>
      </c>
      <c r="I57">
        <v>1032</v>
      </c>
      <c r="J57">
        <v>579</v>
      </c>
      <c r="K57">
        <v>56.104651162790695</v>
      </c>
    </row>
    <row r="58" spans="1:11" x14ac:dyDescent="0.25">
      <c r="A58" t="s">
        <v>372</v>
      </c>
      <c r="B58" t="s">
        <v>370</v>
      </c>
      <c r="C58">
        <v>400</v>
      </c>
      <c r="D58">
        <v>239</v>
      </c>
      <c r="E58">
        <v>59.75</v>
      </c>
      <c r="F58">
        <v>462</v>
      </c>
      <c r="G58">
        <v>248</v>
      </c>
      <c r="H58">
        <v>53.679653679653683</v>
      </c>
      <c r="I58">
        <v>862</v>
      </c>
      <c r="J58">
        <v>487</v>
      </c>
      <c r="K58">
        <v>56.496519721577727</v>
      </c>
    </row>
    <row r="59" spans="1:11" x14ac:dyDescent="0.25">
      <c r="A59" t="s">
        <v>372</v>
      </c>
      <c r="B59" t="s">
        <v>357</v>
      </c>
      <c r="C59">
        <v>475</v>
      </c>
      <c r="D59">
        <v>297</v>
      </c>
      <c r="E59">
        <v>62.526315789473685</v>
      </c>
      <c r="F59">
        <v>500</v>
      </c>
      <c r="G59">
        <v>266</v>
      </c>
      <c r="H59">
        <v>53.2</v>
      </c>
      <c r="I59">
        <v>975</v>
      </c>
      <c r="J59">
        <v>563</v>
      </c>
      <c r="K59">
        <v>57.743589743589745</v>
      </c>
    </row>
    <row r="60" spans="1:11" x14ac:dyDescent="0.25">
      <c r="A60" t="s">
        <v>372</v>
      </c>
      <c r="B60" t="s">
        <v>358</v>
      </c>
      <c r="C60">
        <v>391</v>
      </c>
      <c r="D60">
        <v>242</v>
      </c>
      <c r="E60">
        <v>61.892583120204598</v>
      </c>
      <c r="F60">
        <v>434</v>
      </c>
      <c r="G60">
        <v>234</v>
      </c>
      <c r="H60">
        <v>53.917050691244242</v>
      </c>
      <c r="I60">
        <v>825</v>
      </c>
      <c r="J60">
        <v>476</v>
      </c>
      <c r="K60">
        <v>57.696969696969703</v>
      </c>
    </row>
    <row r="61" spans="1:11" x14ac:dyDescent="0.25">
      <c r="A61" t="s">
        <v>372</v>
      </c>
      <c r="B61" t="s">
        <v>359</v>
      </c>
      <c r="C61">
        <v>441</v>
      </c>
      <c r="D61">
        <v>231</v>
      </c>
      <c r="E61">
        <v>52.380952380952387</v>
      </c>
      <c r="F61">
        <v>515</v>
      </c>
      <c r="G61">
        <v>253</v>
      </c>
      <c r="H61">
        <v>49.126213592233007</v>
      </c>
      <c r="I61">
        <v>956</v>
      </c>
      <c r="J61">
        <v>484</v>
      </c>
      <c r="K61">
        <v>50.627615062761507</v>
      </c>
    </row>
    <row r="62" spans="1:11" x14ac:dyDescent="0.25">
      <c r="A62" t="s">
        <v>29</v>
      </c>
      <c r="B62" t="s">
        <v>355</v>
      </c>
      <c r="C62">
        <v>498</v>
      </c>
      <c r="D62">
        <v>291</v>
      </c>
      <c r="E62">
        <v>58.433734939759034</v>
      </c>
      <c r="F62">
        <v>606</v>
      </c>
      <c r="G62">
        <v>303</v>
      </c>
      <c r="H62">
        <v>50</v>
      </c>
      <c r="I62">
        <v>1104</v>
      </c>
      <c r="J62">
        <v>594</v>
      </c>
      <c r="K62">
        <v>53.804347826086961</v>
      </c>
    </row>
    <row r="63" spans="1:11" x14ac:dyDescent="0.25">
      <c r="A63" t="s">
        <v>29</v>
      </c>
      <c r="B63" t="s">
        <v>360</v>
      </c>
      <c r="C63">
        <v>382</v>
      </c>
      <c r="D63">
        <v>209</v>
      </c>
      <c r="E63">
        <v>54.712041884816756</v>
      </c>
      <c r="F63">
        <v>407</v>
      </c>
      <c r="G63">
        <v>207</v>
      </c>
      <c r="H63">
        <v>50.859950859950857</v>
      </c>
      <c r="I63">
        <v>789</v>
      </c>
      <c r="J63">
        <v>416</v>
      </c>
      <c r="K63">
        <v>52.72496831432192</v>
      </c>
    </row>
    <row r="64" spans="1:11" x14ac:dyDescent="0.25">
      <c r="A64" t="s">
        <v>29</v>
      </c>
      <c r="B64" t="s">
        <v>361</v>
      </c>
      <c r="C64">
        <v>409</v>
      </c>
      <c r="D64">
        <v>227</v>
      </c>
      <c r="E64">
        <v>55.501222493887497</v>
      </c>
      <c r="F64">
        <v>512</v>
      </c>
      <c r="G64">
        <v>231</v>
      </c>
      <c r="H64">
        <v>45.1171875</v>
      </c>
      <c r="I64">
        <v>921</v>
      </c>
      <c r="J64">
        <v>458</v>
      </c>
      <c r="K64">
        <v>49.728555917481003</v>
      </c>
    </row>
    <row r="65" spans="1:11" x14ac:dyDescent="0.25">
      <c r="A65" t="s">
        <v>29</v>
      </c>
      <c r="B65" t="s">
        <v>362</v>
      </c>
      <c r="C65">
        <v>461</v>
      </c>
      <c r="D65">
        <v>249</v>
      </c>
      <c r="E65">
        <v>54.0130151843818</v>
      </c>
      <c r="F65">
        <v>476</v>
      </c>
      <c r="G65">
        <v>232</v>
      </c>
      <c r="H65">
        <v>48.739495798319297</v>
      </c>
      <c r="I65">
        <v>937</v>
      </c>
      <c r="J65">
        <v>481</v>
      </c>
      <c r="K65">
        <v>51.334044823906098</v>
      </c>
    </row>
    <row r="66" spans="1:11" x14ac:dyDescent="0.25">
      <c r="A66" t="s">
        <v>29</v>
      </c>
      <c r="B66" t="s">
        <v>363</v>
      </c>
      <c r="C66">
        <v>153</v>
      </c>
      <c r="D66">
        <v>99</v>
      </c>
      <c r="E66">
        <v>64.705882352941202</v>
      </c>
      <c r="F66">
        <v>216</v>
      </c>
      <c r="G66">
        <v>125</v>
      </c>
      <c r="H66">
        <v>57.870370370370402</v>
      </c>
      <c r="I66">
        <v>369</v>
      </c>
      <c r="J66">
        <v>224</v>
      </c>
      <c r="K66">
        <v>60.7046070460705</v>
      </c>
    </row>
    <row r="67" spans="1:11" x14ac:dyDescent="0.25">
      <c r="A67" t="s">
        <v>54</v>
      </c>
      <c r="B67" t="s">
        <v>367</v>
      </c>
      <c r="C67">
        <v>3562</v>
      </c>
      <c r="D67">
        <v>1672</v>
      </c>
      <c r="E67">
        <v>46.939921392476137</v>
      </c>
      <c r="F67">
        <v>4554</v>
      </c>
      <c r="G67">
        <v>1560</v>
      </c>
      <c r="H67">
        <v>34.255599472990774</v>
      </c>
      <c r="I67">
        <v>8116</v>
      </c>
      <c r="J67">
        <v>3232</v>
      </c>
      <c r="K67">
        <v>39.822572695909315</v>
      </c>
    </row>
    <row r="68" spans="1:11" x14ac:dyDescent="0.25">
      <c r="A68" t="s">
        <v>54</v>
      </c>
      <c r="B68" t="s">
        <v>368</v>
      </c>
      <c r="C68">
        <v>3967</v>
      </c>
      <c r="D68">
        <v>1809</v>
      </c>
      <c r="E68">
        <v>45.601209982354419</v>
      </c>
      <c r="F68">
        <v>5113</v>
      </c>
      <c r="G68">
        <v>1806</v>
      </c>
      <c r="H68">
        <v>35.321728926266381</v>
      </c>
      <c r="I68">
        <v>9080</v>
      </c>
      <c r="J68">
        <v>3615</v>
      </c>
      <c r="K68">
        <v>39.812775330396477</v>
      </c>
    </row>
    <row r="69" spans="1:11" x14ac:dyDescent="0.25">
      <c r="A69" t="s">
        <v>54</v>
      </c>
      <c r="B69" t="s">
        <v>369</v>
      </c>
      <c r="C69">
        <v>3957</v>
      </c>
      <c r="D69">
        <v>1817</v>
      </c>
      <c r="E69">
        <v>45.918625221127115</v>
      </c>
      <c r="F69">
        <v>4781</v>
      </c>
      <c r="G69">
        <v>1676</v>
      </c>
      <c r="H69">
        <v>35.055427734783514</v>
      </c>
      <c r="I69">
        <v>8738</v>
      </c>
      <c r="J69">
        <v>3493</v>
      </c>
      <c r="K69">
        <v>39.974822613870451</v>
      </c>
    </row>
    <row r="70" spans="1:11" x14ac:dyDescent="0.25">
      <c r="A70" t="s">
        <v>54</v>
      </c>
      <c r="B70" t="s">
        <v>370</v>
      </c>
      <c r="C70">
        <v>5185</v>
      </c>
      <c r="D70">
        <v>2301</v>
      </c>
      <c r="E70">
        <v>44.378013500482155</v>
      </c>
      <c r="F70">
        <v>5691</v>
      </c>
      <c r="G70">
        <v>2026</v>
      </c>
      <c r="H70">
        <v>35.60007028641715</v>
      </c>
      <c r="I70">
        <v>10876</v>
      </c>
      <c r="J70">
        <v>4327</v>
      </c>
      <c r="K70">
        <v>39.784847370356744</v>
      </c>
    </row>
    <row r="71" spans="1:11" x14ac:dyDescent="0.25">
      <c r="A71" t="s">
        <v>54</v>
      </c>
      <c r="B71" t="s">
        <v>357</v>
      </c>
      <c r="C71">
        <v>5144</v>
      </c>
      <c r="D71">
        <v>2330</v>
      </c>
      <c r="E71">
        <v>45.295489891135304</v>
      </c>
      <c r="F71">
        <v>6123</v>
      </c>
      <c r="G71">
        <v>2107</v>
      </c>
      <c r="H71">
        <v>34.411236322064347</v>
      </c>
      <c r="I71">
        <v>11267</v>
      </c>
      <c r="J71">
        <v>4437</v>
      </c>
      <c r="K71">
        <v>39.380491701428952</v>
      </c>
    </row>
    <row r="72" spans="1:11" x14ac:dyDescent="0.25">
      <c r="A72" t="s">
        <v>54</v>
      </c>
      <c r="B72" t="s">
        <v>358</v>
      </c>
      <c r="C72">
        <v>4601</v>
      </c>
      <c r="D72">
        <v>2172</v>
      </c>
      <c r="E72">
        <v>47.207128885024993</v>
      </c>
      <c r="F72">
        <v>5634</v>
      </c>
      <c r="G72">
        <v>2126</v>
      </c>
      <c r="H72">
        <v>37.735179268725595</v>
      </c>
      <c r="I72">
        <v>10235</v>
      </c>
      <c r="J72">
        <v>4298</v>
      </c>
      <c r="K72">
        <v>41.993160723009275</v>
      </c>
    </row>
    <row r="73" spans="1:11" x14ac:dyDescent="0.25">
      <c r="A73" t="s">
        <v>54</v>
      </c>
      <c r="B73" t="s">
        <v>359</v>
      </c>
      <c r="C73">
        <v>4847</v>
      </c>
      <c r="D73">
        <v>2167</v>
      </c>
      <c r="E73">
        <v>44.708066845471421</v>
      </c>
      <c r="F73">
        <v>6219</v>
      </c>
      <c r="G73">
        <v>2205</v>
      </c>
      <c r="H73">
        <v>35.455861070911723</v>
      </c>
      <c r="I73">
        <v>11066</v>
      </c>
      <c r="J73">
        <v>4372</v>
      </c>
      <c r="K73">
        <v>39.508404120730162</v>
      </c>
    </row>
    <row r="74" spans="1:11" x14ac:dyDescent="0.25">
      <c r="A74" t="s">
        <v>54</v>
      </c>
      <c r="B74" t="s">
        <v>360</v>
      </c>
      <c r="C74">
        <v>6954</v>
      </c>
      <c r="D74">
        <v>3188</v>
      </c>
      <c r="E74">
        <v>45.844118492953697</v>
      </c>
      <c r="F74">
        <v>8395</v>
      </c>
      <c r="G74">
        <v>2968</v>
      </c>
      <c r="H74">
        <v>35.354377605717694</v>
      </c>
      <c r="I74">
        <v>15349</v>
      </c>
      <c r="J74">
        <v>6156</v>
      </c>
      <c r="K74">
        <v>40.106847351618995</v>
      </c>
    </row>
    <row r="75" spans="1:11" x14ac:dyDescent="0.25">
      <c r="A75" t="s">
        <v>54</v>
      </c>
      <c r="B75" t="s">
        <v>361</v>
      </c>
      <c r="C75">
        <v>5983</v>
      </c>
      <c r="D75">
        <v>2595</v>
      </c>
      <c r="E75">
        <v>43.372889854588003</v>
      </c>
      <c r="F75">
        <v>8110</v>
      </c>
      <c r="G75">
        <v>2578</v>
      </c>
      <c r="H75">
        <v>31.787916152897701</v>
      </c>
      <c r="I75">
        <v>14093</v>
      </c>
      <c r="J75">
        <v>5173</v>
      </c>
      <c r="K75">
        <v>36.706166181792398</v>
      </c>
    </row>
    <row r="76" spans="1:11" x14ac:dyDescent="0.25">
      <c r="A76" t="s">
        <v>54</v>
      </c>
      <c r="B76" t="s">
        <v>362</v>
      </c>
      <c r="C76">
        <v>5492</v>
      </c>
      <c r="D76">
        <v>2412</v>
      </c>
      <c r="E76">
        <v>43.918426802622001</v>
      </c>
      <c r="F76">
        <v>6907</v>
      </c>
      <c r="G76">
        <v>2304</v>
      </c>
      <c r="H76">
        <v>33.357463442883997</v>
      </c>
      <c r="I76">
        <v>12399</v>
      </c>
      <c r="J76">
        <v>4716</v>
      </c>
      <c r="K76">
        <v>38.035325429470099</v>
      </c>
    </row>
    <row r="77" spans="1:11" x14ac:dyDescent="0.25">
      <c r="A77" t="s">
        <v>54</v>
      </c>
      <c r="B77" t="s">
        <v>363</v>
      </c>
      <c r="C77">
        <v>1621</v>
      </c>
      <c r="D77">
        <v>770</v>
      </c>
      <c r="E77">
        <v>47.501542257865502</v>
      </c>
      <c r="F77">
        <v>1772</v>
      </c>
      <c r="G77">
        <v>686</v>
      </c>
      <c r="H77">
        <v>38.713318284424403</v>
      </c>
      <c r="I77">
        <v>3393</v>
      </c>
      <c r="J77">
        <v>1456</v>
      </c>
      <c r="K77">
        <v>42.911877394636001</v>
      </c>
    </row>
    <row r="78" spans="1:11" x14ac:dyDescent="0.25">
      <c r="A78" t="s">
        <v>55</v>
      </c>
      <c r="B78" t="s">
        <v>365</v>
      </c>
      <c r="C78">
        <v>4539</v>
      </c>
      <c r="D78">
        <v>1458</v>
      </c>
      <c r="E78">
        <v>32.12161269001983</v>
      </c>
      <c r="F78">
        <v>5324</v>
      </c>
      <c r="G78">
        <v>1513</v>
      </c>
      <c r="H78">
        <v>28.418482344102181</v>
      </c>
      <c r="I78">
        <v>9864</v>
      </c>
      <c r="J78">
        <v>2972</v>
      </c>
      <c r="K78">
        <v>30.129764801297647</v>
      </c>
    </row>
    <row r="79" spans="1:11" x14ac:dyDescent="0.25">
      <c r="A79" t="s">
        <v>55</v>
      </c>
      <c r="B79" t="s">
        <v>366</v>
      </c>
      <c r="C79">
        <v>4431</v>
      </c>
      <c r="D79">
        <v>1746</v>
      </c>
      <c r="E79">
        <v>39.404197698036562</v>
      </c>
      <c r="F79">
        <v>4909</v>
      </c>
      <c r="G79">
        <v>1748</v>
      </c>
      <c r="H79">
        <v>35.608066816052151</v>
      </c>
      <c r="I79">
        <v>9340</v>
      </c>
      <c r="J79">
        <v>3494</v>
      </c>
      <c r="K79">
        <v>37.408993576017131</v>
      </c>
    </row>
    <row r="80" spans="1:11" x14ac:dyDescent="0.25">
      <c r="A80" t="s">
        <v>55</v>
      </c>
      <c r="B80" t="s">
        <v>367</v>
      </c>
      <c r="C80">
        <v>3818</v>
      </c>
      <c r="D80">
        <v>1649</v>
      </c>
      <c r="E80">
        <v>43.190151911995805</v>
      </c>
      <c r="F80">
        <v>4166</v>
      </c>
      <c r="G80">
        <v>1622</v>
      </c>
      <c r="H80">
        <v>38.934229476716276</v>
      </c>
      <c r="I80">
        <v>7985</v>
      </c>
      <c r="J80">
        <v>3272</v>
      </c>
      <c r="K80">
        <v>40.976831559173455</v>
      </c>
    </row>
    <row r="81" spans="1:11" x14ac:dyDescent="0.25">
      <c r="A81" t="s">
        <v>31</v>
      </c>
      <c r="B81" t="s">
        <v>365</v>
      </c>
      <c r="C81">
        <v>469</v>
      </c>
      <c r="D81">
        <v>271</v>
      </c>
      <c r="E81">
        <v>57.782515991471222</v>
      </c>
      <c r="F81">
        <v>587</v>
      </c>
      <c r="G81">
        <v>285</v>
      </c>
      <c r="H81">
        <v>48.551959114139692</v>
      </c>
      <c r="I81">
        <v>1056</v>
      </c>
      <c r="J81">
        <v>556</v>
      </c>
      <c r="K81">
        <v>52.651515151515149</v>
      </c>
    </row>
    <row r="82" spans="1:11" x14ac:dyDescent="0.25">
      <c r="A82" t="s">
        <v>31</v>
      </c>
      <c r="B82" t="s">
        <v>366</v>
      </c>
      <c r="C82">
        <v>539</v>
      </c>
      <c r="D82">
        <v>318</v>
      </c>
      <c r="E82">
        <v>58.998144712430431</v>
      </c>
      <c r="F82">
        <v>598</v>
      </c>
      <c r="G82">
        <v>307</v>
      </c>
      <c r="H82">
        <v>51.337792642140464</v>
      </c>
      <c r="I82">
        <v>1137</v>
      </c>
      <c r="J82">
        <v>625</v>
      </c>
      <c r="K82">
        <v>54.969217238346531</v>
      </c>
    </row>
    <row r="83" spans="1:11" x14ac:dyDescent="0.25">
      <c r="A83" t="s">
        <v>31</v>
      </c>
      <c r="B83" t="s">
        <v>367</v>
      </c>
      <c r="C83">
        <v>367</v>
      </c>
      <c r="D83">
        <v>232</v>
      </c>
      <c r="E83">
        <v>63.215258855585837</v>
      </c>
      <c r="F83">
        <v>476</v>
      </c>
      <c r="G83">
        <v>238</v>
      </c>
      <c r="H83">
        <v>50</v>
      </c>
      <c r="I83">
        <v>843</v>
      </c>
      <c r="J83">
        <v>470</v>
      </c>
      <c r="K83">
        <v>55.753262158956112</v>
      </c>
    </row>
    <row r="84" spans="1:11" x14ac:dyDescent="0.25">
      <c r="A84" t="s">
        <v>31</v>
      </c>
      <c r="B84" t="s">
        <v>368</v>
      </c>
      <c r="C84">
        <v>428</v>
      </c>
      <c r="D84">
        <v>273</v>
      </c>
      <c r="E84">
        <v>63.785046728971963</v>
      </c>
      <c r="F84">
        <v>459</v>
      </c>
      <c r="G84">
        <v>247</v>
      </c>
      <c r="H84">
        <v>53.812636165577345</v>
      </c>
      <c r="I84">
        <v>887</v>
      </c>
      <c r="J84">
        <v>520</v>
      </c>
      <c r="K84">
        <v>58.62457722660654</v>
      </c>
    </row>
    <row r="85" spans="1:11" x14ac:dyDescent="0.25">
      <c r="A85" t="s">
        <v>31</v>
      </c>
      <c r="B85" t="s">
        <v>369</v>
      </c>
      <c r="C85">
        <v>349</v>
      </c>
      <c r="D85">
        <v>195</v>
      </c>
      <c r="E85">
        <v>55.873925501432666</v>
      </c>
      <c r="F85">
        <v>399</v>
      </c>
      <c r="G85">
        <v>209</v>
      </c>
      <c r="H85">
        <v>52.380952380952387</v>
      </c>
      <c r="I85">
        <v>748</v>
      </c>
      <c r="J85">
        <v>404</v>
      </c>
      <c r="K85">
        <v>54.010695187165773</v>
      </c>
    </row>
    <row r="86" spans="1:11" x14ac:dyDescent="0.25">
      <c r="A86" t="s">
        <v>31</v>
      </c>
      <c r="B86" t="s">
        <v>370</v>
      </c>
      <c r="C86">
        <v>395</v>
      </c>
      <c r="D86">
        <v>253</v>
      </c>
      <c r="E86">
        <v>64.050632911392398</v>
      </c>
      <c r="F86">
        <v>437</v>
      </c>
      <c r="G86">
        <v>237</v>
      </c>
      <c r="H86">
        <v>54.233409610983983</v>
      </c>
      <c r="I86">
        <v>832</v>
      </c>
      <c r="J86">
        <v>490</v>
      </c>
      <c r="K86">
        <v>58.894230769230774</v>
      </c>
    </row>
    <row r="87" spans="1:11" x14ac:dyDescent="0.25">
      <c r="A87" t="s">
        <v>31</v>
      </c>
      <c r="B87" t="s">
        <v>357</v>
      </c>
      <c r="C87">
        <v>373</v>
      </c>
      <c r="D87">
        <v>243</v>
      </c>
      <c r="E87">
        <v>65.147453083109923</v>
      </c>
      <c r="F87">
        <v>406</v>
      </c>
      <c r="G87">
        <v>214</v>
      </c>
      <c r="H87">
        <v>52.709359605911331</v>
      </c>
      <c r="I87">
        <v>779</v>
      </c>
      <c r="J87">
        <v>457</v>
      </c>
      <c r="K87">
        <v>58.664955070603334</v>
      </c>
    </row>
    <row r="88" spans="1:11" x14ac:dyDescent="0.25">
      <c r="A88" t="s">
        <v>31</v>
      </c>
      <c r="B88" t="s">
        <v>358</v>
      </c>
      <c r="C88">
        <v>419</v>
      </c>
      <c r="D88">
        <v>270</v>
      </c>
      <c r="E88">
        <v>64.439140811455843</v>
      </c>
      <c r="F88">
        <v>421</v>
      </c>
      <c r="G88">
        <v>244</v>
      </c>
      <c r="H88">
        <v>57.957244655581945</v>
      </c>
      <c r="I88">
        <v>840</v>
      </c>
      <c r="J88">
        <v>514</v>
      </c>
      <c r="K88">
        <v>61.19047619047619</v>
      </c>
    </row>
    <row r="89" spans="1:11" x14ac:dyDescent="0.25">
      <c r="A89" t="s">
        <v>31</v>
      </c>
      <c r="B89" t="s">
        <v>359</v>
      </c>
      <c r="C89">
        <v>486</v>
      </c>
      <c r="D89">
        <v>308</v>
      </c>
      <c r="E89">
        <v>63.374485596707821</v>
      </c>
      <c r="F89">
        <v>474</v>
      </c>
      <c r="G89">
        <v>275</v>
      </c>
      <c r="H89">
        <v>58.016877637130804</v>
      </c>
      <c r="I89">
        <v>960</v>
      </c>
      <c r="J89">
        <v>583</v>
      </c>
      <c r="K89">
        <v>60.729166666666671</v>
      </c>
    </row>
    <row r="90" spans="1:11" x14ac:dyDescent="0.25">
      <c r="A90" t="s">
        <v>31</v>
      </c>
      <c r="B90" t="s">
        <v>360</v>
      </c>
      <c r="C90">
        <v>441</v>
      </c>
      <c r="D90">
        <v>275</v>
      </c>
      <c r="E90">
        <v>62.358276643990934</v>
      </c>
      <c r="F90">
        <v>493</v>
      </c>
      <c r="G90">
        <v>282</v>
      </c>
      <c r="H90">
        <v>57.200811359026368</v>
      </c>
      <c r="I90">
        <v>934</v>
      </c>
      <c r="J90">
        <v>557</v>
      </c>
      <c r="K90">
        <v>59.635974304068526</v>
      </c>
    </row>
    <row r="91" spans="1:11" x14ac:dyDescent="0.25">
      <c r="A91" t="s">
        <v>31</v>
      </c>
      <c r="B91" t="s">
        <v>361</v>
      </c>
      <c r="C91">
        <v>467</v>
      </c>
      <c r="D91">
        <v>276</v>
      </c>
      <c r="E91">
        <v>59.100642398286901</v>
      </c>
      <c r="F91">
        <v>391</v>
      </c>
      <c r="G91">
        <v>223</v>
      </c>
      <c r="H91">
        <v>57.0332480818414</v>
      </c>
      <c r="I91">
        <v>858</v>
      </c>
      <c r="J91">
        <v>499</v>
      </c>
      <c r="K91">
        <v>58.158508158508198</v>
      </c>
    </row>
    <row r="92" spans="1:11" x14ac:dyDescent="0.25">
      <c r="A92" t="s">
        <v>31</v>
      </c>
      <c r="B92" t="s">
        <v>362</v>
      </c>
      <c r="C92">
        <v>426</v>
      </c>
      <c r="D92">
        <v>237</v>
      </c>
      <c r="E92">
        <v>55.633802816901401</v>
      </c>
      <c r="F92">
        <v>441</v>
      </c>
      <c r="G92">
        <v>254</v>
      </c>
      <c r="H92">
        <v>57.596371882086203</v>
      </c>
      <c r="I92">
        <v>867</v>
      </c>
      <c r="J92">
        <v>491</v>
      </c>
      <c r="K92">
        <v>56.6320645905421</v>
      </c>
    </row>
    <row r="93" spans="1:11" x14ac:dyDescent="0.25">
      <c r="A93" t="s">
        <v>31</v>
      </c>
      <c r="B93" t="s">
        <v>363</v>
      </c>
      <c r="C93">
        <v>173</v>
      </c>
      <c r="D93">
        <v>107</v>
      </c>
      <c r="E93">
        <v>61.849710982658998</v>
      </c>
      <c r="F93">
        <v>151</v>
      </c>
      <c r="G93">
        <v>98</v>
      </c>
      <c r="H93">
        <v>64.900662251655604</v>
      </c>
      <c r="I93">
        <v>324</v>
      </c>
      <c r="J93">
        <v>205</v>
      </c>
      <c r="K93">
        <v>63.271604938271601</v>
      </c>
    </row>
    <row r="94" spans="1:11" x14ac:dyDescent="0.25">
      <c r="A94" t="s">
        <v>31</v>
      </c>
      <c r="B94" t="s">
        <v>355</v>
      </c>
      <c r="C94">
        <v>468</v>
      </c>
      <c r="D94">
        <v>291</v>
      </c>
      <c r="E94">
        <v>62.179487179487175</v>
      </c>
      <c r="F94">
        <v>483</v>
      </c>
      <c r="G94">
        <v>270</v>
      </c>
      <c r="H94">
        <v>55.900621118012424</v>
      </c>
      <c r="I94">
        <v>951</v>
      </c>
      <c r="J94">
        <v>561</v>
      </c>
      <c r="K94">
        <v>58.990536277602523</v>
      </c>
    </row>
    <row r="95" spans="1:11" x14ac:dyDescent="0.25">
      <c r="A95" t="s">
        <v>32</v>
      </c>
      <c r="B95" t="s">
        <v>365</v>
      </c>
      <c r="C95">
        <v>516</v>
      </c>
      <c r="D95">
        <v>296</v>
      </c>
      <c r="E95">
        <v>57.36434108527132</v>
      </c>
      <c r="F95">
        <v>632</v>
      </c>
      <c r="G95">
        <v>290</v>
      </c>
      <c r="H95">
        <v>45.88607594936709</v>
      </c>
      <c r="I95">
        <v>1148</v>
      </c>
      <c r="J95">
        <v>586</v>
      </c>
      <c r="K95">
        <v>51.045296167247386</v>
      </c>
    </row>
    <row r="96" spans="1:11" x14ac:dyDescent="0.25">
      <c r="A96" t="s">
        <v>32</v>
      </c>
      <c r="B96" t="s">
        <v>366</v>
      </c>
      <c r="C96">
        <v>477</v>
      </c>
      <c r="D96">
        <v>285</v>
      </c>
      <c r="E96">
        <v>59.748427672955977</v>
      </c>
      <c r="F96">
        <v>590</v>
      </c>
      <c r="G96">
        <v>262</v>
      </c>
      <c r="H96">
        <v>44.406779661016955</v>
      </c>
      <c r="I96">
        <v>1067</v>
      </c>
      <c r="J96">
        <v>547</v>
      </c>
      <c r="K96">
        <v>51.265229615745085</v>
      </c>
    </row>
    <row r="97" spans="1:11" x14ac:dyDescent="0.25">
      <c r="A97" t="s">
        <v>32</v>
      </c>
      <c r="B97" t="s">
        <v>367</v>
      </c>
      <c r="C97">
        <v>403</v>
      </c>
      <c r="D97">
        <v>223</v>
      </c>
      <c r="E97">
        <v>55.334987593052112</v>
      </c>
      <c r="F97">
        <v>522</v>
      </c>
      <c r="G97">
        <v>225</v>
      </c>
      <c r="H97">
        <v>43.103448275862064</v>
      </c>
      <c r="I97">
        <v>925</v>
      </c>
      <c r="J97">
        <v>448</v>
      </c>
      <c r="K97">
        <v>48.432432432432435</v>
      </c>
    </row>
    <row r="98" spans="1:11" x14ac:dyDescent="0.25">
      <c r="A98" t="s">
        <v>32</v>
      </c>
      <c r="B98" t="s">
        <v>368</v>
      </c>
      <c r="C98">
        <v>430</v>
      </c>
      <c r="D98">
        <v>282</v>
      </c>
      <c r="E98">
        <v>65.581395348837219</v>
      </c>
      <c r="F98">
        <v>464</v>
      </c>
      <c r="G98">
        <v>255</v>
      </c>
      <c r="H98">
        <v>54.956896551724142</v>
      </c>
      <c r="I98">
        <v>894</v>
      </c>
      <c r="J98">
        <v>537</v>
      </c>
      <c r="K98">
        <v>60.067114093959738</v>
      </c>
    </row>
    <row r="99" spans="1:11" x14ac:dyDescent="0.25">
      <c r="A99" t="s">
        <v>32</v>
      </c>
      <c r="B99" t="s">
        <v>369</v>
      </c>
      <c r="C99">
        <v>335</v>
      </c>
      <c r="D99">
        <v>209</v>
      </c>
      <c r="E99">
        <v>62.388059701492537</v>
      </c>
      <c r="F99">
        <v>411</v>
      </c>
      <c r="G99">
        <v>220</v>
      </c>
      <c r="H99">
        <v>53.527980535279802</v>
      </c>
      <c r="I99">
        <v>746</v>
      </c>
      <c r="J99">
        <v>429</v>
      </c>
      <c r="K99">
        <v>57.506702412868634</v>
      </c>
    </row>
    <row r="100" spans="1:11" x14ac:dyDescent="0.25">
      <c r="A100" t="s">
        <v>32</v>
      </c>
      <c r="B100" t="s">
        <v>370</v>
      </c>
      <c r="C100">
        <v>236</v>
      </c>
      <c r="D100">
        <v>166</v>
      </c>
      <c r="E100">
        <v>70.33898305084746</v>
      </c>
      <c r="F100">
        <v>365</v>
      </c>
      <c r="G100">
        <v>221</v>
      </c>
      <c r="H100">
        <v>60.547945205479458</v>
      </c>
      <c r="I100">
        <v>601</v>
      </c>
      <c r="J100">
        <v>387</v>
      </c>
      <c r="K100">
        <v>64.392678868552409</v>
      </c>
    </row>
    <row r="101" spans="1:11" x14ac:dyDescent="0.25">
      <c r="A101" t="s">
        <v>32</v>
      </c>
      <c r="B101" t="s">
        <v>357</v>
      </c>
      <c r="C101">
        <v>312</v>
      </c>
      <c r="D101">
        <v>211</v>
      </c>
      <c r="E101">
        <v>67.628205128205124</v>
      </c>
      <c r="F101">
        <v>422</v>
      </c>
      <c r="G101">
        <v>243</v>
      </c>
      <c r="H101">
        <v>57.582938388625593</v>
      </c>
      <c r="I101">
        <v>734</v>
      </c>
      <c r="J101">
        <v>454</v>
      </c>
      <c r="K101">
        <v>61.85286103542235</v>
      </c>
    </row>
    <row r="102" spans="1:11" x14ac:dyDescent="0.25">
      <c r="A102" t="s">
        <v>32</v>
      </c>
      <c r="B102" t="s">
        <v>358</v>
      </c>
      <c r="C102">
        <v>335</v>
      </c>
      <c r="D102">
        <v>215</v>
      </c>
      <c r="E102">
        <v>64.179104477611929</v>
      </c>
      <c r="F102">
        <v>390</v>
      </c>
      <c r="G102">
        <v>222</v>
      </c>
      <c r="H102">
        <v>56.923076923076927</v>
      </c>
      <c r="I102">
        <v>725</v>
      </c>
      <c r="J102">
        <v>437</v>
      </c>
      <c r="K102">
        <v>60.275862068965516</v>
      </c>
    </row>
    <row r="103" spans="1:11" x14ac:dyDescent="0.25">
      <c r="A103" t="s">
        <v>32</v>
      </c>
      <c r="B103" t="s">
        <v>359</v>
      </c>
      <c r="C103">
        <v>255</v>
      </c>
      <c r="D103">
        <v>179</v>
      </c>
      <c r="E103">
        <v>70.196078431372555</v>
      </c>
      <c r="F103">
        <v>336</v>
      </c>
      <c r="G103">
        <v>217</v>
      </c>
      <c r="H103">
        <v>64.583333333333329</v>
      </c>
      <c r="I103">
        <v>591</v>
      </c>
      <c r="J103">
        <v>396</v>
      </c>
      <c r="K103">
        <v>67.005076142131983</v>
      </c>
    </row>
    <row r="104" spans="1:11" x14ac:dyDescent="0.25">
      <c r="A104" t="s">
        <v>32</v>
      </c>
      <c r="B104" t="s">
        <v>360</v>
      </c>
      <c r="C104">
        <v>305</v>
      </c>
      <c r="D104">
        <v>208</v>
      </c>
      <c r="E104">
        <v>68.196721311475414</v>
      </c>
      <c r="F104">
        <v>378</v>
      </c>
      <c r="G104">
        <v>226</v>
      </c>
      <c r="H104">
        <v>59.788359788359784</v>
      </c>
      <c r="I104">
        <v>683</v>
      </c>
      <c r="J104">
        <v>434</v>
      </c>
      <c r="K104">
        <v>63.543191800878475</v>
      </c>
    </row>
    <row r="105" spans="1:11" x14ac:dyDescent="0.25">
      <c r="A105" t="s">
        <v>32</v>
      </c>
      <c r="B105" t="s">
        <v>361</v>
      </c>
      <c r="C105">
        <v>321</v>
      </c>
      <c r="D105">
        <v>227</v>
      </c>
      <c r="E105">
        <v>70.716510903426794</v>
      </c>
      <c r="F105">
        <v>418</v>
      </c>
      <c r="G105">
        <v>248</v>
      </c>
      <c r="H105">
        <v>59.330143540669901</v>
      </c>
      <c r="I105">
        <v>739</v>
      </c>
      <c r="J105">
        <v>475</v>
      </c>
      <c r="K105">
        <v>64.276048714479003</v>
      </c>
    </row>
    <row r="106" spans="1:11" x14ac:dyDescent="0.25">
      <c r="A106" t="s">
        <v>32</v>
      </c>
      <c r="B106" t="s">
        <v>362</v>
      </c>
      <c r="C106">
        <v>322</v>
      </c>
      <c r="D106">
        <v>230</v>
      </c>
      <c r="E106">
        <v>71.428571428571402</v>
      </c>
      <c r="F106">
        <v>363</v>
      </c>
      <c r="G106">
        <v>206</v>
      </c>
      <c r="H106">
        <v>56.749311294765803</v>
      </c>
      <c r="I106">
        <v>685</v>
      </c>
      <c r="J106">
        <v>436</v>
      </c>
      <c r="K106">
        <v>63.649635036496299</v>
      </c>
    </row>
    <row r="107" spans="1:11" x14ac:dyDescent="0.25">
      <c r="A107" t="s">
        <v>32</v>
      </c>
      <c r="B107" t="s">
        <v>363</v>
      </c>
      <c r="C107">
        <v>145</v>
      </c>
      <c r="D107">
        <v>94</v>
      </c>
      <c r="E107">
        <v>64.827586206896598</v>
      </c>
      <c r="F107">
        <v>117</v>
      </c>
      <c r="G107">
        <v>88</v>
      </c>
      <c r="H107">
        <v>75.213675213675202</v>
      </c>
      <c r="I107">
        <v>262</v>
      </c>
      <c r="J107">
        <v>182</v>
      </c>
      <c r="K107">
        <v>69.465648854961799</v>
      </c>
    </row>
    <row r="108" spans="1:11" x14ac:dyDescent="0.25">
      <c r="A108" t="s">
        <v>33</v>
      </c>
      <c r="B108" t="s">
        <v>365</v>
      </c>
      <c r="C108">
        <v>344</v>
      </c>
      <c r="D108">
        <v>211</v>
      </c>
      <c r="E108">
        <v>61.337209302325583</v>
      </c>
      <c r="F108">
        <v>406</v>
      </c>
      <c r="G108">
        <v>205</v>
      </c>
      <c r="H108">
        <v>50.492610837438427</v>
      </c>
      <c r="I108">
        <v>750</v>
      </c>
      <c r="J108">
        <v>416</v>
      </c>
      <c r="K108">
        <v>55.466666666666669</v>
      </c>
    </row>
    <row r="109" spans="1:11" x14ac:dyDescent="0.25">
      <c r="A109" t="s">
        <v>33</v>
      </c>
      <c r="B109" t="s">
        <v>367</v>
      </c>
      <c r="C109">
        <v>362</v>
      </c>
      <c r="D109">
        <v>247</v>
      </c>
      <c r="E109">
        <v>68.232044198895025</v>
      </c>
      <c r="F109">
        <v>356</v>
      </c>
      <c r="G109">
        <v>192</v>
      </c>
      <c r="H109">
        <v>53.932584269662918</v>
      </c>
      <c r="I109">
        <v>718</v>
      </c>
      <c r="J109">
        <v>439</v>
      </c>
      <c r="K109">
        <v>61.14206128133705</v>
      </c>
    </row>
    <row r="110" spans="1:11" x14ac:dyDescent="0.25">
      <c r="A110" t="s">
        <v>33</v>
      </c>
      <c r="B110" t="s">
        <v>355</v>
      </c>
      <c r="C110">
        <v>346</v>
      </c>
      <c r="D110">
        <v>202</v>
      </c>
      <c r="E110">
        <v>58.381502890173415</v>
      </c>
      <c r="F110">
        <v>366</v>
      </c>
      <c r="G110">
        <v>207</v>
      </c>
      <c r="H110">
        <v>56.557377049180332</v>
      </c>
      <c r="I110">
        <v>712</v>
      </c>
      <c r="J110">
        <v>409</v>
      </c>
      <c r="K110">
        <v>57.443820224719104</v>
      </c>
    </row>
    <row r="111" spans="1:11" x14ac:dyDescent="0.25">
      <c r="A111" t="s">
        <v>33</v>
      </c>
      <c r="B111" t="s">
        <v>368</v>
      </c>
      <c r="C111">
        <v>313</v>
      </c>
      <c r="D111">
        <v>184</v>
      </c>
      <c r="E111">
        <v>58.785942492012779</v>
      </c>
      <c r="F111">
        <v>371</v>
      </c>
      <c r="G111">
        <v>217</v>
      </c>
      <c r="H111">
        <v>58.490566037735853</v>
      </c>
      <c r="I111">
        <v>684</v>
      </c>
      <c r="J111">
        <v>401</v>
      </c>
      <c r="K111">
        <v>58.625730994152043</v>
      </c>
    </row>
    <row r="112" spans="1:11" x14ac:dyDescent="0.25">
      <c r="A112" t="s">
        <v>33</v>
      </c>
      <c r="B112" t="s">
        <v>369</v>
      </c>
      <c r="C112">
        <v>305</v>
      </c>
      <c r="D112">
        <v>195</v>
      </c>
      <c r="E112">
        <v>63.934426229508198</v>
      </c>
      <c r="F112">
        <v>367</v>
      </c>
      <c r="G112">
        <v>186</v>
      </c>
      <c r="H112">
        <v>50.681198910081747</v>
      </c>
      <c r="I112">
        <v>672</v>
      </c>
      <c r="J112">
        <v>381</v>
      </c>
      <c r="K112">
        <v>56.696428571428569</v>
      </c>
    </row>
    <row r="113" spans="1:11" x14ac:dyDescent="0.25">
      <c r="A113" t="s">
        <v>33</v>
      </c>
      <c r="B113" t="s">
        <v>370</v>
      </c>
      <c r="C113">
        <v>302</v>
      </c>
      <c r="D113">
        <v>190</v>
      </c>
      <c r="E113">
        <v>62.913907284768214</v>
      </c>
      <c r="F113">
        <v>437</v>
      </c>
      <c r="G113">
        <v>253</v>
      </c>
      <c r="H113">
        <v>57.894736842105267</v>
      </c>
      <c r="I113">
        <v>739</v>
      </c>
      <c r="J113">
        <v>443</v>
      </c>
      <c r="K113">
        <v>59.945872801082544</v>
      </c>
    </row>
    <row r="114" spans="1:11" x14ac:dyDescent="0.25">
      <c r="A114" t="s">
        <v>33</v>
      </c>
      <c r="B114" t="s">
        <v>357</v>
      </c>
      <c r="C114">
        <v>347</v>
      </c>
      <c r="D114">
        <v>212</v>
      </c>
      <c r="E114">
        <v>61.095100864553316</v>
      </c>
      <c r="F114">
        <v>370</v>
      </c>
      <c r="G114">
        <v>215</v>
      </c>
      <c r="H114">
        <v>58.108108108108105</v>
      </c>
      <c r="I114">
        <v>717</v>
      </c>
      <c r="J114">
        <v>427</v>
      </c>
      <c r="K114">
        <v>59.553695955369591</v>
      </c>
    </row>
    <row r="115" spans="1:11" x14ac:dyDescent="0.25">
      <c r="A115" t="s">
        <v>33</v>
      </c>
      <c r="B115" t="s">
        <v>358</v>
      </c>
      <c r="C115">
        <v>357</v>
      </c>
      <c r="D115">
        <v>214</v>
      </c>
      <c r="E115">
        <v>59.943977591036422</v>
      </c>
      <c r="F115">
        <v>404</v>
      </c>
      <c r="G115">
        <v>233</v>
      </c>
      <c r="H115">
        <v>57.673267326732677</v>
      </c>
      <c r="I115">
        <v>761</v>
      </c>
      <c r="J115">
        <v>447</v>
      </c>
      <c r="K115">
        <v>58.73850197109067</v>
      </c>
    </row>
    <row r="116" spans="1:11" x14ac:dyDescent="0.25">
      <c r="A116" t="s">
        <v>33</v>
      </c>
      <c r="B116" t="s">
        <v>359</v>
      </c>
      <c r="C116">
        <v>344</v>
      </c>
      <c r="D116">
        <v>230</v>
      </c>
      <c r="E116">
        <v>66.860465116279073</v>
      </c>
      <c r="F116">
        <v>464</v>
      </c>
      <c r="G116">
        <v>252</v>
      </c>
      <c r="H116">
        <v>54.310344827586206</v>
      </c>
      <c r="I116">
        <v>808</v>
      </c>
      <c r="J116">
        <v>482</v>
      </c>
      <c r="K116">
        <v>59.653465346534652</v>
      </c>
    </row>
    <row r="117" spans="1:11" x14ac:dyDescent="0.25">
      <c r="A117" t="s">
        <v>33</v>
      </c>
      <c r="B117" t="s">
        <v>360</v>
      </c>
      <c r="C117">
        <v>340</v>
      </c>
      <c r="D117">
        <v>218</v>
      </c>
      <c r="E117">
        <v>64.117647058823536</v>
      </c>
      <c r="F117">
        <v>367</v>
      </c>
      <c r="G117">
        <v>233</v>
      </c>
      <c r="H117">
        <v>63.487738419618523</v>
      </c>
      <c r="I117">
        <v>707</v>
      </c>
      <c r="J117">
        <v>451</v>
      </c>
      <c r="K117">
        <v>63.790664780763791</v>
      </c>
    </row>
    <row r="118" spans="1:11" x14ac:dyDescent="0.25">
      <c r="A118" t="s">
        <v>33</v>
      </c>
      <c r="B118" t="s">
        <v>361</v>
      </c>
      <c r="C118">
        <v>286</v>
      </c>
      <c r="D118">
        <v>199</v>
      </c>
      <c r="E118">
        <v>69.580419580419601</v>
      </c>
      <c r="F118">
        <v>346</v>
      </c>
      <c r="G118">
        <v>210</v>
      </c>
      <c r="H118">
        <v>60.693641618497097</v>
      </c>
      <c r="I118">
        <v>632</v>
      </c>
      <c r="J118">
        <v>409</v>
      </c>
      <c r="K118">
        <v>64.7151898734177</v>
      </c>
    </row>
    <row r="119" spans="1:11" x14ac:dyDescent="0.25">
      <c r="A119" t="s">
        <v>33</v>
      </c>
      <c r="B119" t="s">
        <v>362</v>
      </c>
      <c r="C119">
        <v>305</v>
      </c>
      <c r="D119">
        <v>206</v>
      </c>
      <c r="E119">
        <v>67.540983606557404</v>
      </c>
      <c r="F119">
        <v>343</v>
      </c>
      <c r="G119">
        <v>244</v>
      </c>
      <c r="H119">
        <v>71.137026239067097</v>
      </c>
      <c r="I119">
        <v>648</v>
      </c>
      <c r="J119">
        <v>450</v>
      </c>
      <c r="K119">
        <v>69.4444444444444</v>
      </c>
    </row>
    <row r="120" spans="1:11" x14ac:dyDescent="0.25">
      <c r="A120" t="s">
        <v>33</v>
      </c>
      <c r="B120" t="s">
        <v>363</v>
      </c>
      <c r="C120">
        <v>136</v>
      </c>
      <c r="D120">
        <v>86</v>
      </c>
      <c r="E120">
        <v>63.235294117647101</v>
      </c>
      <c r="F120">
        <v>165</v>
      </c>
      <c r="G120">
        <v>100</v>
      </c>
      <c r="H120">
        <v>60.606060606060602</v>
      </c>
      <c r="I120">
        <v>302</v>
      </c>
      <c r="J120">
        <v>187</v>
      </c>
      <c r="K120">
        <v>61.920529801324498</v>
      </c>
    </row>
    <row r="121" spans="1:11" x14ac:dyDescent="0.25">
      <c r="A121" t="s">
        <v>34</v>
      </c>
      <c r="B121" t="s">
        <v>367</v>
      </c>
      <c r="C121">
        <v>615</v>
      </c>
      <c r="D121">
        <v>339</v>
      </c>
      <c r="E121">
        <v>55.121951219512191</v>
      </c>
      <c r="F121">
        <v>690</v>
      </c>
      <c r="G121">
        <v>365</v>
      </c>
      <c r="H121">
        <v>52.89855072463768</v>
      </c>
      <c r="I121">
        <v>1305</v>
      </c>
      <c r="J121">
        <v>704</v>
      </c>
      <c r="K121">
        <v>53.946360153256698</v>
      </c>
    </row>
    <row r="122" spans="1:11" x14ac:dyDescent="0.25">
      <c r="A122" t="s">
        <v>34</v>
      </c>
      <c r="B122" t="s">
        <v>355</v>
      </c>
      <c r="C122">
        <v>3409</v>
      </c>
      <c r="D122">
        <v>1929</v>
      </c>
      <c r="E122">
        <v>56.58550894690525</v>
      </c>
      <c r="F122">
        <v>4110</v>
      </c>
      <c r="G122">
        <v>2047</v>
      </c>
      <c r="H122">
        <v>49.805352798053526</v>
      </c>
      <c r="I122">
        <v>7519</v>
      </c>
      <c r="J122">
        <v>3976</v>
      </c>
      <c r="K122">
        <v>52.879372256949061</v>
      </c>
    </row>
    <row r="123" spans="1:11" x14ac:dyDescent="0.25">
      <c r="A123" t="s">
        <v>34</v>
      </c>
      <c r="B123" t="s">
        <v>368</v>
      </c>
      <c r="C123">
        <v>3315</v>
      </c>
      <c r="D123">
        <v>1930</v>
      </c>
      <c r="E123">
        <v>58.220211161387631</v>
      </c>
      <c r="F123">
        <v>3977</v>
      </c>
      <c r="G123">
        <v>2009</v>
      </c>
      <c r="H123">
        <v>50.515463917525778</v>
      </c>
      <c r="I123">
        <v>7292</v>
      </c>
      <c r="J123">
        <v>3939</v>
      </c>
      <c r="K123">
        <v>54.018102029621502</v>
      </c>
    </row>
    <row r="124" spans="1:11" x14ac:dyDescent="0.25">
      <c r="A124" t="s">
        <v>34</v>
      </c>
      <c r="B124" t="s">
        <v>369</v>
      </c>
      <c r="C124">
        <v>2951</v>
      </c>
      <c r="D124">
        <v>1784</v>
      </c>
      <c r="E124">
        <v>60.454083361572344</v>
      </c>
      <c r="F124">
        <v>3676</v>
      </c>
      <c r="G124">
        <v>1908</v>
      </c>
      <c r="H124">
        <v>51.904243743199132</v>
      </c>
      <c r="I124">
        <v>6627</v>
      </c>
      <c r="J124">
        <v>3692</v>
      </c>
      <c r="K124">
        <v>55.711483325788443</v>
      </c>
    </row>
    <row r="125" spans="1:11" x14ac:dyDescent="0.25">
      <c r="A125" t="s">
        <v>34</v>
      </c>
      <c r="B125" t="s">
        <v>370</v>
      </c>
      <c r="C125">
        <v>3224</v>
      </c>
      <c r="D125">
        <v>1982</v>
      </c>
      <c r="E125">
        <v>61.476426799007442</v>
      </c>
      <c r="F125">
        <v>3876</v>
      </c>
      <c r="G125">
        <v>2110</v>
      </c>
      <c r="H125">
        <v>54.437564499484004</v>
      </c>
      <c r="I125">
        <v>7100</v>
      </c>
      <c r="J125">
        <v>4092</v>
      </c>
      <c r="K125">
        <v>57.633802816901408</v>
      </c>
    </row>
    <row r="126" spans="1:11" x14ac:dyDescent="0.25">
      <c r="A126" t="s">
        <v>34</v>
      </c>
      <c r="B126" t="s">
        <v>357</v>
      </c>
      <c r="C126">
        <v>3424</v>
      </c>
      <c r="D126">
        <v>2180</v>
      </c>
      <c r="E126">
        <v>63.668224299065422</v>
      </c>
      <c r="F126">
        <v>4012</v>
      </c>
      <c r="G126">
        <v>2212</v>
      </c>
      <c r="H126">
        <v>55.134596211365903</v>
      </c>
      <c r="I126">
        <v>7436</v>
      </c>
      <c r="J126">
        <v>4392</v>
      </c>
      <c r="K126">
        <v>59.06401291016676</v>
      </c>
    </row>
    <row r="127" spans="1:11" x14ac:dyDescent="0.25">
      <c r="A127" t="s">
        <v>34</v>
      </c>
      <c r="B127" t="s">
        <v>358</v>
      </c>
      <c r="C127">
        <v>3033</v>
      </c>
      <c r="D127">
        <v>2004</v>
      </c>
      <c r="E127">
        <v>66.073194856577643</v>
      </c>
      <c r="F127">
        <v>3678</v>
      </c>
      <c r="G127">
        <v>2049</v>
      </c>
      <c r="H127">
        <v>55.709624796084825</v>
      </c>
      <c r="I127">
        <v>6711</v>
      </c>
      <c r="J127">
        <v>4053</v>
      </c>
      <c r="K127">
        <v>60.393383996423779</v>
      </c>
    </row>
    <row r="128" spans="1:11" x14ac:dyDescent="0.25">
      <c r="A128" t="s">
        <v>34</v>
      </c>
      <c r="B128" t="s">
        <v>359</v>
      </c>
      <c r="C128">
        <v>3545</v>
      </c>
      <c r="D128">
        <v>2307</v>
      </c>
      <c r="E128">
        <v>65.077574047954869</v>
      </c>
      <c r="F128">
        <v>4416</v>
      </c>
      <c r="G128">
        <v>2434</v>
      </c>
      <c r="H128">
        <v>55.117753623188406</v>
      </c>
      <c r="I128">
        <v>7961</v>
      </c>
      <c r="J128">
        <v>4741</v>
      </c>
      <c r="K128">
        <v>59.552819997487752</v>
      </c>
    </row>
    <row r="129" spans="1:11" x14ac:dyDescent="0.25">
      <c r="A129" t="s">
        <v>34</v>
      </c>
      <c r="B129" t="s">
        <v>360</v>
      </c>
      <c r="C129">
        <v>3527</v>
      </c>
      <c r="D129">
        <v>2246</v>
      </c>
      <c r="E129">
        <v>63.680181457329169</v>
      </c>
      <c r="F129">
        <v>4537</v>
      </c>
      <c r="G129">
        <v>2429</v>
      </c>
      <c r="H129">
        <v>53.537579898611419</v>
      </c>
      <c r="I129">
        <v>8064</v>
      </c>
      <c r="J129">
        <v>4675</v>
      </c>
      <c r="K129">
        <v>57.973710317460316</v>
      </c>
    </row>
    <row r="130" spans="1:11" x14ac:dyDescent="0.25">
      <c r="A130" t="s">
        <v>34</v>
      </c>
      <c r="B130" t="s">
        <v>361</v>
      </c>
      <c r="C130">
        <v>3206</v>
      </c>
      <c r="D130">
        <v>2026</v>
      </c>
      <c r="E130">
        <v>63.194011228945698</v>
      </c>
      <c r="F130">
        <v>4011</v>
      </c>
      <c r="G130">
        <v>2173</v>
      </c>
      <c r="H130">
        <v>54.1760159561207</v>
      </c>
      <c r="I130">
        <v>7217</v>
      </c>
      <c r="J130">
        <v>4199</v>
      </c>
      <c r="K130">
        <v>58.182070112235003</v>
      </c>
    </row>
    <row r="131" spans="1:11" x14ac:dyDescent="0.25">
      <c r="A131" t="s">
        <v>34</v>
      </c>
      <c r="B131" t="s">
        <v>362</v>
      </c>
      <c r="C131">
        <v>3354</v>
      </c>
      <c r="D131">
        <v>2017</v>
      </c>
      <c r="E131">
        <v>60.137149672033402</v>
      </c>
      <c r="F131">
        <v>3757</v>
      </c>
      <c r="G131">
        <v>1986</v>
      </c>
      <c r="H131">
        <v>52.861325525685402</v>
      </c>
      <c r="I131">
        <v>7111</v>
      </c>
      <c r="J131">
        <v>4003</v>
      </c>
      <c r="K131">
        <v>56.293067079173099</v>
      </c>
    </row>
    <row r="132" spans="1:11" x14ac:dyDescent="0.25">
      <c r="A132" t="s">
        <v>34</v>
      </c>
      <c r="B132" t="s">
        <v>363</v>
      </c>
      <c r="C132">
        <v>678</v>
      </c>
      <c r="D132">
        <v>430</v>
      </c>
      <c r="E132">
        <v>63.421828908554602</v>
      </c>
      <c r="F132">
        <v>852</v>
      </c>
      <c r="G132">
        <v>480</v>
      </c>
      <c r="H132">
        <v>56.338028169014102</v>
      </c>
      <c r="I132">
        <v>1530</v>
      </c>
      <c r="J132">
        <v>910</v>
      </c>
      <c r="K132">
        <v>59.477124183006502</v>
      </c>
    </row>
    <row r="133" spans="1:11" x14ac:dyDescent="0.25">
      <c r="A133" t="s">
        <v>35</v>
      </c>
      <c r="B133" t="s">
        <v>365</v>
      </c>
      <c r="C133">
        <v>1804</v>
      </c>
      <c r="D133">
        <v>936</v>
      </c>
      <c r="E133">
        <v>51.884700665188468</v>
      </c>
      <c r="F133">
        <v>2007</v>
      </c>
      <c r="G133">
        <v>898</v>
      </c>
      <c r="H133">
        <v>44.743398106626813</v>
      </c>
      <c r="I133">
        <v>3811</v>
      </c>
      <c r="J133">
        <v>1834</v>
      </c>
      <c r="K133">
        <v>48.123852007347153</v>
      </c>
    </row>
    <row r="134" spans="1:11" x14ac:dyDescent="0.25">
      <c r="A134" t="s">
        <v>35</v>
      </c>
      <c r="B134" t="s">
        <v>366</v>
      </c>
      <c r="C134">
        <v>1736</v>
      </c>
      <c r="D134">
        <v>923</v>
      </c>
      <c r="E134">
        <v>53.168202764976961</v>
      </c>
      <c r="F134">
        <v>1806</v>
      </c>
      <c r="G134">
        <v>824</v>
      </c>
      <c r="H134">
        <v>45.625692137320044</v>
      </c>
      <c r="I134">
        <v>3542</v>
      </c>
      <c r="J134">
        <v>1747</v>
      </c>
      <c r="K134">
        <v>49.322416713721061</v>
      </c>
    </row>
    <row r="135" spans="1:11" x14ac:dyDescent="0.25">
      <c r="A135" t="s">
        <v>35</v>
      </c>
      <c r="B135" t="s">
        <v>367</v>
      </c>
      <c r="C135">
        <v>1517</v>
      </c>
      <c r="D135">
        <v>808</v>
      </c>
      <c r="E135">
        <v>53.263019116677654</v>
      </c>
      <c r="F135">
        <v>1637</v>
      </c>
      <c r="G135">
        <v>799</v>
      </c>
      <c r="H135">
        <v>48.808796579108119</v>
      </c>
      <c r="I135">
        <v>3154</v>
      </c>
      <c r="J135">
        <v>1607</v>
      </c>
      <c r="K135">
        <v>50.951173113506655</v>
      </c>
    </row>
    <row r="136" spans="1:11" x14ac:dyDescent="0.25">
      <c r="A136" t="s">
        <v>35</v>
      </c>
      <c r="B136" t="s">
        <v>355</v>
      </c>
      <c r="C136">
        <v>1551</v>
      </c>
      <c r="D136">
        <v>853</v>
      </c>
      <c r="E136">
        <v>54.996776273372014</v>
      </c>
      <c r="F136">
        <v>1679</v>
      </c>
      <c r="G136">
        <v>849</v>
      </c>
      <c r="H136">
        <v>50.565812983918995</v>
      </c>
      <c r="I136">
        <v>3230</v>
      </c>
      <c r="J136">
        <v>1702</v>
      </c>
      <c r="K136">
        <v>52.693498452012385</v>
      </c>
    </row>
    <row r="137" spans="1:11" x14ac:dyDescent="0.25">
      <c r="A137" t="s">
        <v>35</v>
      </c>
      <c r="B137" t="s">
        <v>368</v>
      </c>
      <c r="C137">
        <v>1301</v>
      </c>
      <c r="D137">
        <v>743</v>
      </c>
      <c r="E137">
        <v>57.10991544965411</v>
      </c>
      <c r="F137">
        <v>1442</v>
      </c>
      <c r="G137">
        <v>756</v>
      </c>
      <c r="H137">
        <v>52.427184466019419</v>
      </c>
      <c r="I137">
        <v>2743</v>
      </c>
      <c r="J137">
        <v>1499</v>
      </c>
      <c r="K137">
        <v>54.648195406489251</v>
      </c>
    </row>
    <row r="138" spans="1:11" x14ac:dyDescent="0.25">
      <c r="A138" t="s">
        <v>35</v>
      </c>
      <c r="B138" t="s">
        <v>369</v>
      </c>
      <c r="C138">
        <v>1445</v>
      </c>
      <c r="D138">
        <v>808</v>
      </c>
      <c r="E138">
        <v>55.916955017301035</v>
      </c>
      <c r="F138">
        <v>1464</v>
      </c>
      <c r="G138">
        <v>754</v>
      </c>
      <c r="H138">
        <v>51.502732240437162</v>
      </c>
      <c r="I138">
        <v>2909</v>
      </c>
      <c r="J138">
        <v>1562</v>
      </c>
      <c r="K138">
        <v>53.695427982124436</v>
      </c>
    </row>
    <row r="139" spans="1:11" x14ac:dyDescent="0.25">
      <c r="A139" t="s">
        <v>35</v>
      </c>
      <c r="B139" t="s">
        <v>370</v>
      </c>
      <c r="C139">
        <v>1419</v>
      </c>
      <c r="D139">
        <v>849</v>
      </c>
      <c r="E139">
        <v>59.830866807610988</v>
      </c>
      <c r="F139">
        <v>1578</v>
      </c>
      <c r="G139">
        <v>820</v>
      </c>
      <c r="H139">
        <v>51.964512040557665</v>
      </c>
      <c r="I139">
        <v>2997</v>
      </c>
      <c r="J139">
        <v>1669</v>
      </c>
      <c r="K139">
        <v>55.689022355689019</v>
      </c>
    </row>
    <row r="140" spans="1:11" x14ac:dyDescent="0.25">
      <c r="A140" t="s">
        <v>35</v>
      </c>
      <c r="B140" t="s">
        <v>357</v>
      </c>
      <c r="C140">
        <v>1527</v>
      </c>
      <c r="D140">
        <v>883</v>
      </c>
      <c r="E140">
        <v>57.825802226588081</v>
      </c>
      <c r="F140">
        <v>1644</v>
      </c>
      <c r="G140">
        <v>828</v>
      </c>
      <c r="H140">
        <v>50.364963503649633</v>
      </c>
      <c r="I140">
        <v>3171</v>
      </c>
      <c r="J140">
        <v>1711</v>
      </c>
      <c r="K140">
        <v>53.957742037212235</v>
      </c>
    </row>
    <row r="141" spans="1:11" x14ac:dyDescent="0.25">
      <c r="A141" t="s">
        <v>35</v>
      </c>
      <c r="B141" t="s">
        <v>358</v>
      </c>
      <c r="C141">
        <v>1658</v>
      </c>
      <c r="D141">
        <v>912</v>
      </c>
      <c r="E141">
        <v>55.006031363088056</v>
      </c>
      <c r="F141">
        <v>1963</v>
      </c>
      <c r="G141">
        <v>918</v>
      </c>
      <c r="H141">
        <v>46.765155374426897</v>
      </c>
      <c r="I141">
        <v>3621</v>
      </c>
      <c r="J141">
        <v>1830</v>
      </c>
      <c r="K141">
        <v>50.538525269262635</v>
      </c>
    </row>
    <row r="142" spans="1:11" x14ac:dyDescent="0.25">
      <c r="A142" t="s">
        <v>35</v>
      </c>
      <c r="B142" t="s">
        <v>359</v>
      </c>
      <c r="C142">
        <v>1540</v>
      </c>
      <c r="D142">
        <v>817</v>
      </c>
      <c r="E142">
        <v>53.051948051948045</v>
      </c>
      <c r="F142">
        <v>1900</v>
      </c>
      <c r="G142">
        <v>868</v>
      </c>
      <c r="H142">
        <v>45.684210526315795</v>
      </c>
      <c r="I142">
        <v>3440</v>
      </c>
      <c r="J142">
        <v>1685</v>
      </c>
      <c r="K142">
        <v>48.982558139534888</v>
      </c>
    </row>
    <row r="143" spans="1:11" x14ac:dyDescent="0.25">
      <c r="A143" t="s">
        <v>35</v>
      </c>
      <c r="B143" t="s">
        <v>360</v>
      </c>
      <c r="C143">
        <v>1693</v>
      </c>
      <c r="D143">
        <v>802</v>
      </c>
      <c r="E143">
        <v>47.371529828706436</v>
      </c>
      <c r="F143">
        <v>2118</v>
      </c>
      <c r="G143">
        <v>897</v>
      </c>
      <c r="H143">
        <v>42.351274787535409</v>
      </c>
      <c r="I143">
        <v>3811</v>
      </c>
      <c r="J143">
        <v>1699</v>
      </c>
      <c r="K143">
        <v>44.581474678562053</v>
      </c>
    </row>
    <row r="144" spans="1:11" x14ac:dyDescent="0.25">
      <c r="A144" t="s">
        <v>35</v>
      </c>
      <c r="B144" t="s">
        <v>361</v>
      </c>
      <c r="C144">
        <v>1779</v>
      </c>
      <c r="D144">
        <v>833</v>
      </c>
      <c r="E144">
        <v>46.824058459808903</v>
      </c>
      <c r="F144">
        <v>2005</v>
      </c>
      <c r="G144">
        <v>872</v>
      </c>
      <c r="H144">
        <v>43.491271820448901</v>
      </c>
      <c r="I144">
        <v>3784</v>
      </c>
      <c r="J144">
        <v>1705</v>
      </c>
      <c r="K144">
        <v>45.058139534883701</v>
      </c>
    </row>
    <row r="145" spans="1:11" x14ac:dyDescent="0.25">
      <c r="A145" t="s">
        <v>35</v>
      </c>
      <c r="B145" t="s">
        <v>362</v>
      </c>
      <c r="C145">
        <v>1767</v>
      </c>
      <c r="D145">
        <v>820</v>
      </c>
      <c r="E145">
        <v>46.406338426711898</v>
      </c>
      <c r="F145">
        <v>1982</v>
      </c>
      <c r="G145">
        <v>837</v>
      </c>
      <c r="H145">
        <v>42.230070635721503</v>
      </c>
      <c r="I145">
        <v>3749</v>
      </c>
      <c r="J145">
        <v>1657</v>
      </c>
      <c r="K145">
        <v>44.198452920778898</v>
      </c>
    </row>
    <row r="146" spans="1:11" x14ac:dyDescent="0.25">
      <c r="A146" t="s">
        <v>35</v>
      </c>
      <c r="B146" t="s">
        <v>363</v>
      </c>
      <c r="C146">
        <v>432</v>
      </c>
      <c r="D146">
        <v>228</v>
      </c>
      <c r="E146">
        <v>52.7777777777778</v>
      </c>
      <c r="F146">
        <v>431</v>
      </c>
      <c r="G146">
        <v>204</v>
      </c>
      <c r="H146">
        <v>47.331786542923403</v>
      </c>
      <c r="I146">
        <v>863</v>
      </c>
      <c r="J146">
        <v>432</v>
      </c>
      <c r="K146">
        <v>50.057937427578203</v>
      </c>
    </row>
    <row r="147" spans="1:11" x14ac:dyDescent="0.25">
      <c r="A147" t="s">
        <v>55</v>
      </c>
      <c r="B147" t="s">
        <v>355</v>
      </c>
      <c r="C147">
        <v>4172</v>
      </c>
      <c r="D147">
        <v>1925</v>
      </c>
      <c r="E147">
        <v>46.140939597315437</v>
      </c>
      <c r="F147">
        <v>4604</v>
      </c>
      <c r="G147">
        <v>1807</v>
      </c>
      <c r="H147">
        <v>39.248479582971328</v>
      </c>
      <c r="I147">
        <v>8776</v>
      </c>
      <c r="J147">
        <v>3732</v>
      </c>
      <c r="K147">
        <v>42.525068368277118</v>
      </c>
    </row>
    <row r="148" spans="1:11" x14ac:dyDescent="0.25">
      <c r="A148" t="s">
        <v>55</v>
      </c>
      <c r="B148" t="s">
        <v>368</v>
      </c>
      <c r="C148">
        <v>3580</v>
      </c>
      <c r="D148">
        <v>1584</v>
      </c>
      <c r="E148">
        <v>44.245810055865924</v>
      </c>
      <c r="F148">
        <v>4018</v>
      </c>
      <c r="G148">
        <v>1595</v>
      </c>
      <c r="H148">
        <v>39.696366351418618</v>
      </c>
      <c r="I148">
        <v>7598</v>
      </c>
      <c r="J148">
        <v>3179</v>
      </c>
      <c r="K148">
        <v>41.839957883653597</v>
      </c>
    </row>
    <row r="149" spans="1:11" x14ac:dyDescent="0.25">
      <c r="A149" t="s">
        <v>55</v>
      </c>
      <c r="B149" t="s">
        <v>369</v>
      </c>
      <c r="C149">
        <v>2840</v>
      </c>
      <c r="D149">
        <v>1319</v>
      </c>
      <c r="E149">
        <v>46.443661971830991</v>
      </c>
      <c r="F149">
        <v>3049</v>
      </c>
      <c r="G149">
        <v>1185</v>
      </c>
      <c r="H149">
        <v>38.865201705477205</v>
      </c>
      <c r="I149">
        <v>5889</v>
      </c>
      <c r="J149">
        <v>2504</v>
      </c>
      <c r="K149">
        <v>42.519952453727292</v>
      </c>
    </row>
    <row r="150" spans="1:11" x14ac:dyDescent="0.25">
      <c r="A150" t="s">
        <v>55</v>
      </c>
      <c r="B150" t="s">
        <v>370</v>
      </c>
      <c r="C150">
        <v>3419</v>
      </c>
      <c r="D150">
        <v>1519</v>
      </c>
      <c r="E150">
        <v>44.428195378765722</v>
      </c>
      <c r="F150">
        <v>3990</v>
      </c>
      <c r="G150">
        <v>1480</v>
      </c>
      <c r="H150">
        <v>37.092731829573935</v>
      </c>
      <c r="I150">
        <v>7409</v>
      </c>
      <c r="J150">
        <v>2999</v>
      </c>
      <c r="K150">
        <v>40.477797273586177</v>
      </c>
    </row>
    <row r="151" spans="1:11" x14ac:dyDescent="0.25">
      <c r="A151" t="s">
        <v>55</v>
      </c>
      <c r="B151" t="s">
        <v>357</v>
      </c>
      <c r="C151">
        <v>3849</v>
      </c>
      <c r="D151">
        <v>1680</v>
      </c>
      <c r="E151">
        <v>43.647700701480908</v>
      </c>
      <c r="F151">
        <v>4307</v>
      </c>
      <c r="G151">
        <v>1627</v>
      </c>
      <c r="H151">
        <v>37.775713954028326</v>
      </c>
      <c r="I151">
        <v>8156</v>
      </c>
      <c r="J151">
        <v>3307</v>
      </c>
      <c r="K151">
        <v>40.546836684649335</v>
      </c>
    </row>
    <row r="152" spans="1:11" x14ac:dyDescent="0.25">
      <c r="A152" t="s">
        <v>55</v>
      </c>
      <c r="B152" t="s">
        <v>358</v>
      </c>
      <c r="C152">
        <v>2962</v>
      </c>
      <c r="D152">
        <v>1332</v>
      </c>
      <c r="E152">
        <v>44.969615124915599</v>
      </c>
      <c r="F152">
        <v>3375</v>
      </c>
      <c r="G152">
        <v>1307</v>
      </c>
      <c r="H152">
        <v>38.725925925925928</v>
      </c>
      <c r="I152">
        <v>6337</v>
      </c>
      <c r="J152">
        <v>2639</v>
      </c>
      <c r="K152">
        <v>41.644311188259422</v>
      </c>
    </row>
    <row r="153" spans="1:11" x14ac:dyDescent="0.25">
      <c r="A153" t="s">
        <v>55</v>
      </c>
      <c r="B153" t="s">
        <v>359</v>
      </c>
      <c r="C153">
        <v>3350</v>
      </c>
      <c r="D153">
        <v>1446</v>
      </c>
      <c r="E153">
        <v>43.164179104477618</v>
      </c>
      <c r="F153">
        <v>3852</v>
      </c>
      <c r="G153">
        <v>1503</v>
      </c>
      <c r="H153">
        <v>39.018691588785046</v>
      </c>
      <c r="I153">
        <v>7202</v>
      </c>
      <c r="J153">
        <v>2949</v>
      </c>
      <c r="K153">
        <v>40.946959178006111</v>
      </c>
    </row>
    <row r="154" spans="1:11" x14ac:dyDescent="0.25">
      <c r="A154" t="s">
        <v>55</v>
      </c>
      <c r="B154" t="s">
        <v>360</v>
      </c>
      <c r="C154">
        <v>2840</v>
      </c>
      <c r="D154">
        <v>1323</v>
      </c>
      <c r="E154">
        <v>46.58450704225352</v>
      </c>
      <c r="F154">
        <v>3593</v>
      </c>
      <c r="G154">
        <v>1372</v>
      </c>
      <c r="H154">
        <v>38.185360423044806</v>
      </c>
      <c r="I154">
        <v>6433</v>
      </c>
      <c r="J154">
        <v>2695</v>
      </c>
      <c r="K154">
        <v>41.893362350380848</v>
      </c>
    </row>
    <row r="155" spans="1:11" x14ac:dyDescent="0.25">
      <c r="A155" t="s">
        <v>373</v>
      </c>
      <c r="B155" t="s">
        <v>365</v>
      </c>
      <c r="C155">
        <v>3745</v>
      </c>
      <c r="D155">
        <v>1905</v>
      </c>
      <c r="E155">
        <v>50.867823765020027</v>
      </c>
      <c r="F155">
        <v>3291</v>
      </c>
      <c r="G155">
        <v>1583</v>
      </c>
      <c r="H155">
        <v>48.100881191127321</v>
      </c>
      <c r="I155">
        <v>7036</v>
      </c>
      <c r="J155">
        <v>3488</v>
      </c>
      <c r="K155">
        <v>49.573621375781698</v>
      </c>
    </row>
    <row r="156" spans="1:11" x14ac:dyDescent="0.25">
      <c r="A156" t="s">
        <v>373</v>
      </c>
      <c r="B156" t="s">
        <v>366</v>
      </c>
      <c r="C156">
        <v>4404</v>
      </c>
      <c r="D156">
        <v>2225</v>
      </c>
      <c r="E156">
        <v>50.52225249772934</v>
      </c>
      <c r="F156">
        <v>4240</v>
      </c>
      <c r="G156">
        <v>1992</v>
      </c>
      <c r="H156">
        <v>46.981132075471699</v>
      </c>
      <c r="I156">
        <v>8645</v>
      </c>
      <c r="J156">
        <v>4217</v>
      </c>
      <c r="K156">
        <v>48.779641411220354</v>
      </c>
    </row>
    <row r="157" spans="1:11" x14ac:dyDescent="0.25">
      <c r="A157" t="s">
        <v>373</v>
      </c>
      <c r="B157" t="s">
        <v>367</v>
      </c>
      <c r="C157">
        <v>3502</v>
      </c>
      <c r="D157">
        <v>1803</v>
      </c>
      <c r="E157">
        <v>51.484865790976585</v>
      </c>
      <c r="F157">
        <v>3719</v>
      </c>
      <c r="G157">
        <v>1721</v>
      </c>
      <c r="H157">
        <v>46.275880613068033</v>
      </c>
      <c r="I157">
        <v>7221</v>
      </c>
      <c r="J157">
        <v>3524</v>
      </c>
      <c r="K157">
        <v>48.802104971610582</v>
      </c>
    </row>
    <row r="158" spans="1:11" x14ac:dyDescent="0.25">
      <c r="A158" t="s">
        <v>373</v>
      </c>
      <c r="B158" t="s">
        <v>355</v>
      </c>
      <c r="C158">
        <v>3965</v>
      </c>
      <c r="D158">
        <v>2082</v>
      </c>
      <c r="E158">
        <v>52.509457755359399</v>
      </c>
      <c r="F158">
        <v>4204</v>
      </c>
      <c r="G158">
        <v>1853</v>
      </c>
      <c r="H158">
        <v>44.07706945765937</v>
      </c>
      <c r="I158">
        <v>8169</v>
      </c>
      <c r="J158">
        <v>3935</v>
      </c>
      <c r="K158">
        <v>48.169910637776965</v>
      </c>
    </row>
    <row r="159" spans="1:11" x14ac:dyDescent="0.25">
      <c r="A159" t="s">
        <v>373</v>
      </c>
      <c r="B159" t="s">
        <v>368</v>
      </c>
      <c r="C159">
        <v>4384</v>
      </c>
      <c r="D159">
        <v>2203</v>
      </c>
      <c r="E159">
        <v>50.25091240875912</v>
      </c>
      <c r="F159">
        <v>4376</v>
      </c>
      <c r="G159">
        <v>1951</v>
      </c>
      <c r="H159">
        <v>44.58409506398538</v>
      </c>
      <c r="I159">
        <v>8760</v>
      </c>
      <c r="J159">
        <v>4154</v>
      </c>
      <c r="K159">
        <v>47.420091324200911</v>
      </c>
    </row>
    <row r="160" spans="1:11" x14ac:dyDescent="0.25">
      <c r="A160" t="s">
        <v>373</v>
      </c>
      <c r="B160" t="s">
        <v>369</v>
      </c>
      <c r="C160">
        <v>4141</v>
      </c>
      <c r="D160">
        <v>2212</v>
      </c>
      <c r="E160">
        <v>53.417049021975373</v>
      </c>
      <c r="F160">
        <v>4023</v>
      </c>
      <c r="G160">
        <v>1928</v>
      </c>
      <c r="H160">
        <v>47.924434501615707</v>
      </c>
      <c r="I160">
        <v>8164</v>
      </c>
      <c r="J160">
        <v>4140</v>
      </c>
      <c r="K160">
        <v>50.710436060754525</v>
      </c>
    </row>
    <row r="161" spans="1:11" x14ac:dyDescent="0.25">
      <c r="A161" t="s">
        <v>374</v>
      </c>
      <c r="B161" t="s">
        <v>370</v>
      </c>
      <c r="C161">
        <v>300</v>
      </c>
      <c r="D161">
        <v>166</v>
      </c>
      <c r="E161">
        <v>55.333333333333329</v>
      </c>
      <c r="F161">
        <v>298</v>
      </c>
      <c r="G161">
        <v>153</v>
      </c>
      <c r="H161">
        <v>51.342281879194637</v>
      </c>
      <c r="I161">
        <v>598</v>
      </c>
      <c r="J161">
        <v>319</v>
      </c>
      <c r="K161">
        <v>53.344481605351177</v>
      </c>
    </row>
    <row r="162" spans="1:11" x14ac:dyDescent="0.25">
      <c r="A162" t="s">
        <v>374</v>
      </c>
      <c r="B162" t="s">
        <v>357</v>
      </c>
      <c r="C162">
        <v>434</v>
      </c>
      <c r="D162">
        <v>247</v>
      </c>
      <c r="E162">
        <v>56.912442396313367</v>
      </c>
      <c r="F162">
        <v>469</v>
      </c>
      <c r="G162">
        <v>240</v>
      </c>
      <c r="H162">
        <v>51.172707889125796</v>
      </c>
      <c r="I162">
        <v>903</v>
      </c>
      <c r="J162">
        <v>487</v>
      </c>
      <c r="K162">
        <v>53.9313399778516</v>
      </c>
    </row>
    <row r="163" spans="1:11" x14ac:dyDescent="0.25">
      <c r="A163" t="s">
        <v>374</v>
      </c>
      <c r="B163" t="s">
        <v>358</v>
      </c>
      <c r="C163">
        <v>428</v>
      </c>
      <c r="D163">
        <v>286</v>
      </c>
      <c r="E163">
        <v>66.822429906542055</v>
      </c>
      <c r="F163">
        <v>529</v>
      </c>
      <c r="G163">
        <v>329</v>
      </c>
      <c r="H163">
        <v>62.192816635160682</v>
      </c>
      <c r="I163">
        <v>957</v>
      </c>
      <c r="J163">
        <v>615</v>
      </c>
      <c r="K163">
        <v>64.263322884012538</v>
      </c>
    </row>
    <row r="164" spans="1:11" x14ac:dyDescent="0.25">
      <c r="A164" t="s">
        <v>374</v>
      </c>
      <c r="B164" t="s">
        <v>359</v>
      </c>
      <c r="C164">
        <v>106</v>
      </c>
      <c r="D164">
        <v>77</v>
      </c>
      <c r="E164">
        <v>72.64150943396227</v>
      </c>
      <c r="F164">
        <v>190</v>
      </c>
      <c r="G164">
        <v>118</v>
      </c>
      <c r="H164">
        <v>62.105263157894733</v>
      </c>
      <c r="I164">
        <v>296</v>
      </c>
      <c r="J164">
        <v>195</v>
      </c>
      <c r="K164">
        <v>65.878378378378372</v>
      </c>
    </row>
    <row r="165" spans="1:11" x14ac:dyDescent="0.25">
      <c r="A165" t="s">
        <v>55</v>
      </c>
      <c r="B165" t="s">
        <v>361</v>
      </c>
      <c r="C165">
        <v>2609</v>
      </c>
      <c r="D165">
        <v>1165</v>
      </c>
      <c r="E165">
        <v>44.653123802223099</v>
      </c>
      <c r="F165">
        <v>3267</v>
      </c>
      <c r="G165">
        <v>1133</v>
      </c>
      <c r="H165">
        <v>34.680134680134699</v>
      </c>
      <c r="I165">
        <v>5876</v>
      </c>
      <c r="J165">
        <v>2298</v>
      </c>
      <c r="K165">
        <v>39.108236895847497</v>
      </c>
    </row>
    <row r="166" spans="1:11" x14ac:dyDescent="0.25">
      <c r="A166" t="s">
        <v>55</v>
      </c>
      <c r="B166" t="s">
        <v>362</v>
      </c>
      <c r="C166">
        <v>2196</v>
      </c>
      <c r="D166">
        <v>1012</v>
      </c>
      <c r="E166">
        <v>46.083788706739497</v>
      </c>
      <c r="F166">
        <v>2638</v>
      </c>
      <c r="G166">
        <v>1013</v>
      </c>
      <c r="H166">
        <v>38.400303260045497</v>
      </c>
      <c r="I166">
        <v>4835</v>
      </c>
      <c r="J166">
        <v>2026</v>
      </c>
      <c r="K166">
        <v>41.902792140641203</v>
      </c>
    </row>
    <row r="167" spans="1:11" x14ac:dyDescent="0.25">
      <c r="A167" t="s">
        <v>55</v>
      </c>
      <c r="B167" t="s">
        <v>363</v>
      </c>
      <c r="C167">
        <v>757</v>
      </c>
      <c r="D167">
        <v>357</v>
      </c>
      <c r="E167">
        <v>47.159841479524403</v>
      </c>
      <c r="F167">
        <v>835</v>
      </c>
      <c r="G167">
        <v>337</v>
      </c>
      <c r="H167">
        <v>40.359281437125702</v>
      </c>
      <c r="I167">
        <v>1592</v>
      </c>
      <c r="J167">
        <v>694</v>
      </c>
      <c r="K167">
        <v>43.5929648241206</v>
      </c>
    </row>
    <row r="168" spans="1:11" x14ac:dyDescent="0.25">
      <c r="A168" t="s">
        <v>56</v>
      </c>
      <c r="B168" t="s">
        <v>365</v>
      </c>
      <c r="C168">
        <v>5252</v>
      </c>
      <c r="D168">
        <v>2339</v>
      </c>
      <c r="E168">
        <v>44.535415079969532</v>
      </c>
      <c r="F168">
        <v>4962</v>
      </c>
      <c r="G168">
        <v>1819</v>
      </c>
      <c r="H168">
        <v>36.658605401047964</v>
      </c>
      <c r="I168">
        <v>10214</v>
      </c>
      <c r="J168">
        <v>4158</v>
      </c>
      <c r="K168">
        <v>40.708831016252205</v>
      </c>
    </row>
    <row r="169" spans="1:11" x14ac:dyDescent="0.25">
      <c r="A169" t="s">
        <v>56</v>
      </c>
      <c r="B169" t="s">
        <v>366</v>
      </c>
      <c r="C169">
        <v>5732</v>
      </c>
      <c r="D169">
        <v>2535</v>
      </c>
      <c r="E169">
        <v>44.225401256106068</v>
      </c>
      <c r="F169">
        <v>5928</v>
      </c>
      <c r="G169">
        <v>2146</v>
      </c>
      <c r="H169">
        <v>36.201079622132255</v>
      </c>
      <c r="I169">
        <v>11660</v>
      </c>
      <c r="J169">
        <v>4681</v>
      </c>
      <c r="K169">
        <v>40.145797598627787</v>
      </c>
    </row>
    <row r="170" spans="1:11" x14ac:dyDescent="0.25">
      <c r="A170" t="s">
        <v>56</v>
      </c>
      <c r="B170" t="s">
        <v>367</v>
      </c>
      <c r="C170">
        <v>5259</v>
      </c>
      <c r="D170">
        <v>2352</v>
      </c>
      <c r="E170">
        <v>44.723331431831149</v>
      </c>
      <c r="F170">
        <v>5600</v>
      </c>
      <c r="G170">
        <v>1907</v>
      </c>
      <c r="H170">
        <v>34.053571428571423</v>
      </c>
      <c r="I170">
        <v>10859</v>
      </c>
      <c r="J170">
        <v>4259</v>
      </c>
      <c r="K170">
        <v>39.220922736900263</v>
      </c>
    </row>
    <row r="171" spans="1:11" x14ac:dyDescent="0.25">
      <c r="A171" t="s">
        <v>56</v>
      </c>
      <c r="B171" t="s">
        <v>355</v>
      </c>
      <c r="C171">
        <v>4479</v>
      </c>
      <c r="D171">
        <v>1924</v>
      </c>
      <c r="E171">
        <v>42.956016968073229</v>
      </c>
      <c r="F171">
        <v>5303</v>
      </c>
      <c r="G171">
        <v>1742</v>
      </c>
      <c r="H171">
        <v>32.849330567603239</v>
      </c>
      <c r="I171">
        <v>9782</v>
      </c>
      <c r="J171">
        <v>3666</v>
      </c>
      <c r="K171">
        <v>37.476998568799836</v>
      </c>
    </row>
    <row r="172" spans="1:11" x14ac:dyDescent="0.25">
      <c r="A172" t="s">
        <v>56</v>
      </c>
      <c r="B172" t="s">
        <v>368</v>
      </c>
      <c r="C172">
        <v>5302</v>
      </c>
      <c r="D172">
        <v>2274</v>
      </c>
      <c r="E172">
        <v>42.889475669558664</v>
      </c>
      <c r="F172">
        <v>6134</v>
      </c>
      <c r="G172">
        <v>2008</v>
      </c>
      <c r="H172">
        <v>32.73557222041083</v>
      </c>
      <c r="I172">
        <v>11436</v>
      </c>
      <c r="J172">
        <v>4282</v>
      </c>
      <c r="K172">
        <v>37.44316194473592</v>
      </c>
    </row>
    <row r="173" spans="1:11" x14ac:dyDescent="0.25">
      <c r="A173" t="s">
        <v>56</v>
      </c>
      <c r="B173" t="s">
        <v>369</v>
      </c>
      <c r="C173">
        <v>4837</v>
      </c>
      <c r="D173">
        <v>1968</v>
      </c>
      <c r="E173">
        <v>40.686375852801326</v>
      </c>
      <c r="F173">
        <v>5149</v>
      </c>
      <c r="G173">
        <v>1674</v>
      </c>
      <c r="H173">
        <v>32.511167216935327</v>
      </c>
      <c r="I173">
        <v>9986</v>
      </c>
      <c r="J173">
        <v>3642</v>
      </c>
      <c r="K173">
        <v>36.471059483276584</v>
      </c>
    </row>
    <row r="174" spans="1:11" x14ac:dyDescent="0.25">
      <c r="A174" t="s">
        <v>56</v>
      </c>
      <c r="B174" t="s">
        <v>370</v>
      </c>
      <c r="C174">
        <v>4747</v>
      </c>
      <c r="D174">
        <v>1913</v>
      </c>
      <c r="E174">
        <v>40.299136296608388</v>
      </c>
      <c r="F174">
        <v>5335</v>
      </c>
      <c r="G174">
        <v>1625</v>
      </c>
      <c r="H174">
        <v>30.459231490159326</v>
      </c>
      <c r="I174">
        <v>10082</v>
      </c>
      <c r="J174">
        <v>3538</v>
      </c>
      <c r="K174">
        <v>35.092243602459831</v>
      </c>
    </row>
    <row r="175" spans="1:11" x14ac:dyDescent="0.25">
      <c r="A175" t="s">
        <v>56</v>
      </c>
      <c r="B175" t="s">
        <v>357</v>
      </c>
      <c r="C175">
        <v>5450</v>
      </c>
      <c r="D175">
        <v>2154</v>
      </c>
      <c r="E175">
        <v>39.522935779816514</v>
      </c>
      <c r="F175">
        <v>5851</v>
      </c>
      <c r="G175">
        <v>1777</v>
      </c>
      <c r="H175">
        <v>30.370876773201161</v>
      </c>
      <c r="I175">
        <v>11301</v>
      </c>
      <c r="J175">
        <v>3931</v>
      </c>
      <c r="K175">
        <v>34.784532342270595</v>
      </c>
    </row>
    <row r="176" spans="1:11" x14ac:dyDescent="0.25">
      <c r="A176" t="s">
        <v>56</v>
      </c>
      <c r="B176" t="s">
        <v>358</v>
      </c>
      <c r="C176">
        <v>5017</v>
      </c>
      <c r="D176">
        <v>1977</v>
      </c>
      <c r="E176">
        <v>39.406019533585805</v>
      </c>
      <c r="F176">
        <v>5218</v>
      </c>
      <c r="G176">
        <v>1587</v>
      </c>
      <c r="H176">
        <v>30.413951705634346</v>
      </c>
      <c r="I176">
        <v>10235</v>
      </c>
      <c r="J176">
        <v>3564</v>
      </c>
      <c r="K176">
        <v>34.821690278456273</v>
      </c>
    </row>
    <row r="177" spans="1:11" x14ac:dyDescent="0.25">
      <c r="A177" t="s">
        <v>38</v>
      </c>
      <c r="B177" t="s">
        <v>365</v>
      </c>
      <c r="C177">
        <v>2377</v>
      </c>
      <c r="D177">
        <v>1129</v>
      </c>
      <c r="E177">
        <v>47.496844762305429</v>
      </c>
      <c r="F177">
        <v>2330</v>
      </c>
      <c r="G177">
        <v>1050</v>
      </c>
      <c r="H177">
        <v>45.064377682403439</v>
      </c>
      <c r="I177">
        <v>4707</v>
      </c>
      <c r="J177">
        <v>2179</v>
      </c>
      <c r="K177">
        <v>46.292755470575742</v>
      </c>
    </row>
    <row r="178" spans="1:11" x14ac:dyDescent="0.25">
      <c r="A178" t="s">
        <v>38</v>
      </c>
      <c r="B178" t="s">
        <v>366</v>
      </c>
      <c r="C178">
        <v>2145</v>
      </c>
      <c r="D178">
        <v>1023</v>
      </c>
      <c r="E178">
        <v>47.692307692307693</v>
      </c>
      <c r="F178">
        <v>2104</v>
      </c>
      <c r="G178">
        <v>952</v>
      </c>
      <c r="H178">
        <v>45.247148288973385</v>
      </c>
      <c r="I178">
        <v>4249</v>
      </c>
      <c r="J178">
        <v>1975</v>
      </c>
      <c r="K178">
        <v>46.481525064721112</v>
      </c>
    </row>
    <row r="179" spans="1:11" x14ac:dyDescent="0.25">
      <c r="A179" t="s">
        <v>38</v>
      </c>
      <c r="B179" t="s">
        <v>367</v>
      </c>
      <c r="C179">
        <v>1890</v>
      </c>
      <c r="D179">
        <v>953</v>
      </c>
      <c r="E179">
        <v>50.423280423280424</v>
      </c>
      <c r="F179">
        <v>1900</v>
      </c>
      <c r="G179">
        <v>902</v>
      </c>
      <c r="H179">
        <v>47.473684210526315</v>
      </c>
      <c r="I179">
        <v>3791</v>
      </c>
      <c r="J179">
        <v>1856</v>
      </c>
      <c r="K179">
        <v>48.958058559746767</v>
      </c>
    </row>
    <row r="180" spans="1:11" x14ac:dyDescent="0.25">
      <c r="A180" t="s">
        <v>38</v>
      </c>
      <c r="B180" t="s">
        <v>355</v>
      </c>
      <c r="C180">
        <v>1968</v>
      </c>
      <c r="D180">
        <v>1062</v>
      </c>
      <c r="E180">
        <v>53.963414634146339</v>
      </c>
      <c r="F180">
        <v>2135</v>
      </c>
      <c r="G180">
        <v>1014</v>
      </c>
      <c r="H180">
        <v>47.494145199063233</v>
      </c>
      <c r="I180">
        <v>4103</v>
      </c>
      <c r="J180">
        <v>2076</v>
      </c>
      <c r="K180">
        <v>50.59712405556909</v>
      </c>
    </row>
    <row r="181" spans="1:11" x14ac:dyDescent="0.25">
      <c r="A181" t="s">
        <v>38</v>
      </c>
      <c r="B181" t="s">
        <v>368</v>
      </c>
      <c r="C181">
        <v>2052</v>
      </c>
      <c r="D181">
        <v>1028</v>
      </c>
      <c r="E181">
        <v>50.097465886939574</v>
      </c>
      <c r="F181">
        <v>2123</v>
      </c>
      <c r="G181">
        <v>947</v>
      </c>
      <c r="H181">
        <v>44.606688648139425</v>
      </c>
      <c r="I181">
        <v>4175</v>
      </c>
      <c r="J181">
        <v>1975</v>
      </c>
      <c r="K181">
        <v>47.305389221556887</v>
      </c>
    </row>
    <row r="182" spans="1:11" x14ac:dyDescent="0.25">
      <c r="A182" t="s">
        <v>38</v>
      </c>
      <c r="B182" t="s">
        <v>369</v>
      </c>
      <c r="C182">
        <v>1849</v>
      </c>
      <c r="D182">
        <v>948</v>
      </c>
      <c r="E182">
        <v>51.270957274202274</v>
      </c>
      <c r="F182">
        <v>1934</v>
      </c>
      <c r="G182">
        <v>899</v>
      </c>
      <c r="H182">
        <v>46.483971044467424</v>
      </c>
      <c r="I182">
        <v>3783</v>
      </c>
      <c r="J182">
        <v>1847</v>
      </c>
      <c r="K182">
        <v>48.82368490615913</v>
      </c>
    </row>
    <row r="183" spans="1:11" x14ac:dyDescent="0.25">
      <c r="A183" t="s">
        <v>38</v>
      </c>
      <c r="B183" t="s">
        <v>370</v>
      </c>
      <c r="C183">
        <v>2024</v>
      </c>
      <c r="D183">
        <v>968</v>
      </c>
      <c r="E183">
        <v>47.826086956521742</v>
      </c>
      <c r="F183">
        <v>1959</v>
      </c>
      <c r="G183">
        <v>883</v>
      </c>
      <c r="H183">
        <v>45.074017355793778</v>
      </c>
      <c r="I183">
        <v>3983</v>
      </c>
      <c r="J183">
        <v>1851</v>
      </c>
      <c r="K183">
        <v>46.47250815967864</v>
      </c>
    </row>
    <row r="184" spans="1:11" x14ac:dyDescent="0.25">
      <c r="A184" t="s">
        <v>38</v>
      </c>
      <c r="B184" t="s">
        <v>357</v>
      </c>
      <c r="C184">
        <v>1966</v>
      </c>
      <c r="D184">
        <v>945</v>
      </c>
      <c r="E184">
        <v>48.067141403865719</v>
      </c>
      <c r="F184">
        <v>2128</v>
      </c>
      <c r="G184">
        <v>968</v>
      </c>
      <c r="H184">
        <v>45.488721804511279</v>
      </c>
      <c r="I184">
        <v>4094</v>
      </c>
      <c r="J184">
        <v>1913</v>
      </c>
      <c r="K184">
        <v>46.726917440156328</v>
      </c>
    </row>
    <row r="185" spans="1:11" x14ac:dyDescent="0.25">
      <c r="A185" t="s">
        <v>38</v>
      </c>
      <c r="B185" t="s">
        <v>358</v>
      </c>
      <c r="C185">
        <v>2056</v>
      </c>
      <c r="D185">
        <v>978</v>
      </c>
      <c r="E185">
        <v>47.568093385214006</v>
      </c>
      <c r="F185">
        <v>2120</v>
      </c>
      <c r="G185">
        <v>967</v>
      </c>
      <c r="H185">
        <v>45.613207547169814</v>
      </c>
      <c r="I185">
        <v>4176</v>
      </c>
      <c r="J185">
        <v>1945</v>
      </c>
      <c r="K185">
        <v>46.575670498084293</v>
      </c>
    </row>
    <row r="186" spans="1:11" x14ac:dyDescent="0.25">
      <c r="A186" t="s">
        <v>38</v>
      </c>
      <c r="B186" t="s">
        <v>359</v>
      </c>
      <c r="C186">
        <v>3001</v>
      </c>
      <c r="D186">
        <v>1418</v>
      </c>
      <c r="E186">
        <v>47.25091636121293</v>
      </c>
      <c r="F186">
        <v>2828</v>
      </c>
      <c r="G186">
        <v>1241</v>
      </c>
      <c r="H186">
        <v>43.882602545968886</v>
      </c>
      <c r="I186">
        <v>5829</v>
      </c>
      <c r="J186">
        <v>2659</v>
      </c>
      <c r="K186">
        <v>45.616743866872532</v>
      </c>
    </row>
    <row r="187" spans="1:11" x14ac:dyDescent="0.25">
      <c r="A187" t="s">
        <v>38</v>
      </c>
      <c r="B187" t="s">
        <v>360</v>
      </c>
      <c r="C187">
        <v>2498</v>
      </c>
      <c r="D187">
        <v>1274</v>
      </c>
      <c r="E187">
        <v>51.000800640512409</v>
      </c>
      <c r="F187">
        <v>2680</v>
      </c>
      <c r="G187">
        <v>1214</v>
      </c>
      <c r="H187">
        <v>45.298507462686565</v>
      </c>
      <c r="I187">
        <v>5178</v>
      </c>
      <c r="J187">
        <v>2488</v>
      </c>
      <c r="K187">
        <v>48.049439938200074</v>
      </c>
    </row>
    <row r="188" spans="1:11" x14ac:dyDescent="0.25">
      <c r="A188" t="s">
        <v>38</v>
      </c>
      <c r="B188" t="s">
        <v>361</v>
      </c>
      <c r="C188">
        <v>1956</v>
      </c>
      <c r="D188">
        <v>1022</v>
      </c>
      <c r="E188">
        <v>52.249488752556204</v>
      </c>
      <c r="F188">
        <v>2367</v>
      </c>
      <c r="G188">
        <v>1071</v>
      </c>
      <c r="H188">
        <v>45.247148288973399</v>
      </c>
      <c r="I188">
        <v>4323</v>
      </c>
      <c r="J188">
        <v>2093</v>
      </c>
      <c r="K188">
        <v>48.415452232246103</v>
      </c>
    </row>
    <row r="189" spans="1:11" x14ac:dyDescent="0.25">
      <c r="A189" t="s">
        <v>38</v>
      </c>
      <c r="B189" t="s">
        <v>362</v>
      </c>
      <c r="C189">
        <v>2143</v>
      </c>
      <c r="D189">
        <v>1059</v>
      </c>
      <c r="E189">
        <v>49.416705552963101</v>
      </c>
      <c r="F189">
        <v>2337</v>
      </c>
      <c r="G189">
        <v>1019</v>
      </c>
      <c r="H189">
        <v>43.602909713307703</v>
      </c>
      <c r="I189">
        <v>4480</v>
      </c>
      <c r="J189">
        <v>2078</v>
      </c>
      <c r="K189">
        <v>46.383928571428598</v>
      </c>
    </row>
    <row r="190" spans="1:11" x14ac:dyDescent="0.25">
      <c r="A190" t="s">
        <v>38</v>
      </c>
      <c r="B190" t="s">
        <v>363</v>
      </c>
      <c r="C190">
        <v>596</v>
      </c>
      <c r="D190">
        <v>342</v>
      </c>
      <c r="E190">
        <v>57.3825503355705</v>
      </c>
      <c r="F190">
        <v>633</v>
      </c>
      <c r="G190">
        <v>335</v>
      </c>
      <c r="H190">
        <v>52.922590837282797</v>
      </c>
      <c r="I190">
        <v>1229</v>
      </c>
      <c r="J190">
        <v>677</v>
      </c>
      <c r="K190">
        <v>55.085435313262799</v>
      </c>
    </row>
    <row r="191" spans="1:11" x14ac:dyDescent="0.25">
      <c r="A191" t="s">
        <v>39</v>
      </c>
      <c r="B191" t="s">
        <v>368</v>
      </c>
      <c r="C191">
        <v>1151</v>
      </c>
      <c r="D191">
        <v>620</v>
      </c>
      <c r="E191">
        <v>53.866203301476979</v>
      </c>
      <c r="F191">
        <v>1152</v>
      </c>
      <c r="G191">
        <v>539</v>
      </c>
      <c r="H191">
        <v>46.788194444444443</v>
      </c>
      <c r="I191">
        <v>2303</v>
      </c>
      <c r="J191">
        <v>1159</v>
      </c>
      <c r="K191">
        <v>50.325662179765523</v>
      </c>
    </row>
    <row r="192" spans="1:11" x14ac:dyDescent="0.25">
      <c r="A192" t="s">
        <v>39</v>
      </c>
      <c r="B192" t="s">
        <v>369</v>
      </c>
      <c r="C192">
        <v>965</v>
      </c>
      <c r="D192">
        <v>530</v>
      </c>
      <c r="E192">
        <v>54.92227979274611</v>
      </c>
      <c r="F192">
        <v>1155</v>
      </c>
      <c r="G192">
        <v>533</v>
      </c>
      <c r="H192">
        <v>46.147186147186147</v>
      </c>
      <c r="I192">
        <v>2120</v>
      </c>
      <c r="J192">
        <v>1063</v>
      </c>
      <c r="K192">
        <v>50.141509433962263</v>
      </c>
    </row>
    <row r="193" spans="1:11" x14ac:dyDescent="0.25">
      <c r="A193" t="s">
        <v>39</v>
      </c>
      <c r="B193" t="s">
        <v>370</v>
      </c>
      <c r="C193">
        <v>1040</v>
      </c>
      <c r="D193">
        <v>534</v>
      </c>
      <c r="E193">
        <v>51.346153846153847</v>
      </c>
      <c r="F193">
        <v>1193</v>
      </c>
      <c r="G193">
        <v>517</v>
      </c>
      <c r="H193">
        <v>43.336127409891034</v>
      </c>
      <c r="I193">
        <v>2233</v>
      </c>
      <c r="J193">
        <v>1051</v>
      </c>
      <c r="K193">
        <v>47.066726377071205</v>
      </c>
    </row>
    <row r="194" spans="1:11" x14ac:dyDescent="0.25">
      <c r="A194" t="s">
        <v>39</v>
      </c>
      <c r="B194" t="s">
        <v>357</v>
      </c>
      <c r="C194">
        <v>1107</v>
      </c>
      <c r="D194">
        <v>500</v>
      </c>
      <c r="E194">
        <v>45.167118337850042</v>
      </c>
      <c r="F194">
        <v>1153</v>
      </c>
      <c r="G194">
        <v>477</v>
      </c>
      <c r="H194">
        <v>41.370338248048569</v>
      </c>
      <c r="I194">
        <v>2260</v>
      </c>
      <c r="J194">
        <v>977</v>
      </c>
      <c r="K194">
        <v>43.230088495575217</v>
      </c>
    </row>
    <row r="195" spans="1:11" x14ac:dyDescent="0.25">
      <c r="A195" t="s">
        <v>39</v>
      </c>
      <c r="B195" t="s">
        <v>358</v>
      </c>
      <c r="C195">
        <v>1241</v>
      </c>
      <c r="D195">
        <v>528</v>
      </c>
      <c r="E195">
        <v>42.546333601933924</v>
      </c>
      <c r="F195">
        <v>1339</v>
      </c>
      <c r="G195">
        <v>513</v>
      </c>
      <c r="H195">
        <v>38.312173263629575</v>
      </c>
      <c r="I195">
        <v>2580</v>
      </c>
      <c r="J195">
        <v>1041</v>
      </c>
      <c r="K195">
        <v>40.348837209302324</v>
      </c>
    </row>
    <row r="196" spans="1:11" x14ac:dyDescent="0.25">
      <c r="A196" t="s">
        <v>39</v>
      </c>
      <c r="B196" t="s">
        <v>359</v>
      </c>
      <c r="C196">
        <v>1561</v>
      </c>
      <c r="D196">
        <v>714</v>
      </c>
      <c r="E196">
        <v>45.739910313901348</v>
      </c>
      <c r="F196">
        <v>1386</v>
      </c>
      <c r="G196">
        <v>579</v>
      </c>
      <c r="H196">
        <v>41.774891774891778</v>
      </c>
      <c r="I196">
        <v>2947</v>
      </c>
      <c r="J196">
        <v>1293</v>
      </c>
      <c r="K196">
        <v>43.875127248048869</v>
      </c>
    </row>
    <row r="197" spans="1:11" x14ac:dyDescent="0.25">
      <c r="A197" t="s">
        <v>39</v>
      </c>
      <c r="B197" t="s">
        <v>360</v>
      </c>
      <c r="C197">
        <v>1235</v>
      </c>
      <c r="D197">
        <v>595</v>
      </c>
      <c r="E197">
        <v>48.178137651821864</v>
      </c>
      <c r="F197">
        <v>1284</v>
      </c>
      <c r="G197">
        <v>551</v>
      </c>
      <c r="H197">
        <v>42.912772585669785</v>
      </c>
      <c r="I197">
        <v>2519</v>
      </c>
      <c r="J197">
        <v>1146</v>
      </c>
      <c r="K197">
        <v>45.494243747518858</v>
      </c>
    </row>
    <row r="198" spans="1:11" x14ac:dyDescent="0.25">
      <c r="A198" t="s">
        <v>39</v>
      </c>
      <c r="B198" t="s">
        <v>361</v>
      </c>
      <c r="C198">
        <v>984</v>
      </c>
      <c r="D198">
        <v>499</v>
      </c>
      <c r="E198">
        <v>50.711382113821102</v>
      </c>
      <c r="F198">
        <v>1052</v>
      </c>
      <c r="G198">
        <v>458</v>
      </c>
      <c r="H198">
        <v>43.536121673003798</v>
      </c>
      <c r="I198">
        <v>2036</v>
      </c>
      <c r="J198">
        <v>957</v>
      </c>
      <c r="K198">
        <v>47.003929273084502</v>
      </c>
    </row>
    <row r="199" spans="1:11" x14ac:dyDescent="0.25">
      <c r="A199" t="s">
        <v>39</v>
      </c>
      <c r="B199" t="s">
        <v>362</v>
      </c>
      <c r="C199">
        <v>989</v>
      </c>
      <c r="D199">
        <v>499</v>
      </c>
      <c r="E199">
        <v>50.4550050556117</v>
      </c>
      <c r="F199">
        <v>1084</v>
      </c>
      <c r="G199">
        <v>486</v>
      </c>
      <c r="H199">
        <v>44.833948339483399</v>
      </c>
      <c r="I199">
        <v>2074</v>
      </c>
      <c r="J199">
        <v>985</v>
      </c>
      <c r="K199">
        <v>47.492767598842804</v>
      </c>
    </row>
    <row r="200" spans="1:11" x14ac:dyDescent="0.25">
      <c r="A200" t="s">
        <v>39</v>
      </c>
      <c r="B200" t="s">
        <v>363</v>
      </c>
      <c r="C200">
        <v>239</v>
      </c>
      <c r="D200">
        <v>131</v>
      </c>
      <c r="E200">
        <v>54.811715481171497</v>
      </c>
      <c r="F200">
        <v>252</v>
      </c>
      <c r="G200">
        <v>119</v>
      </c>
      <c r="H200">
        <v>47.2222222222222</v>
      </c>
      <c r="I200">
        <v>494</v>
      </c>
      <c r="J200">
        <v>251</v>
      </c>
      <c r="K200">
        <v>50.809716599190303</v>
      </c>
    </row>
    <row r="201" spans="1:11" x14ac:dyDescent="0.25">
      <c r="A201" t="s">
        <v>39</v>
      </c>
      <c r="B201" t="s">
        <v>355</v>
      </c>
      <c r="C201">
        <v>529</v>
      </c>
      <c r="D201">
        <v>266</v>
      </c>
      <c r="E201">
        <v>50.283553875236294</v>
      </c>
      <c r="F201">
        <v>526</v>
      </c>
      <c r="G201">
        <v>238</v>
      </c>
      <c r="H201">
        <v>45.247148288973385</v>
      </c>
      <c r="I201">
        <v>1055</v>
      </c>
      <c r="J201">
        <v>504</v>
      </c>
      <c r="K201">
        <v>47.772511848341225</v>
      </c>
    </row>
    <row r="202" spans="1:11" x14ac:dyDescent="0.25">
      <c r="A202" t="s">
        <v>40</v>
      </c>
      <c r="B202" t="s">
        <v>365</v>
      </c>
      <c r="C202">
        <v>603</v>
      </c>
      <c r="D202">
        <v>244</v>
      </c>
      <c r="E202">
        <v>40.464344941956881</v>
      </c>
      <c r="F202">
        <v>587</v>
      </c>
      <c r="G202">
        <v>207</v>
      </c>
      <c r="H202">
        <v>35.264054514480407</v>
      </c>
      <c r="I202">
        <v>1190</v>
      </c>
      <c r="J202">
        <v>451</v>
      </c>
      <c r="K202">
        <v>37.899159663865547</v>
      </c>
    </row>
    <row r="203" spans="1:11" x14ac:dyDescent="0.25">
      <c r="A203" t="s">
        <v>40</v>
      </c>
      <c r="B203" t="s">
        <v>366</v>
      </c>
      <c r="C203">
        <v>449</v>
      </c>
      <c r="D203">
        <v>201</v>
      </c>
      <c r="E203">
        <v>44.766146993318486</v>
      </c>
      <c r="F203">
        <v>515</v>
      </c>
      <c r="G203">
        <v>215</v>
      </c>
      <c r="H203">
        <v>41.747572815533978</v>
      </c>
      <c r="I203">
        <v>964</v>
      </c>
      <c r="J203">
        <v>416</v>
      </c>
      <c r="K203">
        <v>43.153526970954353</v>
      </c>
    </row>
    <row r="204" spans="1:11" x14ac:dyDescent="0.25">
      <c r="A204" t="s">
        <v>40</v>
      </c>
      <c r="B204" t="s">
        <v>367</v>
      </c>
      <c r="C204">
        <v>373</v>
      </c>
      <c r="D204">
        <v>181</v>
      </c>
      <c r="E204">
        <v>48.525469168900806</v>
      </c>
      <c r="F204">
        <v>361</v>
      </c>
      <c r="G204">
        <v>151</v>
      </c>
      <c r="H204">
        <v>41.828254847645432</v>
      </c>
      <c r="I204">
        <v>734</v>
      </c>
      <c r="J204">
        <v>332</v>
      </c>
      <c r="K204">
        <v>45.231607629427792</v>
      </c>
    </row>
    <row r="205" spans="1:11" x14ac:dyDescent="0.25">
      <c r="A205" t="s">
        <v>40</v>
      </c>
      <c r="B205" t="s">
        <v>355</v>
      </c>
      <c r="C205">
        <v>341</v>
      </c>
      <c r="D205">
        <v>165</v>
      </c>
      <c r="E205">
        <v>48.387096774193552</v>
      </c>
      <c r="F205">
        <v>363</v>
      </c>
      <c r="G205">
        <v>182</v>
      </c>
      <c r="H205">
        <v>50.137741046831955</v>
      </c>
      <c r="I205">
        <v>704</v>
      </c>
      <c r="J205">
        <v>347</v>
      </c>
      <c r="K205">
        <v>49.289772727272727</v>
      </c>
    </row>
    <row r="206" spans="1:11" x14ac:dyDescent="0.25">
      <c r="A206" t="s">
        <v>40</v>
      </c>
      <c r="B206" t="s">
        <v>368</v>
      </c>
      <c r="C206">
        <v>383</v>
      </c>
      <c r="D206">
        <v>202</v>
      </c>
      <c r="E206">
        <v>52.74151436031331</v>
      </c>
      <c r="F206">
        <v>476</v>
      </c>
      <c r="G206">
        <v>199</v>
      </c>
      <c r="H206">
        <v>41.806722689075634</v>
      </c>
      <c r="I206">
        <v>859</v>
      </c>
      <c r="J206">
        <v>401</v>
      </c>
      <c r="K206">
        <v>46.682188591385327</v>
      </c>
    </row>
    <row r="207" spans="1:11" x14ac:dyDescent="0.25">
      <c r="A207" t="s">
        <v>40</v>
      </c>
      <c r="B207" t="s">
        <v>369</v>
      </c>
      <c r="C207">
        <v>252</v>
      </c>
      <c r="D207">
        <v>136</v>
      </c>
      <c r="E207">
        <v>53.968253968253968</v>
      </c>
      <c r="F207">
        <v>323</v>
      </c>
      <c r="G207">
        <v>127</v>
      </c>
      <c r="H207">
        <v>39.318885448916404</v>
      </c>
      <c r="I207">
        <v>575</v>
      </c>
      <c r="J207">
        <v>263</v>
      </c>
      <c r="K207">
        <v>45.739130434782609</v>
      </c>
    </row>
    <row r="208" spans="1:11" x14ac:dyDescent="0.25">
      <c r="A208" t="s">
        <v>40</v>
      </c>
      <c r="B208" t="s">
        <v>370</v>
      </c>
      <c r="C208">
        <v>300</v>
      </c>
      <c r="D208">
        <v>172</v>
      </c>
      <c r="E208">
        <v>57.333333333333329</v>
      </c>
      <c r="F208">
        <v>366</v>
      </c>
      <c r="G208">
        <v>172</v>
      </c>
      <c r="H208">
        <v>46.994535519125684</v>
      </c>
      <c r="I208">
        <v>666</v>
      </c>
      <c r="J208">
        <v>344</v>
      </c>
      <c r="K208">
        <v>51.651651651651655</v>
      </c>
    </row>
    <row r="209" spans="1:11" x14ac:dyDescent="0.25">
      <c r="A209" t="s">
        <v>40</v>
      </c>
      <c r="B209" t="s">
        <v>357</v>
      </c>
      <c r="C209">
        <v>248</v>
      </c>
      <c r="D209">
        <v>133</v>
      </c>
      <c r="E209">
        <v>53.62903225806452</v>
      </c>
      <c r="F209">
        <v>384</v>
      </c>
      <c r="G209">
        <v>158</v>
      </c>
      <c r="H209">
        <v>41.145833333333329</v>
      </c>
      <c r="I209">
        <v>632</v>
      </c>
      <c r="J209">
        <v>291</v>
      </c>
      <c r="K209">
        <v>46.044303797468359</v>
      </c>
    </row>
    <row r="210" spans="1:11" x14ac:dyDescent="0.25">
      <c r="A210" t="s">
        <v>40</v>
      </c>
      <c r="B210" t="s">
        <v>358</v>
      </c>
      <c r="C210">
        <v>313</v>
      </c>
      <c r="D210">
        <v>178</v>
      </c>
      <c r="E210">
        <v>56.869009584664539</v>
      </c>
      <c r="F210">
        <v>383</v>
      </c>
      <c r="G210">
        <v>194</v>
      </c>
      <c r="H210">
        <v>50.652741514360315</v>
      </c>
      <c r="I210">
        <v>696</v>
      </c>
      <c r="J210">
        <v>372</v>
      </c>
      <c r="K210">
        <v>53.448275862068968</v>
      </c>
    </row>
    <row r="211" spans="1:11" x14ac:dyDescent="0.25">
      <c r="A211" t="s">
        <v>40</v>
      </c>
      <c r="B211" t="s">
        <v>359</v>
      </c>
      <c r="C211">
        <v>329</v>
      </c>
      <c r="D211">
        <v>183</v>
      </c>
      <c r="E211">
        <v>55.623100303951368</v>
      </c>
      <c r="F211">
        <v>378</v>
      </c>
      <c r="G211">
        <v>166</v>
      </c>
      <c r="H211">
        <v>43.915343915343918</v>
      </c>
      <c r="I211">
        <v>707</v>
      </c>
      <c r="J211">
        <v>349</v>
      </c>
      <c r="K211">
        <v>49.363507779349362</v>
      </c>
    </row>
    <row r="212" spans="1:11" x14ac:dyDescent="0.25">
      <c r="A212" t="s">
        <v>40</v>
      </c>
      <c r="B212" t="s">
        <v>360</v>
      </c>
      <c r="C212">
        <v>307</v>
      </c>
      <c r="D212">
        <v>168</v>
      </c>
      <c r="E212">
        <v>54.723127035830622</v>
      </c>
      <c r="F212">
        <v>307</v>
      </c>
      <c r="G212">
        <v>154</v>
      </c>
      <c r="H212">
        <v>50.162866449511405</v>
      </c>
      <c r="I212">
        <v>614</v>
      </c>
      <c r="J212">
        <v>322</v>
      </c>
      <c r="K212">
        <v>52.442996742671014</v>
      </c>
    </row>
    <row r="213" spans="1:11" x14ac:dyDescent="0.25">
      <c r="A213" t="s">
        <v>40</v>
      </c>
      <c r="B213" t="s">
        <v>361</v>
      </c>
      <c r="C213">
        <v>339</v>
      </c>
      <c r="D213">
        <v>177</v>
      </c>
      <c r="E213">
        <v>52.212389380531</v>
      </c>
      <c r="F213">
        <v>343</v>
      </c>
      <c r="G213">
        <v>182</v>
      </c>
      <c r="H213">
        <v>53.061224489795897</v>
      </c>
      <c r="I213">
        <v>682</v>
      </c>
      <c r="J213">
        <v>359</v>
      </c>
      <c r="K213">
        <v>52.6392961876833</v>
      </c>
    </row>
    <row r="214" spans="1:11" x14ac:dyDescent="0.25">
      <c r="A214" t="s">
        <v>40</v>
      </c>
      <c r="B214" t="s">
        <v>362</v>
      </c>
      <c r="C214">
        <v>334</v>
      </c>
      <c r="D214">
        <v>171</v>
      </c>
      <c r="E214">
        <v>51.197604790419199</v>
      </c>
      <c r="F214">
        <v>333</v>
      </c>
      <c r="G214">
        <v>159</v>
      </c>
      <c r="H214">
        <v>47.747747747747702</v>
      </c>
      <c r="I214">
        <v>667</v>
      </c>
      <c r="J214">
        <v>330</v>
      </c>
      <c r="K214">
        <v>49.475262368815599</v>
      </c>
    </row>
    <row r="215" spans="1:11" x14ac:dyDescent="0.25">
      <c r="A215" t="s">
        <v>40</v>
      </c>
      <c r="B215" t="s">
        <v>363</v>
      </c>
      <c r="C215">
        <v>59</v>
      </c>
      <c r="D215">
        <v>37</v>
      </c>
      <c r="E215">
        <v>62.711864406779704</v>
      </c>
      <c r="F215">
        <v>81</v>
      </c>
      <c r="G215">
        <v>46</v>
      </c>
      <c r="H215">
        <v>56.790123456790099</v>
      </c>
      <c r="I215">
        <v>140</v>
      </c>
      <c r="J215">
        <v>83</v>
      </c>
      <c r="K215">
        <v>59.285714285714299</v>
      </c>
    </row>
    <row r="216" spans="1:11" x14ac:dyDescent="0.25">
      <c r="A216" t="s">
        <v>375</v>
      </c>
      <c r="B216" t="s">
        <v>365</v>
      </c>
      <c r="C216">
        <v>25</v>
      </c>
      <c r="D216">
        <v>10</v>
      </c>
      <c r="E216">
        <v>40</v>
      </c>
      <c r="F216">
        <v>18</v>
      </c>
      <c r="G216">
        <v>6</v>
      </c>
      <c r="H216">
        <v>33.333333333333336</v>
      </c>
      <c r="I216">
        <v>43</v>
      </c>
      <c r="J216">
        <v>16</v>
      </c>
      <c r="K216">
        <v>37.20930232558139</v>
      </c>
    </row>
    <row r="217" spans="1:11" x14ac:dyDescent="0.25">
      <c r="A217" t="s">
        <v>375</v>
      </c>
      <c r="B217" t="s">
        <v>366</v>
      </c>
      <c r="C217">
        <v>39</v>
      </c>
      <c r="D217">
        <v>21</v>
      </c>
      <c r="E217">
        <v>53.846153846153847</v>
      </c>
      <c r="F217">
        <v>14</v>
      </c>
      <c r="G217">
        <v>9</v>
      </c>
      <c r="H217">
        <v>64.285714285714278</v>
      </c>
      <c r="I217">
        <v>53</v>
      </c>
      <c r="J217">
        <v>30</v>
      </c>
      <c r="K217">
        <v>56.60377358490566</v>
      </c>
    </row>
    <row r="218" spans="1:11" x14ac:dyDescent="0.25">
      <c r="A218" t="s">
        <v>375</v>
      </c>
      <c r="B218" t="s">
        <v>367</v>
      </c>
      <c r="C218">
        <v>30</v>
      </c>
      <c r="D218">
        <v>18</v>
      </c>
      <c r="E218">
        <v>60</v>
      </c>
      <c r="F218">
        <v>25</v>
      </c>
      <c r="G218">
        <v>13</v>
      </c>
      <c r="H218">
        <v>52</v>
      </c>
      <c r="I218">
        <v>55</v>
      </c>
      <c r="J218">
        <v>31</v>
      </c>
      <c r="K218">
        <v>56.36363636363636</v>
      </c>
    </row>
    <row r="219" spans="1:11" x14ac:dyDescent="0.25">
      <c r="A219" t="s">
        <v>375</v>
      </c>
      <c r="B219" t="s">
        <v>368</v>
      </c>
      <c r="C219">
        <v>22</v>
      </c>
      <c r="D219">
        <v>16</v>
      </c>
      <c r="E219">
        <v>72.727272727272734</v>
      </c>
      <c r="F219">
        <v>12</v>
      </c>
      <c r="G219">
        <v>6</v>
      </c>
      <c r="H219">
        <v>50</v>
      </c>
      <c r="I219">
        <v>34</v>
      </c>
      <c r="J219">
        <v>22</v>
      </c>
      <c r="K219">
        <v>64.705882352941174</v>
      </c>
    </row>
    <row r="220" spans="1:11" x14ac:dyDescent="0.25">
      <c r="A220" t="s">
        <v>375</v>
      </c>
      <c r="B220" t="s">
        <v>369</v>
      </c>
      <c r="C220">
        <v>17</v>
      </c>
      <c r="D220">
        <v>14</v>
      </c>
      <c r="E220">
        <v>82.352941176470594</v>
      </c>
      <c r="F220">
        <v>28</v>
      </c>
      <c r="G220">
        <v>17</v>
      </c>
      <c r="H220">
        <v>60.714285714285715</v>
      </c>
      <c r="I220">
        <v>45</v>
      </c>
      <c r="J220">
        <v>31</v>
      </c>
      <c r="K220">
        <v>68.888888888888886</v>
      </c>
    </row>
    <row r="221" spans="1:11" x14ac:dyDescent="0.25">
      <c r="A221" t="s">
        <v>375</v>
      </c>
      <c r="B221" t="s">
        <v>370</v>
      </c>
      <c r="C221">
        <v>27</v>
      </c>
      <c r="D221">
        <v>18</v>
      </c>
      <c r="E221">
        <v>66.666666666666671</v>
      </c>
      <c r="F221">
        <v>22</v>
      </c>
      <c r="G221">
        <v>17</v>
      </c>
      <c r="H221">
        <v>77.272727272727266</v>
      </c>
      <c r="I221">
        <v>49</v>
      </c>
      <c r="J221">
        <v>35</v>
      </c>
      <c r="K221">
        <v>71.428571428571431</v>
      </c>
    </row>
    <row r="222" spans="1:11" x14ac:dyDescent="0.25">
      <c r="A222" t="s">
        <v>375</v>
      </c>
      <c r="B222" t="s">
        <v>357</v>
      </c>
      <c r="C222">
        <v>23</v>
      </c>
      <c r="D222">
        <v>15</v>
      </c>
      <c r="E222">
        <v>65.217391304347828</v>
      </c>
      <c r="F222">
        <v>20</v>
      </c>
      <c r="G222">
        <v>13</v>
      </c>
      <c r="H222">
        <v>65</v>
      </c>
      <c r="I222">
        <v>43</v>
      </c>
      <c r="J222">
        <v>28</v>
      </c>
      <c r="K222">
        <v>65.116279069767444</v>
      </c>
    </row>
    <row r="223" spans="1:11" x14ac:dyDescent="0.25">
      <c r="A223" t="s">
        <v>375</v>
      </c>
      <c r="B223" t="s">
        <v>358</v>
      </c>
      <c r="C223" t="s">
        <v>376</v>
      </c>
      <c r="D223" t="s">
        <v>376</v>
      </c>
      <c r="E223">
        <v>71.428571428571431</v>
      </c>
      <c r="F223" t="s">
        <v>376</v>
      </c>
      <c r="G223" t="s">
        <v>376</v>
      </c>
      <c r="H223">
        <v>66.666666666666671</v>
      </c>
      <c r="I223">
        <v>13</v>
      </c>
      <c r="J223">
        <v>9</v>
      </c>
      <c r="K223">
        <v>69.230769230769226</v>
      </c>
    </row>
    <row r="224" spans="1:11" x14ac:dyDescent="0.25">
      <c r="A224" t="s">
        <v>375</v>
      </c>
      <c r="B224" t="s">
        <v>355</v>
      </c>
      <c r="C224">
        <v>13</v>
      </c>
      <c r="D224">
        <v>6</v>
      </c>
      <c r="E224">
        <v>46.153846153846153</v>
      </c>
      <c r="F224">
        <v>31</v>
      </c>
      <c r="G224">
        <v>15</v>
      </c>
      <c r="H224">
        <v>48.387096774193552</v>
      </c>
      <c r="I224">
        <v>44</v>
      </c>
      <c r="J224">
        <v>21</v>
      </c>
      <c r="K224">
        <v>47.727272727272727</v>
      </c>
    </row>
    <row r="225" spans="1:11" x14ac:dyDescent="0.25">
      <c r="A225" t="s">
        <v>377</v>
      </c>
      <c r="B225" t="s">
        <v>365</v>
      </c>
      <c r="C225">
        <v>81</v>
      </c>
      <c r="D225">
        <v>50</v>
      </c>
      <c r="E225">
        <v>61.728395061728399</v>
      </c>
      <c r="F225">
        <v>84</v>
      </c>
      <c r="G225">
        <v>52</v>
      </c>
      <c r="H225">
        <v>61.904761904761905</v>
      </c>
      <c r="I225">
        <v>165</v>
      </c>
      <c r="J225">
        <v>102</v>
      </c>
      <c r="K225">
        <v>61.81818181818182</v>
      </c>
    </row>
    <row r="226" spans="1:11" x14ac:dyDescent="0.25">
      <c r="A226" t="s">
        <v>377</v>
      </c>
      <c r="B226" t="s">
        <v>366</v>
      </c>
      <c r="C226">
        <v>80</v>
      </c>
      <c r="D226">
        <v>59</v>
      </c>
      <c r="E226">
        <v>73.75</v>
      </c>
      <c r="F226">
        <v>106</v>
      </c>
      <c r="G226">
        <v>73</v>
      </c>
      <c r="H226">
        <v>68.867924528301884</v>
      </c>
      <c r="I226">
        <v>186</v>
      </c>
      <c r="J226">
        <v>132</v>
      </c>
      <c r="K226">
        <v>70.967741935483872</v>
      </c>
    </row>
    <row r="227" spans="1:11" x14ac:dyDescent="0.25">
      <c r="A227" t="s">
        <v>377</v>
      </c>
      <c r="B227" t="s">
        <v>367</v>
      </c>
      <c r="C227">
        <v>84</v>
      </c>
      <c r="D227">
        <v>66</v>
      </c>
      <c r="E227">
        <v>78.571428571428569</v>
      </c>
      <c r="F227">
        <v>73</v>
      </c>
      <c r="G227">
        <v>40</v>
      </c>
      <c r="H227">
        <v>54.794520547945204</v>
      </c>
      <c r="I227">
        <v>157</v>
      </c>
      <c r="J227">
        <v>106</v>
      </c>
      <c r="K227">
        <v>67.515923566878982</v>
      </c>
    </row>
    <row r="228" spans="1:11" x14ac:dyDescent="0.25">
      <c r="A228" t="s">
        <v>377</v>
      </c>
      <c r="B228" t="s">
        <v>368</v>
      </c>
      <c r="C228">
        <v>83</v>
      </c>
      <c r="D228">
        <v>63</v>
      </c>
      <c r="E228">
        <v>75.903614457831324</v>
      </c>
      <c r="F228">
        <v>115</v>
      </c>
      <c r="G228">
        <v>80</v>
      </c>
      <c r="H228">
        <v>69.565217391304344</v>
      </c>
      <c r="I228">
        <v>198</v>
      </c>
      <c r="J228">
        <v>143</v>
      </c>
      <c r="K228">
        <v>72.222222222222229</v>
      </c>
    </row>
    <row r="229" spans="1:11" x14ac:dyDescent="0.25">
      <c r="A229" t="s">
        <v>377</v>
      </c>
      <c r="B229" t="s">
        <v>370</v>
      </c>
      <c r="C229">
        <v>99</v>
      </c>
      <c r="D229">
        <v>77</v>
      </c>
      <c r="E229">
        <v>77.777777777777771</v>
      </c>
      <c r="F229">
        <v>113</v>
      </c>
      <c r="G229">
        <v>71</v>
      </c>
      <c r="H229">
        <v>62.831858407079643</v>
      </c>
      <c r="I229">
        <v>212</v>
      </c>
      <c r="J229">
        <v>148</v>
      </c>
      <c r="K229">
        <v>69.811320754716974</v>
      </c>
    </row>
    <row r="230" spans="1:11" x14ac:dyDescent="0.25">
      <c r="A230" t="s">
        <v>377</v>
      </c>
      <c r="B230" t="s">
        <v>357</v>
      </c>
      <c r="C230">
        <v>69</v>
      </c>
      <c r="D230">
        <v>54</v>
      </c>
      <c r="E230">
        <v>78.260869565217391</v>
      </c>
      <c r="F230">
        <v>107</v>
      </c>
      <c r="G230">
        <v>66</v>
      </c>
      <c r="H230">
        <v>61.682242990654203</v>
      </c>
      <c r="I230">
        <v>176</v>
      </c>
      <c r="J230">
        <v>120</v>
      </c>
      <c r="K230">
        <v>68.181818181818187</v>
      </c>
    </row>
    <row r="231" spans="1:11" x14ac:dyDescent="0.25">
      <c r="A231" t="s">
        <v>377</v>
      </c>
      <c r="B231" t="s">
        <v>358</v>
      </c>
      <c r="C231">
        <v>86</v>
      </c>
      <c r="D231">
        <v>65</v>
      </c>
      <c r="E231">
        <v>75.581395348837219</v>
      </c>
      <c r="F231">
        <v>138</v>
      </c>
      <c r="G231">
        <v>90</v>
      </c>
      <c r="H231">
        <v>65.217391304347828</v>
      </c>
      <c r="I231">
        <v>224</v>
      </c>
      <c r="J231">
        <v>155</v>
      </c>
      <c r="K231">
        <v>69.196428571428569</v>
      </c>
    </row>
    <row r="232" spans="1:11" x14ac:dyDescent="0.25">
      <c r="A232" t="s">
        <v>377</v>
      </c>
      <c r="B232" t="s">
        <v>359</v>
      </c>
      <c r="C232">
        <v>101</v>
      </c>
      <c r="D232">
        <v>76</v>
      </c>
      <c r="E232">
        <v>75.247524752475243</v>
      </c>
      <c r="F232">
        <v>116</v>
      </c>
      <c r="G232">
        <v>78</v>
      </c>
      <c r="H232">
        <v>67.241379310344826</v>
      </c>
      <c r="I232">
        <v>217</v>
      </c>
      <c r="J232">
        <v>154</v>
      </c>
      <c r="K232">
        <v>70.967741935483872</v>
      </c>
    </row>
    <row r="233" spans="1:11" x14ac:dyDescent="0.25">
      <c r="A233" t="s">
        <v>377</v>
      </c>
      <c r="B233" t="s">
        <v>360</v>
      </c>
      <c r="C233">
        <v>55</v>
      </c>
      <c r="D233">
        <v>41</v>
      </c>
      <c r="E233">
        <v>74.545454545454547</v>
      </c>
      <c r="F233">
        <v>88</v>
      </c>
      <c r="G233">
        <v>53</v>
      </c>
      <c r="H233">
        <v>60.227272727272727</v>
      </c>
      <c r="I233">
        <v>143</v>
      </c>
      <c r="J233">
        <v>94</v>
      </c>
      <c r="K233">
        <v>65.734265734265733</v>
      </c>
    </row>
    <row r="234" spans="1:11" x14ac:dyDescent="0.25">
      <c r="A234" t="s">
        <v>377</v>
      </c>
      <c r="B234" t="s">
        <v>361</v>
      </c>
      <c r="C234">
        <v>71</v>
      </c>
      <c r="D234">
        <v>57</v>
      </c>
      <c r="E234">
        <v>80.2816901408451</v>
      </c>
      <c r="F234">
        <v>105</v>
      </c>
      <c r="G234">
        <v>67</v>
      </c>
      <c r="H234">
        <v>63.809523809523803</v>
      </c>
      <c r="I234">
        <v>176</v>
      </c>
      <c r="J234">
        <v>124</v>
      </c>
      <c r="K234">
        <v>70.454545454545496</v>
      </c>
    </row>
    <row r="235" spans="1:11" x14ac:dyDescent="0.25">
      <c r="A235" t="s">
        <v>377</v>
      </c>
      <c r="B235" t="s">
        <v>362</v>
      </c>
      <c r="C235">
        <v>68</v>
      </c>
      <c r="D235">
        <v>54</v>
      </c>
      <c r="E235">
        <v>79.411764705882305</v>
      </c>
      <c r="F235">
        <v>69</v>
      </c>
      <c r="G235">
        <v>52</v>
      </c>
      <c r="H235">
        <v>75.362318840579704</v>
      </c>
      <c r="I235">
        <v>137</v>
      </c>
      <c r="J235">
        <v>106</v>
      </c>
      <c r="K235">
        <v>77.372262773722596</v>
      </c>
    </row>
    <row r="236" spans="1:11" x14ac:dyDescent="0.25">
      <c r="A236" t="s">
        <v>377</v>
      </c>
      <c r="B236" t="s">
        <v>355</v>
      </c>
      <c r="C236">
        <v>103</v>
      </c>
      <c r="D236">
        <v>66</v>
      </c>
      <c r="E236">
        <v>64.077669902912618</v>
      </c>
      <c r="F236">
        <v>152</v>
      </c>
      <c r="G236">
        <v>96</v>
      </c>
      <c r="H236">
        <v>63.15789473684211</v>
      </c>
      <c r="I236">
        <v>255</v>
      </c>
      <c r="J236">
        <v>162</v>
      </c>
      <c r="K236">
        <v>63.529411764705884</v>
      </c>
    </row>
    <row r="237" spans="1:11" x14ac:dyDescent="0.25">
      <c r="A237" t="s">
        <v>41</v>
      </c>
      <c r="B237" t="s">
        <v>365</v>
      </c>
      <c r="C237">
        <v>2688</v>
      </c>
      <c r="D237">
        <v>1471</v>
      </c>
      <c r="E237">
        <v>54.724702380952387</v>
      </c>
      <c r="F237">
        <v>2895</v>
      </c>
      <c r="G237">
        <v>1462</v>
      </c>
      <c r="H237">
        <v>50.500863557858374</v>
      </c>
      <c r="I237">
        <v>5583</v>
      </c>
      <c r="J237">
        <v>2933</v>
      </c>
      <c r="K237">
        <v>52.534479670428084</v>
      </c>
    </row>
    <row r="238" spans="1:11" x14ac:dyDescent="0.25">
      <c r="A238" t="s">
        <v>41</v>
      </c>
      <c r="B238" t="s">
        <v>366</v>
      </c>
      <c r="C238">
        <v>2490</v>
      </c>
      <c r="D238">
        <v>1359</v>
      </c>
      <c r="E238">
        <v>54.578313253012048</v>
      </c>
      <c r="F238">
        <v>2777</v>
      </c>
      <c r="G238">
        <v>1393</v>
      </c>
      <c r="H238">
        <v>50.162045372704362</v>
      </c>
      <c r="I238">
        <v>5267</v>
      </c>
      <c r="J238">
        <v>2752</v>
      </c>
      <c r="K238">
        <v>52.24985760394911</v>
      </c>
    </row>
    <row r="239" spans="1:11" x14ac:dyDescent="0.25">
      <c r="A239" t="s">
        <v>41</v>
      </c>
      <c r="B239" t="s">
        <v>367</v>
      </c>
      <c r="C239">
        <v>2324</v>
      </c>
      <c r="D239">
        <v>1238</v>
      </c>
      <c r="E239">
        <v>53.270223752151459</v>
      </c>
      <c r="F239">
        <v>2342</v>
      </c>
      <c r="G239">
        <v>1180</v>
      </c>
      <c r="H239">
        <v>50.384286934244237</v>
      </c>
      <c r="I239">
        <v>4666</v>
      </c>
      <c r="J239">
        <v>2418</v>
      </c>
      <c r="K239">
        <v>51.821688812687526</v>
      </c>
    </row>
    <row r="240" spans="1:11" x14ac:dyDescent="0.25">
      <c r="A240" t="s">
        <v>41</v>
      </c>
      <c r="B240" t="s">
        <v>355</v>
      </c>
      <c r="C240">
        <v>2607</v>
      </c>
      <c r="D240">
        <v>1405</v>
      </c>
      <c r="E240">
        <v>53.893364019946304</v>
      </c>
      <c r="F240">
        <v>2548</v>
      </c>
      <c r="G240">
        <v>1327</v>
      </c>
      <c r="H240">
        <v>52.080062794348507</v>
      </c>
      <c r="I240">
        <v>5155</v>
      </c>
      <c r="J240">
        <v>2732</v>
      </c>
      <c r="K240">
        <v>52.997090203685737</v>
      </c>
    </row>
    <row r="241" spans="1:11" x14ac:dyDescent="0.25">
      <c r="A241" t="s">
        <v>41</v>
      </c>
      <c r="B241" t="s">
        <v>368</v>
      </c>
      <c r="C241">
        <v>2613</v>
      </c>
      <c r="D241">
        <v>1361</v>
      </c>
      <c r="E241">
        <v>52.085725220053583</v>
      </c>
      <c r="F241">
        <v>2678</v>
      </c>
      <c r="G241">
        <v>1383</v>
      </c>
      <c r="H241">
        <v>51.643017176997752</v>
      </c>
      <c r="I241">
        <v>5291</v>
      </c>
      <c r="J241">
        <v>2744</v>
      </c>
      <c r="K241">
        <v>51.861651861651865</v>
      </c>
    </row>
    <row r="242" spans="1:11" x14ac:dyDescent="0.25">
      <c r="A242" t="s">
        <v>41</v>
      </c>
      <c r="B242" t="s">
        <v>369</v>
      </c>
      <c r="C242">
        <v>2335</v>
      </c>
      <c r="D242">
        <v>1197</v>
      </c>
      <c r="E242">
        <v>51.263383297644538</v>
      </c>
      <c r="F242">
        <v>2434</v>
      </c>
      <c r="G242">
        <v>1244</v>
      </c>
      <c r="H242">
        <v>51.109285127362362</v>
      </c>
      <c r="I242">
        <v>4769</v>
      </c>
      <c r="J242">
        <v>2441</v>
      </c>
      <c r="K242">
        <v>51.184734745229605</v>
      </c>
    </row>
    <row r="243" spans="1:11" x14ac:dyDescent="0.25">
      <c r="A243" t="s">
        <v>41</v>
      </c>
      <c r="B243" t="s">
        <v>370</v>
      </c>
      <c r="C243">
        <v>2374</v>
      </c>
      <c r="D243">
        <v>1297</v>
      </c>
      <c r="E243">
        <v>54.633529907329404</v>
      </c>
      <c r="F243">
        <v>2483</v>
      </c>
      <c r="G243">
        <v>1272</v>
      </c>
      <c r="H243">
        <v>51.228352799033431</v>
      </c>
      <c r="I243">
        <v>4857</v>
      </c>
      <c r="J243">
        <v>2569</v>
      </c>
      <c r="K243">
        <v>52.892732139180559</v>
      </c>
    </row>
    <row r="244" spans="1:11" x14ac:dyDescent="0.25">
      <c r="A244" t="s">
        <v>41</v>
      </c>
      <c r="B244" t="s">
        <v>357</v>
      </c>
      <c r="C244">
        <v>2317</v>
      </c>
      <c r="D244">
        <v>1232</v>
      </c>
      <c r="E244">
        <v>53.17220543806647</v>
      </c>
      <c r="F244">
        <v>2533</v>
      </c>
      <c r="G244">
        <v>1269</v>
      </c>
      <c r="H244">
        <v>50.098697196999602</v>
      </c>
      <c r="I244">
        <v>4850</v>
      </c>
      <c r="J244">
        <v>2501</v>
      </c>
      <c r="K244">
        <v>51.567010309278345</v>
      </c>
    </row>
    <row r="245" spans="1:11" x14ac:dyDescent="0.25">
      <c r="A245" t="s">
        <v>41</v>
      </c>
      <c r="B245" t="s">
        <v>358</v>
      </c>
      <c r="C245">
        <v>2752</v>
      </c>
      <c r="D245">
        <v>1470</v>
      </c>
      <c r="E245">
        <v>53.41569767441861</v>
      </c>
      <c r="F245">
        <v>3046</v>
      </c>
      <c r="G245">
        <v>1535</v>
      </c>
      <c r="H245">
        <v>50.393959290873269</v>
      </c>
      <c r="I245">
        <v>5798</v>
      </c>
      <c r="J245">
        <v>3005</v>
      </c>
      <c r="K245">
        <v>51.828216626422901</v>
      </c>
    </row>
    <row r="246" spans="1:11" x14ac:dyDescent="0.25">
      <c r="A246" t="s">
        <v>41</v>
      </c>
      <c r="B246" t="s">
        <v>359</v>
      </c>
      <c r="C246">
        <v>2768</v>
      </c>
      <c r="D246">
        <v>1522</v>
      </c>
      <c r="E246">
        <v>54.98554913294798</v>
      </c>
      <c r="F246">
        <v>2768</v>
      </c>
      <c r="G246">
        <v>1459</v>
      </c>
      <c r="H246">
        <v>52.709537572254341</v>
      </c>
      <c r="I246">
        <v>5536</v>
      </c>
      <c r="J246">
        <v>2981</v>
      </c>
      <c r="K246">
        <v>53.847543352601157</v>
      </c>
    </row>
    <row r="247" spans="1:11" x14ac:dyDescent="0.25">
      <c r="A247" t="s">
        <v>41</v>
      </c>
      <c r="B247" t="s">
        <v>360</v>
      </c>
      <c r="C247">
        <v>2532</v>
      </c>
      <c r="D247">
        <v>1424</v>
      </c>
      <c r="E247">
        <v>56.240126382306478</v>
      </c>
      <c r="F247">
        <v>2936</v>
      </c>
      <c r="G247">
        <v>1477</v>
      </c>
      <c r="H247">
        <v>50.30653950953679</v>
      </c>
      <c r="I247">
        <v>5468</v>
      </c>
      <c r="J247">
        <v>2901</v>
      </c>
      <c r="K247">
        <v>53.054133138258955</v>
      </c>
    </row>
    <row r="248" spans="1:11" x14ac:dyDescent="0.25">
      <c r="A248" t="s">
        <v>41</v>
      </c>
      <c r="B248" t="s">
        <v>361</v>
      </c>
      <c r="C248">
        <v>2431</v>
      </c>
      <c r="D248">
        <v>1359</v>
      </c>
      <c r="E248">
        <v>55.902920608803001</v>
      </c>
      <c r="F248">
        <v>2574</v>
      </c>
      <c r="G248">
        <v>1258</v>
      </c>
      <c r="H248">
        <v>48.873348873348903</v>
      </c>
      <c r="I248">
        <v>5005</v>
      </c>
      <c r="J248">
        <v>2617</v>
      </c>
      <c r="K248">
        <v>52.287712287712303</v>
      </c>
    </row>
    <row r="249" spans="1:11" x14ac:dyDescent="0.25">
      <c r="A249" t="s">
        <v>41</v>
      </c>
      <c r="B249" t="s">
        <v>362</v>
      </c>
      <c r="C249">
        <v>2645</v>
      </c>
      <c r="D249">
        <v>1340</v>
      </c>
      <c r="E249">
        <v>50.661625708884699</v>
      </c>
      <c r="F249">
        <v>2619</v>
      </c>
      <c r="G249">
        <v>1301</v>
      </c>
      <c r="H249">
        <v>49.675448644520799</v>
      </c>
      <c r="I249">
        <v>5264</v>
      </c>
      <c r="J249">
        <v>2641</v>
      </c>
      <c r="K249">
        <v>50.170972644376903</v>
      </c>
    </row>
    <row r="250" spans="1:11" x14ac:dyDescent="0.25">
      <c r="A250" t="s">
        <v>41</v>
      </c>
      <c r="B250" t="s">
        <v>363</v>
      </c>
      <c r="C250">
        <v>794</v>
      </c>
      <c r="D250">
        <v>447</v>
      </c>
      <c r="E250">
        <v>56.297229219143603</v>
      </c>
      <c r="F250">
        <v>837</v>
      </c>
      <c r="G250">
        <v>458</v>
      </c>
      <c r="H250">
        <v>54.719235364396702</v>
      </c>
      <c r="I250">
        <v>1631</v>
      </c>
      <c r="J250">
        <v>905</v>
      </c>
      <c r="K250">
        <v>55.487431023911697</v>
      </c>
    </row>
    <row r="251" spans="1:11" x14ac:dyDescent="0.25">
      <c r="A251" t="s">
        <v>42</v>
      </c>
      <c r="B251" t="s">
        <v>365</v>
      </c>
      <c r="C251">
        <v>138</v>
      </c>
      <c r="D251">
        <v>77</v>
      </c>
      <c r="E251">
        <v>55.79710144927536</v>
      </c>
      <c r="F251">
        <v>185</v>
      </c>
      <c r="G251">
        <v>91</v>
      </c>
      <c r="H251">
        <v>49.189189189189193</v>
      </c>
      <c r="I251">
        <v>323</v>
      </c>
      <c r="J251">
        <v>168</v>
      </c>
      <c r="K251">
        <v>52.012383900928789</v>
      </c>
    </row>
    <row r="252" spans="1:11" x14ac:dyDescent="0.25">
      <c r="A252" t="s">
        <v>42</v>
      </c>
      <c r="B252" t="s">
        <v>366</v>
      </c>
      <c r="C252">
        <v>130</v>
      </c>
      <c r="D252">
        <v>84</v>
      </c>
      <c r="E252">
        <v>64.615384615384613</v>
      </c>
      <c r="F252">
        <v>194</v>
      </c>
      <c r="G252">
        <v>102</v>
      </c>
      <c r="H252">
        <v>52.577319587628864</v>
      </c>
      <c r="I252">
        <v>324</v>
      </c>
      <c r="J252">
        <v>186</v>
      </c>
      <c r="K252">
        <v>57.407407407407412</v>
      </c>
    </row>
    <row r="253" spans="1:11" x14ac:dyDescent="0.25">
      <c r="A253" t="s">
        <v>42</v>
      </c>
      <c r="B253" t="s">
        <v>367</v>
      </c>
      <c r="C253">
        <v>161</v>
      </c>
      <c r="D253">
        <v>88</v>
      </c>
      <c r="E253">
        <v>54.658385093167702</v>
      </c>
      <c r="F253">
        <v>164</v>
      </c>
      <c r="G253">
        <v>95</v>
      </c>
      <c r="H253">
        <v>57.926829268292686</v>
      </c>
      <c r="I253">
        <v>325</v>
      </c>
      <c r="J253">
        <v>183</v>
      </c>
      <c r="K253">
        <v>56.307692307692307</v>
      </c>
    </row>
    <row r="254" spans="1:11" x14ac:dyDescent="0.25">
      <c r="A254" t="s">
        <v>42</v>
      </c>
      <c r="B254" t="s">
        <v>369</v>
      </c>
      <c r="C254">
        <v>152</v>
      </c>
      <c r="D254">
        <v>98</v>
      </c>
      <c r="E254">
        <v>64.473684210526315</v>
      </c>
      <c r="F254">
        <v>151</v>
      </c>
      <c r="G254">
        <v>90</v>
      </c>
      <c r="H254">
        <v>59.602649006622514</v>
      </c>
      <c r="I254">
        <v>303</v>
      </c>
      <c r="J254">
        <v>188</v>
      </c>
      <c r="K254">
        <v>62.046204620462049</v>
      </c>
    </row>
    <row r="255" spans="1:11" x14ac:dyDescent="0.25">
      <c r="A255" t="s">
        <v>42</v>
      </c>
      <c r="B255" t="s">
        <v>370</v>
      </c>
      <c r="C255">
        <v>145</v>
      </c>
      <c r="D255">
        <v>89</v>
      </c>
      <c r="E255">
        <v>61.379310344827587</v>
      </c>
      <c r="F255">
        <v>149</v>
      </c>
      <c r="G255">
        <v>86</v>
      </c>
      <c r="H255">
        <v>57.718120805369125</v>
      </c>
      <c r="I255">
        <v>294</v>
      </c>
      <c r="J255">
        <v>175</v>
      </c>
      <c r="K255">
        <v>59.523809523809526</v>
      </c>
    </row>
    <row r="256" spans="1:11" x14ac:dyDescent="0.25">
      <c r="A256" t="s">
        <v>42</v>
      </c>
      <c r="B256" t="s">
        <v>357</v>
      </c>
      <c r="C256" t="s">
        <v>334</v>
      </c>
      <c r="D256" t="s">
        <v>334</v>
      </c>
      <c r="F256" t="s">
        <v>334</v>
      </c>
      <c r="G256" t="s">
        <v>334</v>
      </c>
      <c r="I256">
        <v>292</v>
      </c>
      <c r="J256">
        <v>161</v>
      </c>
      <c r="K256">
        <v>55.136986301369859</v>
      </c>
    </row>
    <row r="257" spans="1:11" x14ac:dyDescent="0.25">
      <c r="A257" t="s">
        <v>42</v>
      </c>
      <c r="B257" t="s">
        <v>358</v>
      </c>
      <c r="C257">
        <v>143</v>
      </c>
      <c r="D257">
        <v>84</v>
      </c>
      <c r="E257">
        <v>58.741258741258747</v>
      </c>
      <c r="F257">
        <v>162</v>
      </c>
      <c r="G257">
        <v>88</v>
      </c>
      <c r="H257">
        <v>54.320987654320987</v>
      </c>
      <c r="I257">
        <v>305</v>
      </c>
      <c r="J257">
        <v>172</v>
      </c>
      <c r="K257">
        <v>56.393442622950815</v>
      </c>
    </row>
    <row r="258" spans="1:11" x14ac:dyDescent="0.25">
      <c r="A258" t="s">
        <v>42</v>
      </c>
      <c r="B258" t="s">
        <v>359</v>
      </c>
      <c r="C258">
        <v>184</v>
      </c>
      <c r="D258">
        <v>113</v>
      </c>
      <c r="E258">
        <v>61.413043478260867</v>
      </c>
      <c r="F258">
        <v>209</v>
      </c>
      <c r="G258">
        <v>103</v>
      </c>
      <c r="H258">
        <v>49.282296650717697</v>
      </c>
      <c r="I258">
        <v>393</v>
      </c>
      <c r="J258">
        <v>216</v>
      </c>
      <c r="K258">
        <v>54.961832061068698</v>
      </c>
    </row>
    <row r="259" spans="1:11" x14ac:dyDescent="0.25">
      <c r="A259" t="s">
        <v>42</v>
      </c>
      <c r="B259" t="s">
        <v>360</v>
      </c>
      <c r="C259">
        <v>126</v>
      </c>
      <c r="D259">
        <v>76</v>
      </c>
      <c r="E259">
        <v>60.317460317460316</v>
      </c>
      <c r="F259">
        <v>138</v>
      </c>
      <c r="G259">
        <v>75</v>
      </c>
      <c r="H259">
        <v>54.347826086956523</v>
      </c>
      <c r="I259">
        <v>264</v>
      </c>
      <c r="J259">
        <v>151</v>
      </c>
      <c r="K259">
        <v>57.196969696969703</v>
      </c>
    </row>
    <row r="260" spans="1:11" x14ac:dyDescent="0.25">
      <c r="A260" t="s">
        <v>42</v>
      </c>
      <c r="B260" t="s">
        <v>361</v>
      </c>
      <c r="C260">
        <v>113</v>
      </c>
      <c r="D260">
        <v>77</v>
      </c>
      <c r="E260">
        <v>68.141592920354</v>
      </c>
      <c r="F260">
        <v>135</v>
      </c>
      <c r="G260">
        <v>79</v>
      </c>
      <c r="H260">
        <v>58.518518518518498</v>
      </c>
      <c r="I260">
        <v>248</v>
      </c>
      <c r="J260">
        <v>156</v>
      </c>
      <c r="K260">
        <v>62.903225806451601</v>
      </c>
    </row>
    <row r="261" spans="1:11" x14ac:dyDescent="0.25">
      <c r="A261" t="s">
        <v>42</v>
      </c>
      <c r="B261" t="s">
        <v>362</v>
      </c>
      <c r="C261">
        <v>125</v>
      </c>
      <c r="D261">
        <v>83</v>
      </c>
      <c r="E261">
        <v>66.400000000000006</v>
      </c>
      <c r="F261">
        <v>107</v>
      </c>
      <c r="G261">
        <v>70</v>
      </c>
      <c r="H261">
        <v>65.420560747663501</v>
      </c>
      <c r="I261">
        <v>232</v>
      </c>
      <c r="J261">
        <v>153</v>
      </c>
      <c r="K261">
        <v>65.948275862068996</v>
      </c>
    </row>
    <row r="262" spans="1:11" x14ac:dyDescent="0.25">
      <c r="A262" t="s">
        <v>42</v>
      </c>
      <c r="B262" t="s">
        <v>363</v>
      </c>
      <c r="C262">
        <v>9</v>
      </c>
      <c r="D262">
        <v>6</v>
      </c>
      <c r="E262">
        <v>66.6666666666667</v>
      </c>
      <c r="F262">
        <v>15</v>
      </c>
      <c r="G262">
        <v>9</v>
      </c>
      <c r="H262">
        <v>60</v>
      </c>
      <c r="I262">
        <v>24</v>
      </c>
      <c r="J262">
        <v>15</v>
      </c>
      <c r="K262">
        <v>62.5</v>
      </c>
    </row>
    <row r="263" spans="1:11" x14ac:dyDescent="0.25">
      <c r="A263" t="s">
        <v>42</v>
      </c>
      <c r="B263" t="s">
        <v>355</v>
      </c>
      <c r="C263">
        <v>150</v>
      </c>
      <c r="D263">
        <v>91</v>
      </c>
      <c r="E263">
        <v>60.666666666666671</v>
      </c>
      <c r="F263">
        <v>157</v>
      </c>
      <c r="G263">
        <v>79</v>
      </c>
      <c r="H263">
        <v>50.318471337579624</v>
      </c>
      <c r="I263">
        <v>307</v>
      </c>
      <c r="J263">
        <v>170</v>
      </c>
      <c r="K263">
        <v>55.374592833876221</v>
      </c>
    </row>
    <row r="264" spans="1:11" x14ac:dyDescent="0.25">
      <c r="A264" t="s">
        <v>43</v>
      </c>
      <c r="B264" t="s">
        <v>366</v>
      </c>
      <c r="C264">
        <v>111</v>
      </c>
      <c r="D264">
        <v>46</v>
      </c>
      <c r="E264">
        <v>41.441441441441441</v>
      </c>
      <c r="F264">
        <v>108</v>
      </c>
      <c r="G264">
        <v>49</v>
      </c>
      <c r="H264">
        <v>45.370370370370374</v>
      </c>
      <c r="I264">
        <v>219</v>
      </c>
      <c r="J264">
        <v>95</v>
      </c>
      <c r="K264">
        <v>43.378995433789953</v>
      </c>
    </row>
    <row r="265" spans="1:11" x14ac:dyDescent="0.25">
      <c r="A265" t="s">
        <v>43</v>
      </c>
      <c r="B265" t="s">
        <v>367</v>
      </c>
      <c r="C265">
        <v>1891</v>
      </c>
      <c r="D265">
        <v>939</v>
      </c>
      <c r="E265">
        <v>49.656266525647808</v>
      </c>
      <c r="F265">
        <v>1982</v>
      </c>
      <c r="G265">
        <v>910</v>
      </c>
      <c r="H265">
        <v>45.913218970736622</v>
      </c>
      <c r="I265">
        <v>3873</v>
      </c>
      <c r="J265">
        <v>1849</v>
      </c>
      <c r="K265">
        <v>47.740769429382908</v>
      </c>
    </row>
    <row r="266" spans="1:11" x14ac:dyDescent="0.25">
      <c r="A266" t="s">
        <v>43</v>
      </c>
      <c r="B266" t="s">
        <v>368</v>
      </c>
      <c r="C266">
        <v>1914</v>
      </c>
      <c r="D266">
        <v>1037</v>
      </c>
      <c r="E266">
        <v>54.179728317659354</v>
      </c>
      <c r="F266">
        <v>2063</v>
      </c>
      <c r="G266">
        <v>1027</v>
      </c>
      <c r="H266">
        <v>49.781871061560835</v>
      </c>
      <c r="I266">
        <v>3977</v>
      </c>
      <c r="J266">
        <v>2064</v>
      </c>
      <c r="K266">
        <v>51.898415891375407</v>
      </c>
    </row>
    <row r="267" spans="1:11" x14ac:dyDescent="0.25">
      <c r="A267" t="s">
        <v>43</v>
      </c>
      <c r="B267" t="s">
        <v>369</v>
      </c>
      <c r="C267">
        <v>1639</v>
      </c>
      <c r="D267">
        <v>929</v>
      </c>
      <c r="E267">
        <v>56.680902989627818</v>
      </c>
      <c r="F267">
        <v>1859</v>
      </c>
      <c r="G267">
        <v>960</v>
      </c>
      <c r="H267">
        <v>51.640667025282411</v>
      </c>
      <c r="I267">
        <v>3498</v>
      </c>
      <c r="J267">
        <v>1889</v>
      </c>
      <c r="K267">
        <v>54.002287021154942</v>
      </c>
    </row>
    <row r="268" spans="1:11" x14ac:dyDescent="0.25">
      <c r="A268" t="s">
        <v>43</v>
      </c>
      <c r="B268" t="s">
        <v>370</v>
      </c>
      <c r="C268">
        <v>1746</v>
      </c>
      <c r="D268">
        <v>1001</v>
      </c>
      <c r="E268">
        <v>57.331042382588777</v>
      </c>
      <c r="F268">
        <v>1894</v>
      </c>
      <c r="G268">
        <v>982</v>
      </c>
      <c r="H268">
        <v>51.847940865892291</v>
      </c>
      <c r="I268">
        <v>3640</v>
      </c>
      <c r="J268">
        <v>1983</v>
      </c>
      <c r="K268">
        <v>54.478021978021978</v>
      </c>
    </row>
    <row r="269" spans="1:11" x14ac:dyDescent="0.25">
      <c r="A269" t="s">
        <v>43</v>
      </c>
      <c r="B269" t="s">
        <v>357</v>
      </c>
      <c r="C269">
        <v>1796</v>
      </c>
      <c r="D269">
        <v>1072</v>
      </c>
      <c r="E269">
        <v>59.688195991091312</v>
      </c>
      <c r="F269">
        <v>2021</v>
      </c>
      <c r="G269">
        <v>1071</v>
      </c>
      <c r="H269">
        <v>52.993567540821374</v>
      </c>
      <c r="I269">
        <v>3817</v>
      </c>
      <c r="J269">
        <v>2143</v>
      </c>
      <c r="K269">
        <v>56.14356824731464</v>
      </c>
    </row>
    <row r="270" spans="1:11" x14ac:dyDescent="0.25">
      <c r="A270" t="s">
        <v>43</v>
      </c>
      <c r="B270" t="s">
        <v>358</v>
      </c>
      <c r="C270">
        <v>1816</v>
      </c>
      <c r="D270">
        <v>1049</v>
      </c>
      <c r="E270">
        <v>57.764317180616736</v>
      </c>
      <c r="F270">
        <v>2167</v>
      </c>
      <c r="G270">
        <v>1036</v>
      </c>
      <c r="H270">
        <v>47.80802953391786</v>
      </c>
      <c r="I270">
        <v>3983</v>
      </c>
      <c r="J270">
        <v>2085</v>
      </c>
      <c r="K270">
        <v>52.347476776299274</v>
      </c>
    </row>
    <row r="271" spans="1:11" x14ac:dyDescent="0.25">
      <c r="A271" t="s">
        <v>43</v>
      </c>
      <c r="B271" t="s">
        <v>359</v>
      </c>
      <c r="C271">
        <v>2482</v>
      </c>
      <c r="D271">
        <v>1456</v>
      </c>
      <c r="E271">
        <v>58.662369057211926</v>
      </c>
      <c r="F271">
        <v>2681</v>
      </c>
      <c r="G271">
        <v>1416</v>
      </c>
      <c r="H271">
        <v>52.816113390525928</v>
      </c>
      <c r="I271">
        <v>5163</v>
      </c>
      <c r="J271">
        <v>2872</v>
      </c>
      <c r="K271">
        <v>55.626573697462717</v>
      </c>
    </row>
    <row r="272" spans="1:11" x14ac:dyDescent="0.25">
      <c r="A272" t="s">
        <v>43</v>
      </c>
      <c r="B272" t="s">
        <v>360</v>
      </c>
      <c r="C272">
        <v>2235</v>
      </c>
      <c r="D272">
        <v>1254</v>
      </c>
      <c r="E272">
        <v>56.107382550335572</v>
      </c>
      <c r="F272">
        <v>2399</v>
      </c>
      <c r="G272">
        <v>1269</v>
      </c>
      <c r="H272">
        <v>52.897040433513965</v>
      </c>
      <c r="I272">
        <v>4634</v>
      </c>
      <c r="J272">
        <v>2523</v>
      </c>
      <c r="K272">
        <v>54.445403539059129</v>
      </c>
    </row>
    <row r="273" spans="1:11" x14ac:dyDescent="0.25">
      <c r="A273" t="s">
        <v>43</v>
      </c>
      <c r="B273" t="s">
        <v>361</v>
      </c>
      <c r="C273">
        <v>1882</v>
      </c>
      <c r="D273">
        <v>1060</v>
      </c>
      <c r="E273">
        <v>56.323060573857603</v>
      </c>
      <c r="F273">
        <v>2221</v>
      </c>
      <c r="G273">
        <v>1067</v>
      </c>
      <c r="H273">
        <v>48.041422782530397</v>
      </c>
      <c r="I273">
        <v>4103</v>
      </c>
      <c r="J273">
        <v>2127</v>
      </c>
      <c r="K273">
        <v>51.840116987570099</v>
      </c>
    </row>
    <row r="274" spans="1:11" x14ac:dyDescent="0.25">
      <c r="A274" t="s">
        <v>43</v>
      </c>
      <c r="B274" t="s">
        <v>362</v>
      </c>
      <c r="C274">
        <v>1905</v>
      </c>
      <c r="D274">
        <v>1021</v>
      </c>
      <c r="E274">
        <v>53.595800524934397</v>
      </c>
      <c r="F274">
        <v>2182</v>
      </c>
      <c r="G274">
        <v>1049</v>
      </c>
      <c r="H274">
        <v>48.075160403299698</v>
      </c>
      <c r="I274">
        <v>4088</v>
      </c>
      <c r="J274">
        <v>2071</v>
      </c>
      <c r="K274">
        <v>50.660469667318999</v>
      </c>
    </row>
    <row r="275" spans="1:11" x14ac:dyDescent="0.25">
      <c r="A275" t="s">
        <v>43</v>
      </c>
      <c r="B275" t="s">
        <v>363</v>
      </c>
      <c r="C275">
        <v>538</v>
      </c>
      <c r="D275">
        <v>296</v>
      </c>
      <c r="E275">
        <v>55.0185873605948</v>
      </c>
      <c r="F275">
        <v>552</v>
      </c>
      <c r="G275">
        <v>292</v>
      </c>
      <c r="H275">
        <v>52.898550724637701</v>
      </c>
      <c r="I275">
        <v>1090</v>
      </c>
      <c r="J275">
        <v>588</v>
      </c>
      <c r="K275">
        <v>53.944954128440401</v>
      </c>
    </row>
    <row r="276" spans="1:11" x14ac:dyDescent="0.25">
      <c r="A276" t="s">
        <v>43</v>
      </c>
      <c r="B276" t="s">
        <v>355</v>
      </c>
      <c r="C276">
        <v>1919</v>
      </c>
      <c r="D276">
        <v>962</v>
      </c>
      <c r="E276">
        <v>50.130276185513281</v>
      </c>
      <c r="F276">
        <v>1970</v>
      </c>
      <c r="G276">
        <v>954</v>
      </c>
      <c r="H276">
        <v>48.426395939086298</v>
      </c>
      <c r="I276">
        <v>3889</v>
      </c>
      <c r="J276">
        <v>1916</v>
      </c>
      <c r="K276">
        <v>49.26716379532013</v>
      </c>
    </row>
    <row r="277" spans="1:11" x14ac:dyDescent="0.25">
      <c r="A277" t="s">
        <v>378</v>
      </c>
      <c r="B277" t="s">
        <v>365</v>
      </c>
      <c r="C277">
        <v>6161</v>
      </c>
      <c r="D277">
        <v>2012</v>
      </c>
      <c r="E277">
        <v>32.657036195422819</v>
      </c>
      <c r="F277">
        <v>6060</v>
      </c>
      <c r="G277">
        <v>1701</v>
      </c>
      <c r="H277">
        <v>28.06930693069307</v>
      </c>
      <c r="I277">
        <v>12223</v>
      </c>
      <c r="J277">
        <v>3714</v>
      </c>
      <c r="K277">
        <v>30.385339114783605</v>
      </c>
    </row>
    <row r="278" spans="1:11" x14ac:dyDescent="0.25">
      <c r="A278" t="s">
        <v>378</v>
      </c>
      <c r="B278" t="s">
        <v>366</v>
      </c>
      <c r="C278">
        <v>5377</v>
      </c>
      <c r="D278">
        <v>1765</v>
      </c>
      <c r="E278">
        <v>32.824995350567235</v>
      </c>
      <c r="F278">
        <v>5985</v>
      </c>
      <c r="G278">
        <v>1585</v>
      </c>
      <c r="H278">
        <v>26.482873851294904</v>
      </c>
      <c r="I278">
        <v>11363</v>
      </c>
      <c r="J278">
        <v>3350</v>
      </c>
      <c r="K278">
        <v>29.48165097245446</v>
      </c>
    </row>
    <row r="279" spans="1:11" x14ac:dyDescent="0.25">
      <c r="A279" t="s">
        <v>378</v>
      </c>
      <c r="B279" t="s">
        <v>367</v>
      </c>
      <c r="C279">
        <v>4706</v>
      </c>
      <c r="D279">
        <v>1603</v>
      </c>
      <c r="E279">
        <v>34.062898427539309</v>
      </c>
      <c r="F279">
        <v>4730</v>
      </c>
      <c r="G279">
        <v>1315</v>
      </c>
      <c r="H279">
        <v>27.801268498942918</v>
      </c>
      <c r="I279">
        <v>9437</v>
      </c>
      <c r="J279">
        <v>2919</v>
      </c>
      <c r="K279">
        <v>30.931440076295434</v>
      </c>
    </row>
    <row r="280" spans="1:11" x14ac:dyDescent="0.25">
      <c r="A280" t="s">
        <v>378</v>
      </c>
      <c r="B280" t="s">
        <v>355</v>
      </c>
      <c r="C280">
        <v>4377</v>
      </c>
      <c r="D280">
        <v>1763</v>
      </c>
      <c r="E280">
        <v>40.278729723554946</v>
      </c>
      <c r="F280">
        <v>4749</v>
      </c>
      <c r="G280">
        <v>1595</v>
      </c>
      <c r="H280">
        <v>33.586018109075596</v>
      </c>
      <c r="I280">
        <v>9126</v>
      </c>
      <c r="J280">
        <v>3358</v>
      </c>
      <c r="K280">
        <v>36.795967565198332</v>
      </c>
    </row>
    <row r="281" spans="1:11" x14ac:dyDescent="0.25">
      <c r="A281" t="s">
        <v>378</v>
      </c>
      <c r="B281" t="s">
        <v>368</v>
      </c>
      <c r="C281">
        <v>5345</v>
      </c>
      <c r="D281">
        <v>2033</v>
      </c>
      <c r="E281">
        <v>38.035547240411603</v>
      </c>
      <c r="F281">
        <v>5243</v>
      </c>
      <c r="G281">
        <v>1697</v>
      </c>
      <c r="H281">
        <v>32.366965477779893</v>
      </c>
      <c r="I281">
        <v>10589</v>
      </c>
      <c r="J281">
        <v>3730</v>
      </c>
      <c r="K281">
        <v>35.225233733119275</v>
      </c>
    </row>
    <row r="282" spans="1:11" x14ac:dyDescent="0.25">
      <c r="A282" t="s">
        <v>378</v>
      </c>
      <c r="B282" t="s">
        <v>369</v>
      </c>
      <c r="C282">
        <v>4735</v>
      </c>
      <c r="D282">
        <v>1764</v>
      </c>
      <c r="E282">
        <v>37.254487856388593</v>
      </c>
      <c r="F282">
        <v>4725</v>
      </c>
      <c r="G282">
        <v>1385</v>
      </c>
      <c r="H282">
        <v>29.312169312169313</v>
      </c>
      <c r="I282">
        <v>9460</v>
      </c>
      <c r="J282">
        <v>3149</v>
      </c>
      <c r="K282">
        <v>33.287526427061309</v>
      </c>
    </row>
    <row r="283" spans="1:11" x14ac:dyDescent="0.25">
      <c r="A283" t="s">
        <v>379</v>
      </c>
      <c r="B283" t="s">
        <v>370</v>
      </c>
      <c r="C283">
        <v>5593</v>
      </c>
      <c r="D283">
        <v>2052</v>
      </c>
      <c r="E283">
        <v>36.68871804040765</v>
      </c>
      <c r="F283">
        <v>4774</v>
      </c>
      <c r="G283">
        <v>1396</v>
      </c>
      <c r="H283">
        <v>29.241726015919561</v>
      </c>
      <c r="I283">
        <v>10367</v>
      </c>
      <c r="J283">
        <v>3448</v>
      </c>
      <c r="K283">
        <v>33.2593807273078</v>
      </c>
    </row>
    <row r="284" spans="1:11" x14ac:dyDescent="0.25">
      <c r="A284" t="s">
        <v>379</v>
      </c>
      <c r="B284" t="s">
        <v>357</v>
      </c>
      <c r="C284">
        <v>5056</v>
      </c>
      <c r="D284">
        <v>1992</v>
      </c>
      <c r="E284">
        <v>39.398734177215189</v>
      </c>
      <c r="F284">
        <v>4312</v>
      </c>
      <c r="G284">
        <v>1321</v>
      </c>
      <c r="H284">
        <v>30.635435992578849</v>
      </c>
      <c r="I284">
        <v>9368</v>
      </c>
      <c r="J284">
        <v>3313</v>
      </c>
      <c r="K284">
        <v>35.365072587532019</v>
      </c>
    </row>
    <row r="285" spans="1:11" x14ac:dyDescent="0.25">
      <c r="A285" t="s">
        <v>379</v>
      </c>
      <c r="B285" t="s">
        <v>358</v>
      </c>
      <c r="C285">
        <v>5128</v>
      </c>
      <c r="D285">
        <v>2010</v>
      </c>
      <c r="E285">
        <v>39.19656786271451</v>
      </c>
      <c r="F285">
        <v>4314</v>
      </c>
      <c r="G285">
        <v>1395</v>
      </c>
      <c r="H285">
        <v>32.336578581363007</v>
      </c>
      <c r="I285">
        <v>9442</v>
      </c>
      <c r="J285">
        <v>3405</v>
      </c>
      <c r="K285">
        <v>36.062274941749628</v>
      </c>
    </row>
    <row r="286" spans="1:11" x14ac:dyDescent="0.25">
      <c r="A286" t="s">
        <v>56</v>
      </c>
      <c r="B286" t="s">
        <v>359</v>
      </c>
      <c r="C286">
        <v>4468</v>
      </c>
      <c r="D286">
        <v>1804</v>
      </c>
      <c r="E286">
        <v>40.376007162041184</v>
      </c>
      <c r="F286">
        <v>5028</v>
      </c>
      <c r="G286">
        <v>1560</v>
      </c>
      <c r="H286">
        <v>31.026252983293556</v>
      </c>
      <c r="I286">
        <v>9496</v>
      </c>
      <c r="J286">
        <v>3364</v>
      </c>
      <c r="K286">
        <v>35.425442291491152</v>
      </c>
    </row>
    <row r="287" spans="1:11" x14ac:dyDescent="0.25">
      <c r="A287" t="s">
        <v>56</v>
      </c>
      <c r="B287" t="s">
        <v>360</v>
      </c>
      <c r="C287">
        <v>4534</v>
      </c>
      <c r="D287">
        <v>1901</v>
      </c>
      <c r="E287">
        <v>41.927657697397443</v>
      </c>
      <c r="F287">
        <v>5362</v>
      </c>
      <c r="G287">
        <v>1753</v>
      </c>
      <c r="H287">
        <v>32.69302499067512</v>
      </c>
      <c r="I287">
        <v>9896</v>
      </c>
      <c r="J287">
        <v>3654</v>
      </c>
      <c r="K287">
        <v>36.924009700889243</v>
      </c>
    </row>
    <row r="288" spans="1:11" x14ac:dyDescent="0.25">
      <c r="A288" t="s">
        <v>56</v>
      </c>
      <c r="B288" t="s">
        <v>361</v>
      </c>
      <c r="C288">
        <v>4472</v>
      </c>
      <c r="D288">
        <v>1929</v>
      </c>
      <c r="E288">
        <v>43.135062611806802</v>
      </c>
      <c r="F288">
        <v>5148</v>
      </c>
      <c r="G288">
        <v>1691</v>
      </c>
      <c r="H288">
        <v>32.847707847707802</v>
      </c>
      <c r="I288">
        <v>9620</v>
      </c>
      <c r="J288">
        <v>3620</v>
      </c>
      <c r="K288">
        <v>37.629937629937601</v>
      </c>
    </row>
    <row r="289" spans="1:11" x14ac:dyDescent="0.25">
      <c r="A289" t="s">
        <v>56</v>
      </c>
      <c r="B289" t="s">
        <v>362</v>
      </c>
      <c r="C289">
        <v>5474</v>
      </c>
      <c r="D289">
        <v>2150</v>
      </c>
      <c r="E289">
        <v>39.276580197296298</v>
      </c>
      <c r="F289">
        <v>6293</v>
      </c>
      <c r="G289">
        <v>1827</v>
      </c>
      <c r="H289">
        <v>29.0322580645161</v>
      </c>
      <c r="I289">
        <v>11767</v>
      </c>
      <c r="J289">
        <v>3977</v>
      </c>
      <c r="K289">
        <v>33.7979094076655</v>
      </c>
    </row>
    <row r="290" spans="1:11" x14ac:dyDescent="0.25">
      <c r="A290" t="s">
        <v>56</v>
      </c>
      <c r="B290" t="s">
        <v>363</v>
      </c>
      <c r="C290">
        <v>1555</v>
      </c>
      <c r="D290">
        <v>636</v>
      </c>
      <c r="E290">
        <v>40.900321543408403</v>
      </c>
      <c r="F290">
        <v>1616</v>
      </c>
      <c r="G290">
        <v>511</v>
      </c>
      <c r="H290">
        <v>31.6212871287129</v>
      </c>
      <c r="I290">
        <v>3173</v>
      </c>
      <c r="J290">
        <v>1148</v>
      </c>
      <c r="K290">
        <v>36.180271036873599</v>
      </c>
    </row>
    <row r="291" spans="1:11" x14ac:dyDescent="0.25">
      <c r="A291" t="s">
        <v>380</v>
      </c>
      <c r="B291" t="s">
        <v>359</v>
      </c>
      <c r="C291">
        <v>548</v>
      </c>
      <c r="D291">
        <v>214</v>
      </c>
      <c r="E291">
        <v>39.051094890510946</v>
      </c>
      <c r="F291">
        <v>396</v>
      </c>
      <c r="G291">
        <v>118</v>
      </c>
      <c r="H291">
        <v>29.797979797979796</v>
      </c>
      <c r="I291">
        <v>944</v>
      </c>
      <c r="J291">
        <v>332</v>
      </c>
      <c r="K291">
        <v>35.16949152542373</v>
      </c>
    </row>
    <row r="292" spans="1:11" x14ac:dyDescent="0.25">
      <c r="A292" t="s">
        <v>380</v>
      </c>
      <c r="B292" t="s">
        <v>360</v>
      </c>
      <c r="C292">
        <v>3339</v>
      </c>
      <c r="D292">
        <v>1343</v>
      </c>
      <c r="E292">
        <v>40.221623240491169</v>
      </c>
      <c r="F292">
        <v>2696</v>
      </c>
      <c r="G292">
        <v>896</v>
      </c>
      <c r="H292">
        <v>33.234421364985167</v>
      </c>
      <c r="I292">
        <v>6035</v>
      </c>
      <c r="J292">
        <v>2239</v>
      </c>
      <c r="K292">
        <v>37.100248550124277</v>
      </c>
    </row>
    <row r="293" spans="1:11" x14ac:dyDescent="0.25">
      <c r="A293" t="s">
        <v>381</v>
      </c>
      <c r="B293" t="s">
        <v>365</v>
      </c>
      <c r="C293">
        <v>6637</v>
      </c>
      <c r="D293">
        <v>2275</v>
      </c>
      <c r="E293">
        <v>34.277535030887449</v>
      </c>
      <c r="F293">
        <v>4579</v>
      </c>
      <c r="G293">
        <v>1374</v>
      </c>
      <c r="H293">
        <v>30.006551648831625</v>
      </c>
      <c r="I293">
        <v>11217</v>
      </c>
      <c r="J293">
        <v>3649</v>
      </c>
      <c r="K293">
        <v>32.530979762859943</v>
      </c>
    </row>
    <row r="294" spans="1:11" x14ac:dyDescent="0.25">
      <c r="A294" t="s">
        <v>381</v>
      </c>
      <c r="B294" t="s">
        <v>366</v>
      </c>
      <c r="C294">
        <v>5878</v>
      </c>
      <c r="D294">
        <v>2001</v>
      </c>
      <c r="E294">
        <v>34.042191221503913</v>
      </c>
      <c r="F294">
        <v>4627</v>
      </c>
      <c r="G294">
        <v>1417</v>
      </c>
      <c r="H294">
        <v>30.624594769829265</v>
      </c>
      <c r="I294">
        <v>10505</v>
      </c>
      <c r="J294">
        <v>3418</v>
      </c>
      <c r="K294">
        <v>32.536887196573062</v>
      </c>
    </row>
    <row r="295" spans="1:11" x14ac:dyDescent="0.25">
      <c r="A295" t="s">
        <v>381</v>
      </c>
      <c r="B295" t="s">
        <v>367</v>
      </c>
      <c r="C295">
        <v>6464</v>
      </c>
      <c r="D295">
        <v>2308</v>
      </c>
      <c r="E295">
        <v>35.705445544554458</v>
      </c>
      <c r="F295">
        <v>4663</v>
      </c>
      <c r="G295">
        <v>1542</v>
      </c>
      <c r="H295">
        <v>33.068839802702122</v>
      </c>
      <c r="I295">
        <v>11127</v>
      </c>
      <c r="J295">
        <v>3850</v>
      </c>
      <c r="K295">
        <v>34.600521254605916</v>
      </c>
    </row>
    <row r="296" spans="1:11" x14ac:dyDescent="0.25">
      <c r="A296" t="s">
        <v>381</v>
      </c>
      <c r="B296" t="s">
        <v>355</v>
      </c>
      <c r="C296">
        <v>6009</v>
      </c>
      <c r="D296">
        <v>2230</v>
      </c>
      <c r="E296">
        <v>37.111000166417043</v>
      </c>
      <c r="F296">
        <v>4791</v>
      </c>
      <c r="G296">
        <v>1561</v>
      </c>
      <c r="H296">
        <v>32.58192444166145</v>
      </c>
      <c r="I296">
        <v>10800</v>
      </c>
      <c r="J296">
        <v>3791</v>
      </c>
      <c r="K296">
        <v>35.101851851851855</v>
      </c>
    </row>
    <row r="297" spans="1:11" x14ac:dyDescent="0.25">
      <c r="A297" t="s">
        <v>381</v>
      </c>
      <c r="B297" t="s">
        <v>368</v>
      </c>
      <c r="C297">
        <v>6397</v>
      </c>
      <c r="D297">
        <v>2456</v>
      </c>
      <c r="E297">
        <v>38.392996717211197</v>
      </c>
      <c r="F297">
        <v>5060</v>
      </c>
      <c r="G297">
        <v>1692</v>
      </c>
      <c r="H297">
        <v>33.438735177865617</v>
      </c>
      <c r="I297">
        <v>11457</v>
      </c>
      <c r="J297">
        <v>4148</v>
      </c>
      <c r="K297">
        <v>36.204940211224582</v>
      </c>
    </row>
    <row r="298" spans="1:11" x14ac:dyDescent="0.25">
      <c r="A298" t="s">
        <v>381</v>
      </c>
      <c r="B298" t="s">
        <v>369</v>
      </c>
      <c r="C298">
        <v>5014</v>
      </c>
      <c r="D298">
        <v>2007</v>
      </c>
      <c r="E298">
        <v>40.02792181890706</v>
      </c>
      <c r="F298">
        <v>4073</v>
      </c>
      <c r="G298">
        <v>1367</v>
      </c>
      <c r="H298">
        <v>33.562484655045424</v>
      </c>
      <c r="I298">
        <v>9087</v>
      </c>
      <c r="J298">
        <v>3374</v>
      </c>
      <c r="K298">
        <v>37.129965885330691</v>
      </c>
    </row>
    <row r="299" spans="1:11" x14ac:dyDescent="0.25">
      <c r="A299" t="s">
        <v>57</v>
      </c>
      <c r="B299" t="s">
        <v>365</v>
      </c>
      <c r="C299">
        <v>3365</v>
      </c>
      <c r="D299">
        <v>1546</v>
      </c>
      <c r="E299">
        <v>45.943536404160476</v>
      </c>
      <c r="F299">
        <v>3356</v>
      </c>
      <c r="G299">
        <v>1384</v>
      </c>
      <c r="H299">
        <v>41.239570917759238</v>
      </c>
      <c r="I299">
        <v>6722</v>
      </c>
      <c r="J299">
        <v>2931</v>
      </c>
      <c r="K299">
        <v>43.603094317167503</v>
      </c>
    </row>
    <row r="300" spans="1:11" x14ac:dyDescent="0.25">
      <c r="A300" t="s">
        <v>57</v>
      </c>
      <c r="B300" t="s">
        <v>366</v>
      </c>
      <c r="C300">
        <v>2973</v>
      </c>
      <c r="D300">
        <v>1555</v>
      </c>
      <c r="E300">
        <v>52.304069963000337</v>
      </c>
      <c r="F300">
        <v>3242</v>
      </c>
      <c r="G300">
        <v>1445</v>
      </c>
      <c r="H300">
        <v>44.571252313386793</v>
      </c>
      <c r="I300">
        <v>6215</v>
      </c>
      <c r="J300">
        <v>3000</v>
      </c>
      <c r="K300">
        <v>48.270313757039418</v>
      </c>
    </row>
    <row r="301" spans="1:11" x14ac:dyDescent="0.25">
      <c r="A301" t="s">
        <v>57</v>
      </c>
      <c r="B301" t="s">
        <v>367</v>
      </c>
      <c r="C301">
        <v>2661</v>
      </c>
      <c r="D301">
        <v>1483</v>
      </c>
      <c r="E301">
        <v>55.730928222472755</v>
      </c>
      <c r="F301">
        <v>2967</v>
      </c>
      <c r="G301">
        <v>1391</v>
      </c>
      <c r="H301">
        <v>46.882372767104819</v>
      </c>
      <c r="I301">
        <v>5628</v>
      </c>
      <c r="J301">
        <v>2874</v>
      </c>
      <c r="K301">
        <v>51.066098081023455</v>
      </c>
    </row>
    <row r="302" spans="1:11" x14ac:dyDescent="0.25">
      <c r="A302" t="s">
        <v>57</v>
      </c>
      <c r="B302" t="s">
        <v>355</v>
      </c>
      <c r="C302">
        <v>2803</v>
      </c>
      <c r="D302">
        <v>1500</v>
      </c>
      <c r="E302">
        <v>53.514092044238311</v>
      </c>
      <c r="F302">
        <v>3297</v>
      </c>
      <c r="G302">
        <v>1510</v>
      </c>
      <c r="H302">
        <v>45.799211404306945</v>
      </c>
      <c r="I302">
        <v>6100</v>
      </c>
      <c r="J302">
        <v>3010</v>
      </c>
      <c r="K302">
        <v>49.344262295081968</v>
      </c>
    </row>
    <row r="303" spans="1:11" x14ac:dyDescent="0.25">
      <c r="A303" t="s">
        <v>57</v>
      </c>
      <c r="B303" t="s">
        <v>368</v>
      </c>
      <c r="C303">
        <v>2505</v>
      </c>
      <c r="D303">
        <v>1292</v>
      </c>
      <c r="E303">
        <v>51.576846307385232</v>
      </c>
      <c r="F303">
        <v>2971</v>
      </c>
      <c r="G303">
        <v>1351</v>
      </c>
      <c r="H303">
        <v>45.472904745876811</v>
      </c>
      <c r="I303">
        <v>5476</v>
      </c>
      <c r="J303">
        <v>2643</v>
      </c>
      <c r="K303">
        <v>48.265157048940836</v>
      </c>
    </row>
    <row r="304" spans="1:11" x14ac:dyDescent="0.25">
      <c r="A304" t="s">
        <v>57</v>
      </c>
      <c r="B304" t="s">
        <v>369</v>
      </c>
      <c r="C304">
        <v>1909</v>
      </c>
      <c r="D304">
        <v>971</v>
      </c>
      <c r="E304">
        <v>50.864326872708226</v>
      </c>
      <c r="F304">
        <v>2243</v>
      </c>
      <c r="G304">
        <v>955</v>
      </c>
      <c r="H304">
        <v>42.576905929558627</v>
      </c>
      <c r="I304">
        <v>4152</v>
      </c>
      <c r="J304">
        <v>1926</v>
      </c>
      <c r="K304">
        <v>46.387283236994215</v>
      </c>
    </row>
    <row r="305" spans="1:11" x14ac:dyDescent="0.25">
      <c r="A305" t="s">
        <v>57</v>
      </c>
      <c r="B305" t="s">
        <v>370</v>
      </c>
      <c r="C305">
        <v>2062</v>
      </c>
      <c r="D305">
        <v>993</v>
      </c>
      <c r="E305">
        <v>48.157129000969938</v>
      </c>
      <c r="F305">
        <v>2263</v>
      </c>
      <c r="G305">
        <v>947</v>
      </c>
      <c r="H305">
        <v>41.84710561201944</v>
      </c>
      <c r="I305">
        <v>4325</v>
      </c>
      <c r="J305">
        <v>1940</v>
      </c>
      <c r="K305">
        <v>44.855491329479761</v>
      </c>
    </row>
    <row r="306" spans="1:11" x14ac:dyDescent="0.25">
      <c r="A306" t="s">
        <v>57</v>
      </c>
      <c r="B306" t="s">
        <v>357</v>
      </c>
      <c r="C306">
        <v>2232</v>
      </c>
      <c r="D306">
        <v>1075</v>
      </c>
      <c r="E306">
        <v>48.163082437275989</v>
      </c>
      <c r="F306">
        <v>2348</v>
      </c>
      <c r="G306">
        <v>1003</v>
      </c>
      <c r="H306">
        <v>42.717206132879049</v>
      </c>
      <c r="I306">
        <v>4580</v>
      </c>
      <c r="J306">
        <v>2078</v>
      </c>
      <c r="K306">
        <v>45.371179039301317</v>
      </c>
    </row>
    <row r="307" spans="1:11" x14ac:dyDescent="0.25">
      <c r="A307" t="s">
        <v>57</v>
      </c>
      <c r="B307" t="s">
        <v>358</v>
      </c>
      <c r="C307">
        <v>2086</v>
      </c>
      <c r="D307">
        <v>1001</v>
      </c>
      <c r="E307">
        <v>47.986577181208048</v>
      </c>
      <c r="F307">
        <v>2291</v>
      </c>
      <c r="G307">
        <v>982</v>
      </c>
      <c r="H307">
        <v>42.8633784373636</v>
      </c>
      <c r="I307">
        <v>4377</v>
      </c>
      <c r="J307">
        <v>1983</v>
      </c>
      <c r="K307">
        <v>45.305003427004792</v>
      </c>
    </row>
    <row r="308" spans="1:11" x14ac:dyDescent="0.25">
      <c r="A308" t="s">
        <v>57</v>
      </c>
      <c r="B308" t="s">
        <v>359</v>
      </c>
      <c r="C308">
        <v>2116</v>
      </c>
      <c r="D308">
        <v>1063</v>
      </c>
      <c r="E308">
        <v>50.236294896030252</v>
      </c>
      <c r="F308">
        <v>2402</v>
      </c>
      <c r="G308">
        <v>1011</v>
      </c>
      <c r="H308">
        <v>42.089925062447954</v>
      </c>
      <c r="I308">
        <v>4518</v>
      </c>
      <c r="J308">
        <v>2074</v>
      </c>
      <c r="K308">
        <v>45.905267817618416</v>
      </c>
    </row>
    <row r="309" spans="1:11" x14ac:dyDescent="0.25">
      <c r="A309" t="s">
        <v>57</v>
      </c>
      <c r="B309" t="s">
        <v>360</v>
      </c>
      <c r="C309">
        <v>2280</v>
      </c>
      <c r="D309">
        <v>1098</v>
      </c>
      <c r="E309">
        <v>48.15789473684211</v>
      </c>
      <c r="F309">
        <v>2573</v>
      </c>
      <c r="G309">
        <v>1083</v>
      </c>
      <c r="H309">
        <v>42.090944422852701</v>
      </c>
      <c r="I309">
        <v>4853</v>
      </c>
      <c r="J309">
        <v>2181</v>
      </c>
      <c r="K309">
        <v>44.941273439109828</v>
      </c>
    </row>
    <row r="310" spans="1:11" x14ac:dyDescent="0.25">
      <c r="A310" t="s">
        <v>57</v>
      </c>
      <c r="B310" t="s">
        <v>361</v>
      </c>
      <c r="C310">
        <v>2161</v>
      </c>
      <c r="D310">
        <v>1040</v>
      </c>
      <c r="E310">
        <v>48.125867653863899</v>
      </c>
      <c r="F310">
        <v>2322</v>
      </c>
      <c r="G310">
        <v>955</v>
      </c>
      <c r="H310">
        <v>41.128337639965601</v>
      </c>
      <c r="I310">
        <v>4483</v>
      </c>
      <c r="J310">
        <v>1995</v>
      </c>
      <c r="K310">
        <v>44.501449921927303</v>
      </c>
    </row>
    <row r="311" spans="1:11" x14ac:dyDescent="0.25">
      <c r="A311" t="s">
        <v>57</v>
      </c>
      <c r="B311" t="s">
        <v>362</v>
      </c>
      <c r="C311">
        <v>2052</v>
      </c>
      <c r="D311">
        <v>943</v>
      </c>
      <c r="E311">
        <v>45.955165692007803</v>
      </c>
      <c r="F311">
        <v>2183</v>
      </c>
      <c r="G311">
        <v>889</v>
      </c>
      <c r="H311">
        <v>40.723774622079702</v>
      </c>
      <c r="I311">
        <v>4235</v>
      </c>
      <c r="J311">
        <v>1832</v>
      </c>
      <c r="K311">
        <v>43.258559622196003</v>
      </c>
    </row>
    <row r="312" spans="1:11" x14ac:dyDescent="0.25">
      <c r="A312" t="s">
        <v>57</v>
      </c>
      <c r="B312" t="s">
        <v>363</v>
      </c>
      <c r="C312">
        <v>696</v>
      </c>
      <c r="D312">
        <v>381</v>
      </c>
      <c r="E312">
        <v>54.741379310344797</v>
      </c>
      <c r="F312">
        <v>629</v>
      </c>
      <c r="G312">
        <v>296</v>
      </c>
      <c r="H312">
        <v>47.058823529411796</v>
      </c>
      <c r="I312">
        <v>1325</v>
      </c>
      <c r="J312">
        <v>677</v>
      </c>
      <c r="K312">
        <v>51.094339622641499</v>
      </c>
    </row>
    <row r="313" spans="1:11" x14ac:dyDescent="0.25">
      <c r="A313" t="s">
        <v>58</v>
      </c>
      <c r="B313" t="s">
        <v>365</v>
      </c>
      <c r="C313">
        <v>4038</v>
      </c>
      <c r="D313">
        <v>1910</v>
      </c>
      <c r="E313">
        <v>47.300643883110453</v>
      </c>
      <c r="F313">
        <v>3832</v>
      </c>
      <c r="G313">
        <v>1351</v>
      </c>
      <c r="H313">
        <v>35.255741127348642</v>
      </c>
      <c r="I313">
        <v>7870</v>
      </c>
      <c r="J313">
        <v>3261</v>
      </c>
      <c r="K313">
        <v>41.435832274459969</v>
      </c>
    </row>
    <row r="314" spans="1:11" x14ac:dyDescent="0.25">
      <c r="A314" t="s">
        <v>58</v>
      </c>
      <c r="B314" t="s">
        <v>366</v>
      </c>
      <c r="C314">
        <v>4406</v>
      </c>
      <c r="D314">
        <v>1965</v>
      </c>
      <c r="E314">
        <v>44.598275079437137</v>
      </c>
      <c r="F314">
        <v>4801</v>
      </c>
      <c r="G314">
        <v>1619</v>
      </c>
      <c r="H314">
        <v>33.722141220579047</v>
      </c>
      <c r="I314">
        <v>9207</v>
      </c>
      <c r="J314">
        <v>3584</v>
      </c>
      <c r="K314">
        <v>38.926903443032472</v>
      </c>
    </row>
    <row r="315" spans="1:11" x14ac:dyDescent="0.25">
      <c r="A315" t="s">
        <v>58</v>
      </c>
      <c r="B315" t="s">
        <v>367</v>
      </c>
      <c r="C315">
        <v>4358</v>
      </c>
      <c r="D315">
        <v>1865</v>
      </c>
      <c r="E315">
        <v>42.79486002753557</v>
      </c>
      <c r="F315">
        <v>4854</v>
      </c>
      <c r="G315">
        <v>1505</v>
      </c>
      <c r="H315">
        <v>31.005356407086939</v>
      </c>
      <c r="I315">
        <v>9212</v>
      </c>
      <c r="J315">
        <v>3370</v>
      </c>
      <c r="K315">
        <v>36.58271819366044</v>
      </c>
    </row>
    <row r="316" spans="1:11" x14ac:dyDescent="0.25">
      <c r="A316" t="s">
        <v>58</v>
      </c>
      <c r="B316" t="s">
        <v>355</v>
      </c>
      <c r="C316">
        <v>4134</v>
      </c>
      <c r="D316">
        <v>1903</v>
      </c>
      <c r="E316">
        <v>46.032897919690377</v>
      </c>
      <c r="F316">
        <v>4917</v>
      </c>
      <c r="G316">
        <v>1657</v>
      </c>
      <c r="H316">
        <v>33.699410209477321</v>
      </c>
      <c r="I316">
        <v>9051</v>
      </c>
      <c r="J316">
        <v>3560</v>
      </c>
      <c r="K316">
        <v>39.332670423157658</v>
      </c>
    </row>
    <row r="317" spans="1:11" x14ac:dyDescent="0.25">
      <c r="A317" t="s">
        <v>58</v>
      </c>
      <c r="B317" t="s">
        <v>368</v>
      </c>
      <c r="C317">
        <v>3873</v>
      </c>
      <c r="D317">
        <v>1691</v>
      </c>
      <c r="E317">
        <v>43.661244513297191</v>
      </c>
      <c r="F317">
        <v>4679</v>
      </c>
      <c r="G317">
        <v>1456</v>
      </c>
      <c r="H317">
        <v>31.117760205172043</v>
      </c>
      <c r="I317">
        <v>8552</v>
      </c>
      <c r="J317">
        <v>3147</v>
      </c>
      <c r="K317">
        <v>36.798409728718433</v>
      </c>
    </row>
    <row r="318" spans="1:11" x14ac:dyDescent="0.25">
      <c r="A318" t="s">
        <v>58</v>
      </c>
      <c r="B318" t="s">
        <v>369</v>
      </c>
      <c r="C318">
        <v>4104</v>
      </c>
      <c r="D318">
        <v>1709</v>
      </c>
      <c r="E318">
        <v>41.642300194931778</v>
      </c>
      <c r="F318">
        <v>4184</v>
      </c>
      <c r="G318">
        <v>1264</v>
      </c>
      <c r="H318">
        <v>30.210325047801149</v>
      </c>
      <c r="I318">
        <v>8288</v>
      </c>
      <c r="J318">
        <v>2973</v>
      </c>
      <c r="K318">
        <v>35.871138996138995</v>
      </c>
    </row>
    <row r="319" spans="1:11" x14ac:dyDescent="0.25">
      <c r="A319" t="s">
        <v>58</v>
      </c>
      <c r="B319" t="s">
        <v>370</v>
      </c>
      <c r="C319">
        <v>3967</v>
      </c>
      <c r="D319">
        <v>1506</v>
      </c>
      <c r="E319">
        <v>37.963196370052941</v>
      </c>
      <c r="F319">
        <v>4487</v>
      </c>
      <c r="G319">
        <v>1229</v>
      </c>
      <c r="H319">
        <v>27.390238466681527</v>
      </c>
      <c r="I319">
        <v>8454</v>
      </c>
      <c r="J319">
        <v>2735</v>
      </c>
      <c r="K319">
        <v>32.351549562337354</v>
      </c>
    </row>
    <row r="320" spans="1:11" x14ac:dyDescent="0.25">
      <c r="A320" t="s">
        <v>58</v>
      </c>
      <c r="B320" t="s">
        <v>357</v>
      </c>
      <c r="C320">
        <v>4393</v>
      </c>
      <c r="D320">
        <v>1586</v>
      </c>
      <c r="E320">
        <v>36.102890962895515</v>
      </c>
      <c r="F320">
        <v>4426</v>
      </c>
      <c r="G320">
        <v>1161</v>
      </c>
      <c r="H320">
        <v>26.231360144600089</v>
      </c>
      <c r="I320">
        <v>8819</v>
      </c>
      <c r="J320">
        <v>2747</v>
      </c>
      <c r="K320">
        <v>31.148656310239257</v>
      </c>
    </row>
    <row r="321" spans="1:11" x14ac:dyDescent="0.25">
      <c r="A321" t="s">
        <v>47</v>
      </c>
      <c r="B321" t="s">
        <v>365</v>
      </c>
      <c r="C321">
        <v>1473</v>
      </c>
      <c r="D321">
        <v>793</v>
      </c>
      <c r="E321">
        <v>53.835709436524105</v>
      </c>
      <c r="F321">
        <v>1883</v>
      </c>
      <c r="G321">
        <v>778</v>
      </c>
      <c r="H321">
        <v>41.317047265002657</v>
      </c>
      <c r="I321">
        <v>3356</v>
      </c>
      <c r="J321">
        <v>1571</v>
      </c>
      <c r="K321">
        <v>46.811680572109651</v>
      </c>
    </row>
    <row r="322" spans="1:11" x14ac:dyDescent="0.25">
      <c r="A322" t="s">
        <v>47</v>
      </c>
      <c r="B322" t="s">
        <v>366</v>
      </c>
      <c r="C322">
        <v>1529</v>
      </c>
      <c r="D322">
        <v>863</v>
      </c>
      <c r="E322">
        <v>56.442119032047088</v>
      </c>
      <c r="F322">
        <v>1804</v>
      </c>
      <c r="G322">
        <v>858</v>
      </c>
      <c r="H322">
        <v>47.560975609756099</v>
      </c>
      <c r="I322">
        <v>3333</v>
      </c>
      <c r="J322">
        <v>1721</v>
      </c>
      <c r="K322">
        <v>51.635163516351632</v>
      </c>
    </row>
    <row r="323" spans="1:11" x14ac:dyDescent="0.25">
      <c r="A323" t="s">
        <v>47</v>
      </c>
      <c r="B323" t="s">
        <v>367</v>
      </c>
      <c r="C323">
        <v>1351</v>
      </c>
      <c r="D323">
        <v>783</v>
      </c>
      <c r="E323">
        <v>57.95706883789785</v>
      </c>
      <c r="F323">
        <v>1434</v>
      </c>
      <c r="G323">
        <v>694</v>
      </c>
      <c r="H323">
        <v>48.396094839609489</v>
      </c>
      <c r="I323">
        <v>2785</v>
      </c>
      <c r="J323">
        <v>1477</v>
      </c>
      <c r="K323">
        <v>53.034111310592465</v>
      </c>
    </row>
    <row r="324" spans="1:11" x14ac:dyDescent="0.25">
      <c r="A324" t="s">
        <v>47</v>
      </c>
      <c r="B324" t="s">
        <v>355</v>
      </c>
      <c r="C324">
        <v>1236</v>
      </c>
      <c r="D324">
        <v>725</v>
      </c>
      <c r="E324">
        <v>58.656957928802584</v>
      </c>
      <c r="F324">
        <v>1480</v>
      </c>
      <c r="G324">
        <v>706</v>
      </c>
      <c r="H324">
        <v>47.702702702702702</v>
      </c>
      <c r="I324">
        <v>2716</v>
      </c>
      <c r="J324">
        <v>1431</v>
      </c>
      <c r="K324">
        <v>52.68777614138439</v>
      </c>
    </row>
    <row r="325" spans="1:11" x14ac:dyDescent="0.25">
      <c r="A325" t="s">
        <v>47</v>
      </c>
      <c r="B325" t="s">
        <v>368</v>
      </c>
      <c r="C325">
        <v>1242</v>
      </c>
      <c r="D325">
        <v>745</v>
      </c>
      <c r="E325">
        <v>59.983896940418681</v>
      </c>
      <c r="F325">
        <v>1557</v>
      </c>
      <c r="G325">
        <v>755</v>
      </c>
      <c r="H325">
        <v>48.490687219010915</v>
      </c>
      <c r="I325">
        <v>2799</v>
      </c>
      <c r="J325">
        <v>1500</v>
      </c>
      <c r="K325">
        <v>53.590568060021432</v>
      </c>
    </row>
    <row r="326" spans="1:11" x14ac:dyDescent="0.25">
      <c r="A326" t="s">
        <v>47</v>
      </c>
      <c r="B326" t="s">
        <v>369</v>
      </c>
      <c r="C326">
        <v>1191</v>
      </c>
      <c r="D326">
        <v>734</v>
      </c>
      <c r="E326">
        <v>61.628883291351805</v>
      </c>
      <c r="F326">
        <v>1369</v>
      </c>
      <c r="G326">
        <v>709</v>
      </c>
      <c r="H326">
        <v>51.789627465303141</v>
      </c>
      <c r="I326">
        <v>2560</v>
      </c>
      <c r="J326">
        <v>1443</v>
      </c>
      <c r="K326">
        <v>56.3671875</v>
      </c>
    </row>
    <row r="327" spans="1:11" x14ac:dyDescent="0.25">
      <c r="A327" t="s">
        <v>47</v>
      </c>
      <c r="B327" t="s">
        <v>370</v>
      </c>
      <c r="C327">
        <v>1245</v>
      </c>
      <c r="D327">
        <v>754</v>
      </c>
      <c r="E327">
        <v>60.562248995983936</v>
      </c>
      <c r="F327">
        <v>1421</v>
      </c>
      <c r="G327">
        <v>718</v>
      </c>
      <c r="H327">
        <v>50.527797325826889</v>
      </c>
      <c r="I327">
        <v>2666</v>
      </c>
      <c r="J327">
        <v>1472</v>
      </c>
      <c r="K327">
        <v>55.213803450862713</v>
      </c>
    </row>
    <row r="328" spans="1:11" x14ac:dyDescent="0.25">
      <c r="A328" t="s">
        <v>47</v>
      </c>
      <c r="B328" t="s">
        <v>357</v>
      </c>
      <c r="C328">
        <v>1272</v>
      </c>
      <c r="D328">
        <v>790</v>
      </c>
      <c r="E328">
        <v>62.106918238993714</v>
      </c>
      <c r="F328">
        <v>1468</v>
      </c>
      <c r="G328">
        <v>751</v>
      </c>
      <c r="H328">
        <v>51.158038147138967</v>
      </c>
      <c r="I328">
        <v>2740</v>
      </c>
      <c r="J328">
        <v>1541</v>
      </c>
      <c r="K328">
        <v>56.240875912408754</v>
      </c>
    </row>
    <row r="329" spans="1:11" x14ac:dyDescent="0.25">
      <c r="A329" t="s">
        <v>47</v>
      </c>
      <c r="B329" t="s">
        <v>358</v>
      </c>
      <c r="C329">
        <v>1272</v>
      </c>
      <c r="D329">
        <v>702</v>
      </c>
      <c r="E329">
        <v>55.188679245283019</v>
      </c>
      <c r="F329">
        <v>1357</v>
      </c>
      <c r="G329">
        <v>680</v>
      </c>
      <c r="H329">
        <v>50.110537951363305</v>
      </c>
      <c r="I329">
        <v>2629</v>
      </c>
      <c r="J329">
        <v>1382</v>
      </c>
      <c r="K329">
        <v>52.567516165842527</v>
      </c>
    </row>
    <row r="330" spans="1:11" x14ac:dyDescent="0.25">
      <c r="A330" t="s">
        <v>47</v>
      </c>
      <c r="B330" t="s">
        <v>359</v>
      </c>
      <c r="C330">
        <v>1714</v>
      </c>
      <c r="D330">
        <v>882</v>
      </c>
      <c r="E330">
        <v>51.4585764294049</v>
      </c>
      <c r="F330">
        <v>2017</v>
      </c>
      <c r="G330">
        <v>853</v>
      </c>
      <c r="H330">
        <v>42.290530490827962</v>
      </c>
      <c r="I330">
        <v>3731</v>
      </c>
      <c r="J330">
        <v>1735</v>
      </c>
      <c r="K330">
        <v>46.502278209595282</v>
      </c>
    </row>
    <row r="331" spans="1:11" x14ac:dyDescent="0.25">
      <c r="A331" t="s">
        <v>47</v>
      </c>
      <c r="B331" t="s">
        <v>360</v>
      </c>
      <c r="C331">
        <v>1524</v>
      </c>
      <c r="D331">
        <v>819</v>
      </c>
      <c r="E331">
        <v>53.740157480314963</v>
      </c>
      <c r="F331">
        <v>2000</v>
      </c>
      <c r="G331">
        <v>822</v>
      </c>
      <c r="H331">
        <v>41.1</v>
      </c>
      <c r="I331">
        <v>3524</v>
      </c>
      <c r="J331">
        <v>1641</v>
      </c>
      <c r="K331">
        <v>46.566401816118052</v>
      </c>
    </row>
    <row r="332" spans="1:11" x14ac:dyDescent="0.25">
      <c r="A332" t="s">
        <v>47</v>
      </c>
      <c r="B332" t="s">
        <v>361</v>
      </c>
      <c r="C332">
        <v>1140</v>
      </c>
      <c r="D332">
        <v>679</v>
      </c>
      <c r="E332">
        <v>59.561403508771903</v>
      </c>
      <c r="F332">
        <v>1546</v>
      </c>
      <c r="G332">
        <v>770</v>
      </c>
      <c r="H332">
        <v>49.805950840879703</v>
      </c>
      <c r="I332">
        <v>2686</v>
      </c>
      <c r="J332">
        <v>1449</v>
      </c>
      <c r="K332">
        <v>53.946388682055101</v>
      </c>
    </row>
    <row r="333" spans="1:11" x14ac:dyDescent="0.25">
      <c r="A333" t="s">
        <v>47</v>
      </c>
      <c r="B333" t="s">
        <v>362</v>
      </c>
      <c r="C333">
        <v>1376</v>
      </c>
      <c r="D333">
        <v>808</v>
      </c>
      <c r="E333">
        <v>58.720930232558104</v>
      </c>
      <c r="F333">
        <v>1554</v>
      </c>
      <c r="G333">
        <v>782</v>
      </c>
      <c r="H333">
        <v>50.321750321750301</v>
      </c>
      <c r="I333">
        <v>2930</v>
      </c>
      <c r="J333">
        <v>1590</v>
      </c>
      <c r="K333">
        <v>54.266211604095602</v>
      </c>
    </row>
    <row r="334" spans="1:11" x14ac:dyDescent="0.25">
      <c r="A334" t="s">
        <v>47</v>
      </c>
      <c r="B334" t="s">
        <v>363</v>
      </c>
      <c r="C334">
        <v>406</v>
      </c>
      <c r="D334">
        <v>255</v>
      </c>
      <c r="E334">
        <v>62.807881773398996</v>
      </c>
      <c r="F334">
        <v>445</v>
      </c>
      <c r="G334">
        <v>255</v>
      </c>
      <c r="H334">
        <v>57.303370786516901</v>
      </c>
      <c r="I334">
        <v>851</v>
      </c>
      <c r="J334">
        <v>510</v>
      </c>
      <c r="K334">
        <v>59.929494712103399</v>
      </c>
    </row>
    <row r="335" spans="1:11" x14ac:dyDescent="0.25">
      <c r="A335" t="s">
        <v>382</v>
      </c>
      <c r="B335" t="s">
        <v>365</v>
      </c>
      <c r="C335">
        <v>11</v>
      </c>
      <c r="D335">
        <v>3</v>
      </c>
      <c r="E335">
        <v>27.272727272727273</v>
      </c>
      <c r="F335">
        <v>22</v>
      </c>
      <c r="G335">
        <v>10</v>
      </c>
      <c r="H335">
        <v>45.454545454545453</v>
      </c>
      <c r="I335">
        <v>33</v>
      </c>
      <c r="J335">
        <v>13</v>
      </c>
      <c r="K335">
        <v>39.393939393939398</v>
      </c>
    </row>
    <row r="336" spans="1:11" x14ac:dyDescent="0.25">
      <c r="A336" t="s">
        <v>382</v>
      </c>
      <c r="B336" t="s">
        <v>366</v>
      </c>
      <c r="C336">
        <v>9</v>
      </c>
      <c r="D336">
        <v>8</v>
      </c>
      <c r="E336">
        <v>88.888888888888886</v>
      </c>
      <c r="F336">
        <v>18</v>
      </c>
      <c r="G336">
        <v>11</v>
      </c>
      <c r="H336">
        <v>61.111111111111114</v>
      </c>
      <c r="I336">
        <v>27</v>
      </c>
      <c r="J336">
        <v>19</v>
      </c>
      <c r="K336">
        <v>70.370370370370381</v>
      </c>
    </row>
    <row r="337" spans="1:11" x14ac:dyDescent="0.25">
      <c r="A337" t="s">
        <v>382</v>
      </c>
      <c r="B337" t="s">
        <v>369</v>
      </c>
      <c r="C337">
        <v>13</v>
      </c>
      <c r="D337">
        <v>10</v>
      </c>
      <c r="E337">
        <v>76.92307692307692</v>
      </c>
      <c r="F337">
        <v>10</v>
      </c>
      <c r="G337">
        <v>9</v>
      </c>
      <c r="H337">
        <v>90</v>
      </c>
      <c r="I337">
        <v>23</v>
      </c>
      <c r="J337">
        <v>19</v>
      </c>
      <c r="K337">
        <v>82.608695652173921</v>
      </c>
    </row>
    <row r="338" spans="1:11" x14ac:dyDescent="0.25">
      <c r="A338" t="s">
        <v>382</v>
      </c>
      <c r="B338" t="s">
        <v>370</v>
      </c>
      <c r="C338" t="s">
        <v>334</v>
      </c>
      <c r="D338" t="s">
        <v>334</v>
      </c>
      <c r="F338" t="s">
        <v>334</v>
      </c>
      <c r="G338" t="s">
        <v>334</v>
      </c>
      <c r="I338">
        <v>9</v>
      </c>
      <c r="J338">
        <v>7</v>
      </c>
      <c r="K338">
        <v>77.777777777777771</v>
      </c>
    </row>
    <row r="339" spans="1:11" x14ac:dyDescent="0.25">
      <c r="A339" t="s">
        <v>382</v>
      </c>
      <c r="B339" t="s">
        <v>357</v>
      </c>
      <c r="C339">
        <v>6</v>
      </c>
      <c r="D339">
        <v>6</v>
      </c>
      <c r="E339">
        <v>100</v>
      </c>
      <c r="F339">
        <v>10</v>
      </c>
      <c r="G339">
        <v>7</v>
      </c>
      <c r="H339">
        <v>70</v>
      </c>
      <c r="I339">
        <v>16</v>
      </c>
      <c r="J339">
        <v>13</v>
      </c>
      <c r="K339">
        <v>81.25</v>
      </c>
    </row>
    <row r="340" spans="1:11" x14ac:dyDescent="0.25">
      <c r="A340" t="s">
        <v>382</v>
      </c>
      <c r="B340" t="s">
        <v>359</v>
      </c>
      <c r="C340">
        <v>15</v>
      </c>
      <c r="D340">
        <v>12</v>
      </c>
      <c r="E340">
        <v>80</v>
      </c>
      <c r="F340">
        <v>20</v>
      </c>
      <c r="G340">
        <v>12</v>
      </c>
      <c r="H340">
        <v>60</v>
      </c>
      <c r="I340">
        <v>35</v>
      </c>
      <c r="J340">
        <v>24</v>
      </c>
      <c r="K340">
        <v>68.571428571428569</v>
      </c>
    </row>
    <row r="341" spans="1:11" x14ac:dyDescent="0.25">
      <c r="A341" t="s">
        <v>382</v>
      </c>
      <c r="B341" t="s">
        <v>355</v>
      </c>
      <c r="C341">
        <v>10</v>
      </c>
      <c r="D341">
        <v>6</v>
      </c>
      <c r="E341">
        <v>60</v>
      </c>
      <c r="F341">
        <v>9</v>
      </c>
      <c r="G341">
        <v>4</v>
      </c>
      <c r="H341">
        <v>44.444444444444443</v>
      </c>
      <c r="I341">
        <v>19</v>
      </c>
      <c r="J341">
        <v>10</v>
      </c>
      <c r="K341">
        <v>52.631578947368425</v>
      </c>
    </row>
    <row r="342" spans="1:11" x14ac:dyDescent="0.25">
      <c r="A342" t="s">
        <v>48</v>
      </c>
      <c r="B342" t="s">
        <v>365</v>
      </c>
      <c r="C342">
        <v>1100</v>
      </c>
      <c r="D342">
        <v>552</v>
      </c>
      <c r="E342">
        <v>50.18181818181818</v>
      </c>
      <c r="F342">
        <v>1278</v>
      </c>
      <c r="G342">
        <v>568</v>
      </c>
      <c r="H342">
        <v>44.444444444444443</v>
      </c>
      <c r="I342">
        <v>2378</v>
      </c>
      <c r="J342">
        <v>1120</v>
      </c>
      <c r="K342">
        <v>47.098402018502945</v>
      </c>
    </row>
    <row r="343" spans="1:11" x14ac:dyDescent="0.25">
      <c r="A343" t="s">
        <v>48</v>
      </c>
      <c r="B343" t="s">
        <v>366</v>
      </c>
      <c r="C343">
        <v>1085</v>
      </c>
      <c r="D343">
        <v>641</v>
      </c>
      <c r="E343">
        <v>59.078341013824883</v>
      </c>
      <c r="F343">
        <v>1202</v>
      </c>
      <c r="G343">
        <v>608</v>
      </c>
      <c r="H343">
        <v>50.582362728785355</v>
      </c>
      <c r="I343">
        <v>2288</v>
      </c>
      <c r="J343">
        <v>1249</v>
      </c>
      <c r="K343">
        <v>54.58916083916084</v>
      </c>
    </row>
    <row r="344" spans="1:11" x14ac:dyDescent="0.25">
      <c r="A344" t="s">
        <v>48</v>
      </c>
      <c r="B344" t="s">
        <v>367</v>
      </c>
      <c r="C344">
        <v>950</v>
      </c>
      <c r="D344">
        <v>551</v>
      </c>
      <c r="E344">
        <v>58</v>
      </c>
      <c r="F344">
        <v>933</v>
      </c>
      <c r="G344">
        <v>498</v>
      </c>
      <c r="H344">
        <v>53.376205787781352</v>
      </c>
      <c r="I344">
        <v>1885</v>
      </c>
      <c r="J344">
        <v>1049</v>
      </c>
      <c r="K344">
        <v>55.649867374005311</v>
      </c>
    </row>
    <row r="345" spans="1:11" x14ac:dyDescent="0.25">
      <c r="A345" t="s">
        <v>48</v>
      </c>
      <c r="B345" t="s">
        <v>355</v>
      </c>
      <c r="C345">
        <v>950</v>
      </c>
      <c r="D345">
        <v>551</v>
      </c>
      <c r="E345">
        <v>58</v>
      </c>
      <c r="F345">
        <v>1123</v>
      </c>
      <c r="G345">
        <v>588</v>
      </c>
      <c r="H345">
        <v>52.359750667853959</v>
      </c>
      <c r="I345">
        <v>2073</v>
      </c>
      <c r="J345">
        <v>1139</v>
      </c>
      <c r="K345">
        <v>54.944524843222382</v>
      </c>
    </row>
    <row r="346" spans="1:11" x14ac:dyDescent="0.25">
      <c r="A346" t="s">
        <v>48</v>
      </c>
      <c r="B346" t="s">
        <v>368</v>
      </c>
      <c r="C346">
        <v>865</v>
      </c>
      <c r="D346">
        <v>564</v>
      </c>
      <c r="E346">
        <v>65.202312138728317</v>
      </c>
      <c r="F346">
        <v>960</v>
      </c>
      <c r="G346">
        <v>580</v>
      </c>
      <c r="H346">
        <v>60.416666666666671</v>
      </c>
      <c r="I346">
        <v>1825</v>
      </c>
      <c r="J346">
        <v>1144</v>
      </c>
      <c r="K346">
        <v>62.684931506849317</v>
      </c>
    </row>
    <row r="347" spans="1:11" x14ac:dyDescent="0.25">
      <c r="A347" t="s">
        <v>48</v>
      </c>
      <c r="B347" t="s">
        <v>369</v>
      </c>
      <c r="C347">
        <v>768</v>
      </c>
      <c r="D347">
        <v>524</v>
      </c>
      <c r="E347">
        <v>68.229166666666671</v>
      </c>
      <c r="F347">
        <v>818</v>
      </c>
      <c r="G347">
        <v>534</v>
      </c>
      <c r="H347">
        <v>65.281173594132028</v>
      </c>
      <c r="I347">
        <v>1586</v>
      </c>
      <c r="J347">
        <v>1058</v>
      </c>
      <c r="K347">
        <v>66.708701134930649</v>
      </c>
    </row>
    <row r="348" spans="1:11" x14ac:dyDescent="0.25">
      <c r="A348" t="s">
        <v>48</v>
      </c>
      <c r="B348" t="s">
        <v>370</v>
      </c>
      <c r="C348">
        <v>768</v>
      </c>
      <c r="D348">
        <v>557</v>
      </c>
      <c r="E348">
        <v>72.526041666666671</v>
      </c>
      <c r="F348">
        <v>787</v>
      </c>
      <c r="G348">
        <v>505</v>
      </c>
      <c r="H348">
        <v>64.167725540025415</v>
      </c>
      <c r="I348">
        <v>1555</v>
      </c>
      <c r="J348">
        <v>1062</v>
      </c>
      <c r="K348">
        <v>68.295819935691313</v>
      </c>
    </row>
    <row r="349" spans="1:11" x14ac:dyDescent="0.25">
      <c r="A349" t="s">
        <v>48</v>
      </c>
      <c r="B349" t="s">
        <v>357</v>
      </c>
      <c r="C349">
        <v>823</v>
      </c>
      <c r="D349">
        <v>584</v>
      </c>
      <c r="E349">
        <v>70.959902794653715</v>
      </c>
      <c r="F349">
        <v>847</v>
      </c>
      <c r="G349">
        <v>528</v>
      </c>
      <c r="H349">
        <v>62.337662337662344</v>
      </c>
      <c r="I349">
        <v>1670</v>
      </c>
      <c r="J349">
        <v>1112</v>
      </c>
      <c r="K349">
        <v>66.58682634730539</v>
      </c>
    </row>
    <row r="350" spans="1:11" x14ac:dyDescent="0.25">
      <c r="A350" t="s">
        <v>48</v>
      </c>
      <c r="B350" t="s">
        <v>358</v>
      </c>
      <c r="C350">
        <v>988</v>
      </c>
      <c r="D350">
        <v>684</v>
      </c>
      <c r="E350">
        <v>69.230769230769226</v>
      </c>
      <c r="F350">
        <v>939</v>
      </c>
      <c r="G350">
        <v>611</v>
      </c>
      <c r="H350">
        <v>65.0692225772098</v>
      </c>
      <c r="I350">
        <v>1927</v>
      </c>
      <c r="J350">
        <v>1295</v>
      </c>
      <c r="K350">
        <v>67.20290607161391</v>
      </c>
    </row>
    <row r="351" spans="1:11" x14ac:dyDescent="0.25">
      <c r="A351" t="s">
        <v>48</v>
      </c>
      <c r="B351" t="s">
        <v>359</v>
      </c>
      <c r="C351">
        <v>1150</v>
      </c>
      <c r="D351">
        <v>672</v>
      </c>
      <c r="E351">
        <v>58.434782608695649</v>
      </c>
      <c r="F351">
        <v>1128</v>
      </c>
      <c r="G351">
        <v>616</v>
      </c>
      <c r="H351">
        <v>54.609929078014183</v>
      </c>
      <c r="I351">
        <v>2278</v>
      </c>
      <c r="J351">
        <v>1288</v>
      </c>
      <c r="K351">
        <v>56.540825285338016</v>
      </c>
    </row>
    <row r="352" spans="1:11" x14ac:dyDescent="0.25">
      <c r="A352" t="s">
        <v>48</v>
      </c>
      <c r="B352" t="s">
        <v>360</v>
      </c>
      <c r="C352">
        <v>944</v>
      </c>
      <c r="D352">
        <v>535</v>
      </c>
      <c r="E352">
        <v>56.673728813559322</v>
      </c>
      <c r="F352">
        <v>940</v>
      </c>
      <c r="G352">
        <v>475</v>
      </c>
      <c r="H352">
        <v>50.531914893617021</v>
      </c>
      <c r="I352">
        <v>1884</v>
      </c>
      <c r="J352">
        <v>1010</v>
      </c>
      <c r="K352">
        <v>53.609341825902341</v>
      </c>
    </row>
    <row r="353" spans="1:11" x14ac:dyDescent="0.25">
      <c r="A353" t="s">
        <v>48</v>
      </c>
      <c r="B353" t="s">
        <v>361</v>
      </c>
      <c r="C353">
        <v>872</v>
      </c>
      <c r="D353">
        <v>506</v>
      </c>
      <c r="E353">
        <v>58.0275229357798</v>
      </c>
      <c r="F353">
        <v>1027</v>
      </c>
      <c r="G353">
        <v>522</v>
      </c>
      <c r="H353">
        <v>50.8276533592989</v>
      </c>
      <c r="I353">
        <v>1899</v>
      </c>
      <c r="J353">
        <v>1028</v>
      </c>
      <c r="K353">
        <v>54.133754607688303</v>
      </c>
    </row>
    <row r="354" spans="1:11" x14ac:dyDescent="0.25">
      <c r="A354" t="s">
        <v>48</v>
      </c>
      <c r="B354" t="s">
        <v>362</v>
      </c>
      <c r="C354">
        <v>926</v>
      </c>
      <c r="D354">
        <v>561</v>
      </c>
      <c r="E354">
        <v>60.5831533477322</v>
      </c>
      <c r="F354">
        <v>962</v>
      </c>
      <c r="G354">
        <v>504</v>
      </c>
      <c r="H354">
        <v>52.390852390852402</v>
      </c>
      <c r="I354">
        <v>1888</v>
      </c>
      <c r="J354">
        <v>1065</v>
      </c>
      <c r="K354">
        <v>56.408898305084698</v>
      </c>
    </row>
    <row r="355" spans="1:11" x14ac:dyDescent="0.25">
      <c r="A355" t="s">
        <v>48</v>
      </c>
      <c r="B355" t="s">
        <v>363</v>
      </c>
      <c r="C355">
        <v>282</v>
      </c>
      <c r="D355">
        <v>197</v>
      </c>
      <c r="E355">
        <v>69.858156028368796</v>
      </c>
      <c r="F355">
        <v>316</v>
      </c>
      <c r="G355">
        <v>188</v>
      </c>
      <c r="H355">
        <v>59.493670886076004</v>
      </c>
      <c r="I355">
        <v>598</v>
      </c>
      <c r="J355">
        <v>385</v>
      </c>
      <c r="K355">
        <v>64.381270903010005</v>
      </c>
    </row>
    <row r="356" spans="1:11" x14ac:dyDescent="0.25">
      <c r="A356" t="s">
        <v>49</v>
      </c>
      <c r="B356" t="s">
        <v>368</v>
      </c>
      <c r="C356">
        <v>133</v>
      </c>
      <c r="D356">
        <v>69</v>
      </c>
      <c r="E356">
        <v>51.879699248120303</v>
      </c>
      <c r="F356">
        <v>239</v>
      </c>
      <c r="G356">
        <v>128</v>
      </c>
      <c r="H356">
        <v>53.55648535564854</v>
      </c>
      <c r="I356">
        <v>372</v>
      </c>
      <c r="J356">
        <v>197</v>
      </c>
      <c r="K356">
        <v>52.956989247311832</v>
      </c>
    </row>
    <row r="357" spans="1:11" x14ac:dyDescent="0.25">
      <c r="A357" t="s">
        <v>49</v>
      </c>
      <c r="B357" t="s">
        <v>369</v>
      </c>
      <c r="C357">
        <v>553</v>
      </c>
      <c r="D357">
        <v>348</v>
      </c>
      <c r="E357">
        <v>62.929475587703436</v>
      </c>
      <c r="F357">
        <v>739</v>
      </c>
      <c r="G357">
        <v>368</v>
      </c>
      <c r="H357">
        <v>49.79702300405954</v>
      </c>
      <c r="I357">
        <v>1292</v>
      </c>
      <c r="J357">
        <v>716</v>
      </c>
      <c r="K357">
        <v>55.417956656346753</v>
      </c>
    </row>
    <row r="358" spans="1:11" x14ac:dyDescent="0.25">
      <c r="A358" t="s">
        <v>49</v>
      </c>
      <c r="B358" t="s">
        <v>370</v>
      </c>
      <c r="C358">
        <v>556</v>
      </c>
      <c r="D358">
        <v>322</v>
      </c>
      <c r="E358">
        <v>57.913669064748198</v>
      </c>
      <c r="F358">
        <v>812</v>
      </c>
      <c r="G358">
        <v>401</v>
      </c>
      <c r="H358">
        <v>49.384236453201972</v>
      </c>
      <c r="I358">
        <v>1368</v>
      </c>
      <c r="J358">
        <v>723</v>
      </c>
      <c r="K358">
        <v>52.850877192982452</v>
      </c>
    </row>
    <row r="359" spans="1:11" x14ac:dyDescent="0.25">
      <c r="A359" t="s">
        <v>49</v>
      </c>
      <c r="B359" t="s">
        <v>357</v>
      </c>
      <c r="C359">
        <v>650</v>
      </c>
      <c r="D359">
        <v>424</v>
      </c>
      <c r="E359">
        <v>65.230769230769226</v>
      </c>
      <c r="F359">
        <v>868</v>
      </c>
      <c r="G359">
        <v>469</v>
      </c>
      <c r="H359">
        <v>54.032258064516128</v>
      </c>
      <c r="I359">
        <v>1518</v>
      </c>
      <c r="J359">
        <v>893</v>
      </c>
      <c r="K359">
        <v>58.827404479578391</v>
      </c>
    </row>
    <row r="360" spans="1:11" x14ac:dyDescent="0.25">
      <c r="A360" t="s">
        <v>49</v>
      </c>
      <c r="B360" t="s">
        <v>358</v>
      </c>
      <c r="C360">
        <v>896</v>
      </c>
      <c r="D360">
        <v>555</v>
      </c>
      <c r="E360">
        <v>61.941964285714285</v>
      </c>
      <c r="F360">
        <v>1105</v>
      </c>
      <c r="G360">
        <v>586</v>
      </c>
      <c r="H360">
        <v>53.031674208144793</v>
      </c>
      <c r="I360">
        <v>2001</v>
      </c>
      <c r="J360">
        <v>1141</v>
      </c>
      <c r="K360">
        <v>57.021489255372316</v>
      </c>
    </row>
    <row r="361" spans="1:11" x14ac:dyDescent="0.25">
      <c r="A361" t="s">
        <v>49</v>
      </c>
      <c r="B361" t="s">
        <v>359</v>
      </c>
      <c r="C361">
        <v>895</v>
      </c>
      <c r="D361">
        <v>567</v>
      </c>
      <c r="E361">
        <v>63.351955307262571</v>
      </c>
      <c r="F361">
        <v>1150</v>
      </c>
      <c r="G361">
        <v>608</v>
      </c>
      <c r="H361">
        <v>52.869565217391298</v>
      </c>
      <c r="I361">
        <v>2045</v>
      </c>
      <c r="J361">
        <v>1175</v>
      </c>
      <c r="K361">
        <v>57.457212713936435</v>
      </c>
    </row>
    <row r="362" spans="1:11" x14ac:dyDescent="0.25">
      <c r="A362" t="s">
        <v>49</v>
      </c>
      <c r="B362" t="s">
        <v>360</v>
      </c>
      <c r="C362">
        <v>783</v>
      </c>
      <c r="D362">
        <v>516</v>
      </c>
      <c r="E362">
        <v>65.900383141762447</v>
      </c>
      <c r="F362">
        <v>1143</v>
      </c>
      <c r="G362">
        <v>574</v>
      </c>
      <c r="H362">
        <v>50.218722659667534</v>
      </c>
      <c r="I362">
        <v>1926</v>
      </c>
      <c r="J362">
        <v>1090</v>
      </c>
      <c r="K362">
        <v>56.593977154724818</v>
      </c>
    </row>
    <row r="363" spans="1:11" x14ac:dyDescent="0.25">
      <c r="A363" t="s">
        <v>49</v>
      </c>
      <c r="B363" t="s">
        <v>361</v>
      </c>
      <c r="C363">
        <v>1000</v>
      </c>
      <c r="D363">
        <v>660</v>
      </c>
      <c r="E363">
        <v>66</v>
      </c>
      <c r="F363">
        <v>1272</v>
      </c>
      <c r="G363">
        <v>658</v>
      </c>
      <c r="H363">
        <v>51.729559748427697</v>
      </c>
      <c r="I363">
        <v>2272</v>
      </c>
      <c r="J363">
        <v>1318</v>
      </c>
      <c r="K363">
        <v>58.010563380281702</v>
      </c>
    </row>
    <row r="364" spans="1:11" x14ac:dyDescent="0.25">
      <c r="A364" t="s">
        <v>49</v>
      </c>
      <c r="B364" t="s">
        <v>362</v>
      </c>
      <c r="C364">
        <v>817</v>
      </c>
      <c r="D364">
        <v>496</v>
      </c>
      <c r="E364">
        <v>60.7099143206854</v>
      </c>
      <c r="F364">
        <v>1093</v>
      </c>
      <c r="G364">
        <v>560</v>
      </c>
      <c r="H364">
        <v>51.235132662397099</v>
      </c>
      <c r="I364">
        <v>1910</v>
      </c>
      <c r="J364">
        <v>1056</v>
      </c>
      <c r="K364">
        <v>55.287958115183201</v>
      </c>
    </row>
    <row r="365" spans="1:11" x14ac:dyDescent="0.25">
      <c r="A365" t="s">
        <v>49</v>
      </c>
      <c r="B365" t="s">
        <v>363</v>
      </c>
      <c r="C365">
        <v>137</v>
      </c>
      <c r="D365">
        <v>96</v>
      </c>
      <c r="E365">
        <v>70.072992700729898</v>
      </c>
      <c r="F365">
        <v>204</v>
      </c>
      <c r="G365">
        <v>123</v>
      </c>
      <c r="H365">
        <v>60.294117647058798</v>
      </c>
      <c r="I365">
        <v>341</v>
      </c>
      <c r="J365">
        <v>219</v>
      </c>
      <c r="K365">
        <v>64.222873900293294</v>
      </c>
    </row>
    <row r="366" spans="1:11" x14ac:dyDescent="0.25">
      <c r="A366" t="s">
        <v>50</v>
      </c>
      <c r="B366" t="s">
        <v>366</v>
      </c>
      <c r="C366">
        <v>1318</v>
      </c>
      <c r="D366">
        <v>574</v>
      </c>
      <c r="E366">
        <v>43.550834597875571</v>
      </c>
      <c r="F366">
        <v>1352</v>
      </c>
      <c r="G366">
        <v>480</v>
      </c>
      <c r="H366">
        <v>35.502958579881657</v>
      </c>
      <c r="I366">
        <v>2671</v>
      </c>
      <c r="J366">
        <v>1054</v>
      </c>
      <c r="K366">
        <v>39.460876076375889</v>
      </c>
    </row>
    <row r="367" spans="1:11" x14ac:dyDescent="0.25">
      <c r="A367" t="s">
        <v>50</v>
      </c>
      <c r="B367" t="s">
        <v>367</v>
      </c>
      <c r="C367">
        <v>4548</v>
      </c>
      <c r="D367">
        <v>1828</v>
      </c>
      <c r="E367">
        <v>40.193491644678979</v>
      </c>
      <c r="F367">
        <v>4889</v>
      </c>
      <c r="G367">
        <v>1646</v>
      </c>
      <c r="H367">
        <v>33.6674166496216</v>
      </c>
      <c r="I367">
        <v>9437</v>
      </c>
      <c r="J367">
        <v>3474</v>
      </c>
      <c r="K367">
        <v>36.812546360072055</v>
      </c>
    </row>
    <row r="368" spans="1:11" x14ac:dyDescent="0.25">
      <c r="A368" t="s">
        <v>50</v>
      </c>
      <c r="B368" t="s">
        <v>368</v>
      </c>
      <c r="C368">
        <v>5052</v>
      </c>
      <c r="D368">
        <v>2144</v>
      </c>
      <c r="E368">
        <v>42.438638163103725</v>
      </c>
      <c r="F368">
        <v>5570</v>
      </c>
      <c r="G368">
        <v>2110</v>
      </c>
      <c r="H368">
        <v>37.881508078994614</v>
      </c>
      <c r="I368">
        <v>10622</v>
      </c>
      <c r="J368">
        <v>4254</v>
      </c>
      <c r="K368">
        <v>40.048954999058559</v>
      </c>
    </row>
    <row r="369" spans="1:11" x14ac:dyDescent="0.25">
      <c r="A369" t="s">
        <v>50</v>
      </c>
      <c r="B369" t="s">
        <v>369</v>
      </c>
      <c r="C369">
        <v>3759</v>
      </c>
      <c r="D369">
        <v>1764</v>
      </c>
      <c r="E369">
        <v>46.927374301675982</v>
      </c>
      <c r="F369">
        <v>4271</v>
      </c>
      <c r="G369">
        <v>1687</v>
      </c>
      <c r="H369">
        <v>39.498946382580193</v>
      </c>
      <c r="I369">
        <v>8031</v>
      </c>
      <c r="J369">
        <v>3451</v>
      </c>
      <c r="K369">
        <v>42.970987423733028</v>
      </c>
    </row>
    <row r="370" spans="1:11" x14ac:dyDescent="0.25">
      <c r="A370" t="s">
        <v>50</v>
      </c>
      <c r="B370" t="s">
        <v>370</v>
      </c>
      <c r="C370">
        <v>3687</v>
      </c>
      <c r="D370">
        <v>1660</v>
      </c>
      <c r="E370">
        <v>45.023053973420126</v>
      </c>
      <c r="F370">
        <v>3754</v>
      </c>
      <c r="G370">
        <v>1595</v>
      </c>
      <c r="H370">
        <v>42.488012786361217</v>
      </c>
      <c r="I370">
        <v>7441</v>
      </c>
      <c r="J370">
        <v>3255</v>
      </c>
      <c r="K370">
        <v>43.744120413922857</v>
      </c>
    </row>
    <row r="371" spans="1:11" x14ac:dyDescent="0.25">
      <c r="A371" t="s">
        <v>50</v>
      </c>
      <c r="B371" t="s">
        <v>357</v>
      </c>
      <c r="C371">
        <v>3888</v>
      </c>
      <c r="D371">
        <v>1772</v>
      </c>
      <c r="E371">
        <v>45.576131687242793</v>
      </c>
      <c r="F371">
        <v>3964</v>
      </c>
      <c r="G371">
        <v>1646</v>
      </c>
      <c r="H371">
        <v>41.523713420787082</v>
      </c>
      <c r="I371">
        <v>7852</v>
      </c>
      <c r="J371">
        <v>3418</v>
      </c>
      <c r="K371">
        <v>43.5303107488538</v>
      </c>
    </row>
    <row r="372" spans="1:11" x14ac:dyDescent="0.25">
      <c r="A372" t="s">
        <v>50</v>
      </c>
      <c r="B372" t="s">
        <v>358</v>
      </c>
      <c r="C372">
        <v>3928</v>
      </c>
      <c r="D372">
        <v>1773</v>
      </c>
      <c r="E372">
        <v>45.137474541751523</v>
      </c>
      <c r="F372">
        <v>4272</v>
      </c>
      <c r="G372">
        <v>1723</v>
      </c>
      <c r="H372">
        <v>40.332397003745321</v>
      </c>
      <c r="I372">
        <v>8200</v>
      </c>
      <c r="J372">
        <v>3496</v>
      </c>
      <c r="K372">
        <v>42.634146341463413</v>
      </c>
    </row>
    <row r="373" spans="1:11" x14ac:dyDescent="0.25">
      <c r="A373" t="s">
        <v>50</v>
      </c>
      <c r="B373" t="s">
        <v>359</v>
      </c>
      <c r="C373">
        <v>3931</v>
      </c>
      <c r="D373">
        <v>1536</v>
      </c>
      <c r="E373">
        <v>39.074026965148818</v>
      </c>
      <c r="F373">
        <v>4283</v>
      </c>
      <c r="G373">
        <v>1497</v>
      </c>
      <c r="H373">
        <v>34.952136353023576</v>
      </c>
      <c r="I373">
        <v>8214</v>
      </c>
      <c r="J373">
        <v>3033</v>
      </c>
      <c r="K373">
        <v>36.924762600438278</v>
      </c>
    </row>
    <row r="374" spans="1:11" x14ac:dyDescent="0.25">
      <c r="A374" t="s">
        <v>50</v>
      </c>
      <c r="B374" t="s">
        <v>360</v>
      </c>
      <c r="C374">
        <v>3742</v>
      </c>
      <c r="D374">
        <v>1360</v>
      </c>
      <c r="E374">
        <v>36.344200962052376</v>
      </c>
      <c r="F374">
        <v>4084</v>
      </c>
      <c r="G374">
        <v>1425</v>
      </c>
      <c r="H374">
        <v>34.892262487757101</v>
      </c>
      <c r="I374">
        <v>7826</v>
      </c>
      <c r="J374">
        <v>2785</v>
      </c>
      <c r="K374">
        <v>35.586506516739071</v>
      </c>
    </row>
    <row r="375" spans="1:11" x14ac:dyDescent="0.25">
      <c r="A375" t="s">
        <v>50</v>
      </c>
      <c r="B375" t="s">
        <v>361</v>
      </c>
      <c r="C375">
        <v>3652</v>
      </c>
      <c r="D375">
        <v>1623</v>
      </c>
      <c r="E375">
        <v>44.441401971522502</v>
      </c>
      <c r="F375">
        <v>3883</v>
      </c>
      <c r="G375">
        <v>1605</v>
      </c>
      <c r="H375">
        <v>41.3340200875612</v>
      </c>
      <c r="I375">
        <v>7535</v>
      </c>
      <c r="J375">
        <v>3228</v>
      </c>
      <c r="K375">
        <v>42.840079628400801</v>
      </c>
    </row>
    <row r="376" spans="1:11" x14ac:dyDescent="0.25">
      <c r="A376" t="s">
        <v>50</v>
      </c>
      <c r="B376" t="s">
        <v>362</v>
      </c>
      <c r="C376">
        <v>2855</v>
      </c>
      <c r="D376">
        <v>1433</v>
      </c>
      <c r="E376">
        <v>50.1926444833625</v>
      </c>
      <c r="F376">
        <v>3038</v>
      </c>
      <c r="G376">
        <v>1318</v>
      </c>
      <c r="H376">
        <v>43.3838051349572</v>
      </c>
      <c r="I376">
        <v>5893</v>
      </c>
      <c r="J376">
        <v>2751</v>
      </c>
      <c r="K376">
        <v>46.682504666553498</v>
      </c>
    </row>
    <row r="377" spans="1:11" x14ac:dyDescent="0.25">
      <c r="A377" t="s">
        <v>50</v>
      </c>
      <c r="B377" t="s">
        <v>363</v>
      </c>
      <c r="C377">
        <v>482</v>
      </c>
      <c r="D377">
        <v>259</v>
      </c>
      <c r="E377">
        <v>53.734439834024897</v>
      </c>
      <c r="F377">
        <v>534</v>
      </c>
      <c r="G377">
        <v>243</v>
      </c>
      <c r="H377">
        <v>45.505617977528097</v>
      </c>
      <c r="I377">
        <v>1016</v>
      </c>
      <c r="J377">
        <v>502</v>
      </c>
      <c r="K377">
        <v>49.409448818897602</v>
      </c>
    </row>
    <row r="378" spans="1:11" x14ac:dyDescent="0.25">
      <c r="A378" t="s">
        <v>50</v>
      </c>
      <c r="B378" t="s">
        <v>355</v>
      </c>
      <c r="C378">
        <v>4797</v>
      </c>
      <c r="D378">
        <v>1971</v>
      </c>
      <c r="E378">
        <v>41.088180112570356</v>
      </c>
      <c r="F378">
        <v>5505</v>
      </c>
      <c r="G378">
        <v>2059</v>
      </c>
      <c r="H378">
        <v>37.402361489554949</v>
      </c>
      <c r="I378">
        <v>10302</v>
      </c>
      <c r="J378">
        <v>4030</v>
      </c>
      <c r="K378">
        <v>39.118617744127356</v>
      </c>
    </row>
    <row r="379" spans="1:11" x14ac:dyDescent="0.25">
      <c r="A379" t="s">
        <v>51</v>
      </c>
      <c r="B379" t="s">
        <v>365</v>
      </c>
      <c r="C379">
        <v>2437</v>
      </c>
      <c r="D379">
        <v>1220</v>
      </c>
      <c r="E379">
        <v>50.061551087402542</v>
      </c>
      <c r="F379">
        <v>2560</v>
      </c>
      <c r="G379">
        <v>1171</v>
      </c>
      <c r="H379">
        <v>45.7421875</v>
      </c>
      <c r="I379">
        <v>4997</v>
      </c>
      <c r="J379">
        <v>2391</v>
      </c>
      <c r="K379">
        <v>47.848709225535323</v>
      </c>
    </row>
    <row r="380" spans="1:11" x14ac:dyDescent="0.25">
      <c r="A380" t="s">
        <v>51</v>
      </c>
      <c r="B380" t="s">
        <v>366</v>
      </c>
      <c r="C380">
        <v>2377</v>
      </c>
      <c r="D380">
        <v>1283</v>
      </c>
      <c r="E380">
        <v>53.975599495161966</v>
      </c>
      <c r="F380">
        <v>2532</v>
      </c>
      <c r="G380">
        <v>1238</v>
      </c>
      <c r="H380">
        <v>48.894154818325433</v>
      </c>
      <c r="I380">
        <v>4911</v>
      </c>
      <c r="J380">
        <v>2523</v>
      </c>
      <c r="K380">
        <v>51.374465485644471</v>
      </c>
    </row>
    <row r="381" spans="1:11" x14ac:dyDescent="0.25">
      <c r="A381" t="s">
        <v>51</v>
      </c>
      <c r="B381" t="s">
        <v>367</v>
      </c>
      <c r="C381">
        <v>2201</v>
      </c>
      <c r="D381">
        <v>1072</v>
      </c>
      <c r="E381">
        <v>48.705134029986368</v>
      </c>
      <c r="F381">
        <v>2163</v>
      </c>
      <c r="G381">
        <v>978</v>
      </c>
      <c r="H381">
        <v>45.214979195561718</v>
      </c>
      <c r="I381">
        <v>4364</v>
      </c>
      <c r="J381">
        <v>2050</v>
      </c>
      <c r="K381">
        <v>46.975252062328138</v>
      </c>
    </row>
    <row r="382" spans="1:11" x14ac:dyDescent="0.25">
      <c r="A382" t="s">
        <v>51</v>
      </c>
      <c r="B382" t="s">
        <v>355</v>
      </c>
      <c r="C382">
        <v>2292</v>
      </c>
      <c r="D382">
        <v>1130</v>
      </c>
      <c r="E382">
        <v>49.301919720767891</v>
      </c>
      <c r="F382">
        <v>2329</v>
      </c>
      <c r="G382">
        <v>1114</v>
      </c>
      <c r="H382">
        <v>47.831687419493349</v>
      </c>
      <c r="I382">
        <v>4621</v>
      </c>
      <c r="J382">
        <v>2244</v>
      </c>
      <c r="K382">
        <v>48.560917550313789</v>
      </c>
    </row>
    <row r="383" spans="1:11" x14ac:dyDescent="0.25">
      <c r="A383" t="s">
        <v>51</v>
      </c>
      <c r="B383" t="s">
        <v>368</v>
      </c>
      <c r="C383">
        <v>2204</v>
      </c>
      <c r="D383">
        <v>1112</v>
      </c>
      <c r="E383">
        <v>50.453720508166974</v>
      </c>
      <c r="F383">
        <v>2388</v>
      </c>
      <c r="G383">
        <v>1130</v>
      </c>
      <c r="H383">
        <v>47.319932998324958</v>
      </c>
      <c r="I383">
        <v>4592</v>
      </c>
      <c r="J383">
        <v>2242</v>
      </c>
      <c r="K383">
        <v>48.824041811846691</v>
      </c>
    </row>
    <row r="384" spans="1:11" x14ac:dyDescent="0.25">
      <c r="A384" t="s">
        <v>51</v>
      </c>
      <c r="B384" t="s">
        <v>369</v>
      </c>
      <c r="C384">
        <v>2039</v>
      </c>
      <c r="D384">
        <v>1045</v>
      </c>
      <c r="E384">
        <v>51.250613045610592</v>
      </c>
      <c r="F384">
        <v>2087</v>
      </c>
      <c r="G384">
        <v>1004</v>
      </c>
      <c r="H384">
        <v>48.107331097268805</v>
      </c>
      <c r="I384">
        <v>4126</v>
      </c>
      <c r="J384">
        <v>2049</v>
      </c>
      <c r="K384">
        <v>49.660688317983521</v>
      </c>
    </row>
    <row r="385" spans="1:11" x14ac:dyDescent="0.25">
      <c r="A385" t="s">
        <v>51</v>
      </c>
      <c r="B385" t="s">
        <v>370</v>
      </c>
      <c r="C385">
        <v>2167</v>
      </c>
      <c r="D385">
        <v>1074</v>
      </c>
      <c r="E385">
        <v>49.561605906783569</v>
      </c>
      <c r="F385">
        <v>2152</v>
      </c>
      <c r="G385">
        <v>990</v>
      </c>
      <c r="H385">
        <v>46.003717472118957</v>
      </c>
      <c r="I385">
        <v>4319</v>
      </c>
      <c r="J385">
        <v>2064</v>
      </c>
      <c r="K385">
        <v>47.788840009261406</v>
      </c>
    </row>
    <row r="386" spans="1:11" x14ac:dyDescent="0.25">
      <c r="A386" t="s">
        <v>51</v>
      </c>
      <c r="B386" t="s">
        <v>357</v>
      </c>
      <c r="C386">
        <v>2167</v>
      </c>
      <c r="D386">
        <v>1035</v>
      </c>
      <c r="E386">
        <v>47.761882787263495</v>
      </c>
      <c r="F386">
        <v>2346</v>
      </c>
      <c r="G386">
        <v>996</v>
      </c>
      <c r="H386">
        <v>42.455242966751918</v>
      </c>
      <c r="I386">
        <v>4513</v>
      </c>
      <c r="J386">
        <v>2031</v>
      </c>
      <c r="K386">
        <v>45.003323731442499</v>
      </c>
    </row>
    <row r="387" spans="1:11" x14ac:dyDescent="0.25">
      <c r="A387" t="s">
        <v>51</v>
      </c>
      <c r="B387" t="s">
        <v>358</v>
      </c>
      <c r="C387">
        <v>1674</v>
      </c>
      <c r="D387">
        <v>774</v>
      </c>
      <c r="E387">
        <v>46.236559139784951</v>
      </c>
      <c r="F387">
        <v>1902</v>
      </c>
      <c r="G387">
        <v>814</v>
      </c>
      <c r="H387">
        <v>42.797055730809667</v>
      </c>
      <c r="I387">
        <v>3576</v>
      </c>
      <c r="J387">
        <v>1588</v>
      </c>
      <c r="K387">
        <v>44.407158836689042</v>
      </c>
    </row>
    <row r="388" spans="1:11" x14ac:dyDescent="0.25">
      <c r="A388" t="s">
        <v>51</v>
      </c>
      <c r="B388" t="s">
        <v>359</v>
      </c>
      <c r="C388">
        <v>2684</v>
      </c>
      <c r="D388">
        <v>1198</v>
      </c>
      <c r="E388">
        <v>44.634873323397912</v>
      </c>
      <c r="F388">
        <v>2782</v>
      </c>
      <c r="G388">
        <v>1156</v>
      </c>
      <c r="H388">
        <v>41.552839683680801</v>
      </c>
      <c r="I388">
        <v>5466</v>
      </c>
      <c r="J388">
        <v>2354</v>
      </c>
      <c r="K388">
        <v>43.066227588730335</v>
      </c>
    </row>
    <row r="389" spans="1:11" x14ac:dyDescent="0.25">
      <c r="A389" t="s">
        <v>51</v>
      </c>
      <c r="B389" t="s">
        <v>360</v>
      </c>
      <c r="C389">
        <v>2321</v>
      </c>
      <c r="D389">
        <v>1120</v>
      </c>
      <c r="E389">
        <v>48.255062473071945</v>
      </c>
      <c r="F389">
        <v>2602</v>
      </c>
      <c r="G389">
        <v>1126</v>
      </c>
      <c r="H389">
        <v>43.274404304381243</v>
      </c>
      <c r="I389">
        <v>4923</v>
      </c>
      <c r="J389">
        <v>2246</v>
      </c>
      <c r="K389">
        <v>45.622587852935204</v>
      </c>
    </row>
    <row r="390" spans="1:11" x14ac:dyDescent="0.25">
      <c r="A390" t="s">
        <v>51</v>
      </c>
      <c r="B390" t="s">
        <v>361</v>
      </c>
      <c r="C390">
        <v>2034</v>
      </c>
      <c r="D390">
        <v>1106</v>
      </c>
      <c r="E390">
        <v>54.375614552605697</v>
      </c>
      <c r="F390">
        <v>2429</v>
      </c>
      <c r="G390">
        <v>1149</v>
      </c>
      <c r="H390">
        <v>47.303417044051002</v>
      </c>
      <c r="I390">
        <v>4463</v>
      </c>
      <c r="J390">
        <v>2255</v>
      </c>
      <c r="K390">
        <v>50.526551646874303</v>
      </c>
    </row>
    <row r="391" spans="1:11" x14ac:dyDescent="0.25">
      <c r="A391" t="s">
        <v>51</v>
      </c>
      <c r="B391" t="s">
        <v>362</v>
      </c>
      <c r="C391">
        <v>2170</v>
      </c>
      <c r="D391">
        <v>1184</v>
      </c>
      <c r="E391">
        <v>54.562211981566797</v>
      </c>
      <c r="F391">
        <v>2388</v>
      </c>
      <c r="G391">
        <v>1081</v>
      </c>
      <c r="H391">
        <v>45.268006700167497</v>
      </c>
      <c r="I391">
        <v>4558</v>
      </c>
      <c r="J391">
        <v>2265</v>
      </c>
      <c r="K391">
        <v>49.6928477402369</v>
      </c>
    </row>
    <row r="392" spans="1:11" x14ac:dyDescent="0.25">
      <c r="A392" t="s">
        <v>51</v>
      </c>
      <c r="B392" t="s">
        <v>363</v>
      </c>
      <c r="C392">
        <v>698</v>
      </c>
      <c r="D392">
        <v>408</v>
      </c>
      <c r="E392">
        <v>58.4527220630372</v>
      </c>
      <c r="F392">
        <v>717</v>
      </c>
      <c r="G392">
        <v>385</v>
      </c>
      <c r="H392">
        <v>53.695955369595502</v>
      </c>
      <c r="I392">
        <v>1415</v>
      </c>
      <c r="J392">
        <v>793</v>
      </c>
      <c r="K392">
        <v>56.042402826855103</v>
      </c>
    </row>
    <row r="393" spans="1:11" x14ac:dyDescent="0.25">
      <c r="A393" t="s">
        <v>383</v>
      </c>
      <c r="B393" t="s">
        <v>365</v>
      </c>
      <c r="C393">
        <v>2422</v>
      </c>
      <c r="D393">
        <v>1247</v>
      </c>
      <c r="E393">
        <v>51.486374896779523</v>
      </c>
      <c r="F393">
        <v>2695</v>
      </c>
      <c r="G393">
        <v>1205</v>
      </c>
      <c r="H393">
        <v>44.712430426716139</v>
      </c>
      <c r="I393">
        <v>5119</v>
      </c>
      <c r="J393">
        <v>2453</v>
      </c>
      <c r="K393">
        <v>47.919515530377026</v>
      </c>
    </row>
    <row r="394" spans="1:11" x14ac:dyDescent="0.25">
      <c r="A394" t="s">
        <v>383</v>
      </c>
      <c r="B394" t="s">
        <v>366</v>
      </c>
      <c r="C394">
        <v>2169</v>
      </c>
      <c r="D394">
        <v>1153</v>
      </c>
      <c r="E394">
        <v>53.158137390502532</v>
      </c>
      <c r="F394">
        <v>2490</v>
      </c>
      <c r="G394">
        <v>1132</v>
      </c>
      <c r="H394">
        <v>45.461847389558237</v>
      </c>
      <c r="I394">
        <v>4662</v>
      </c>
      <c r="J394">
        <v>2287</v>
      </c>
      <c r="K394">
        <v>49.056199056199056</v>
      </c>
    </row>
    <row r="395" spans="1:11" x14ac:dyDescent="0.25">
      <c r="A395" t="s">
        <v>383</v>
      </c>
      <c r="B395" t="s">
        <v>367</v>
      </c>
      <c r="C395">
        <v>1947</v>
      </c>
      <c r="D395">
        <v>1079</v>
      </c>
      <c r="E395">
        <v>55.418592706728298</v>
      </c>
      <c r="F395">
        <v>2346</v>
      </c>
      <c r="G395">
        <v>1069</v>
      </c>
      <c r="H395">
        <v>45.566922421142372</v>
      </c>
      <c r="I395">
        <v>4295</v>
      </c>
      <c r="J395">
        <v>2149</v>
      </c>
      <c r="K395">
        <v>50.034924330616995</v>
      </c>
    </row>
    <row r="396" spans="1:11" x14ac:dyDescent="0.25">
      <c r="A396" t="s">
        <v>383</v>
      </c>
      <c r="B396" t="s">
        <v>355</v>
      </c>
      <c r="C396">
        <v>2322</v>
      </c>
      <c r="D396">
        <v>1216</v>
      </c>
      <c r="E396">
        <v>52.368647717484926</v>
      </c>
      <c r="F396">
        <v>2513</v>
      </c>
      <c r="G396">
        <v>1151</v>
      </c>
      <c r="H396">
        <v>45.801830481496218</v>
      </c>
      <c r="I396">
        <v>4835</v>
      </c>
      <c r="J396">
        <v>2367</v>
      </c>
      <c r="K396">
        <v>48.95553257497415</v>
      </c>
    </row>
    <row r="397" spans="1:11" x14ac:dyDescent="0.25">
      <c r="A397" t="s">
        <v>383</v>
      </c>
      <c r="B397" t="s">
        <v>368</v>
      </c>
      <c r="C397">
        <v>2253</v>
      </c>
      <c r="D397">
        <v>1177</v>
      </c>
      <c r="E397">
        <v>52.241455836662226</v>
      </c>
      <c r="F397">
        <v>2444</v>
      </c>
      <c r="G397">
        <v>1156</v>
      </c>
      <c r="H397">
        <v>47.299509001636665</v>
      </c>
      <c r="I397">
        <v>4697</v>
      </c>
      <c r="J397">
        <v>2333</v>
      </c>
      <c r="K397">
        <v>49.670002129018521</v>
      </c>
    </row>
    <row r="398" spans="1:11" x14ac:dyDescent="0.25">
      <c r="A398" t="s">
        <v>383</v>
      </c>
      <c r="B398" t="s">
        <v>369</v>
      </c>
      <c r="C398">
        <v>1749</v>
      </c>
      <c r="D398">
        <v>909</v>
      </c>
      <c r="E398">
        <v>51.97255574614065</v>
      </c>
      <c r="F398">
        <v>2098</v>
      </c>
      <c r="G398">
        <v>947</v>
      </c>
      <c r="H398">
        <v>45.138226882745478</v>
      </c>
      <c r="I398">
        <v>3847</v>
      </c>
      <c r="J398">
        <v>1856</v>
      </c>
      <c r="K398">
        <v>48.245386015076683</v>
      </c>
    </row>
    <row r="399" spans="1:11" x14ac:dyDescent="0.25">
      <c r="A399" t="s">
        <v>383</v>
      </c>
      <c r="B399" t="s">
        <v>370</v>
      </c>
      <c r="C399">
        <v>2096</v>
      </c>
      <c r="D399">
        <v>1118</v>
      </c>
      <c r="E399">
        <v>53.339694656488547</v>
      </c>
      <c r="F399">
        <v>2381</v>
      </c>
      <c r="G399">
        <v>1136</v>
      </c>
      <c r="H399">
        <v>47.711045779084415</v>
      </c>
      <c r="I399">
        <v>4477</v>
      </c>
      <c r="J399">
        <v>2254</v>
      </c>
      <c r="K399">
        <v>50.346213982577616</v>
      </c>
    </row>
    <row r="400" spans="1:11" x14ac:dyDescent="0.25">
      <c r="A400" t="s">
        <v>384</v>
      </c>
      <c r="B400" t="s">
        <v>365</v>
      </c>
      <c r="C400">
        <v>3272</v>
      </c>
      <c r="D400">
        <v>1597</v>
      </c>
      <c r="E400">
        <v>48.808068459657697</v>
      </c>
      <c r="F400">
        <v>3591</v>
      </c>
      <c r="G400">
        <v>1440</v>
      </c>
      <c r="H400">
        <v>40.100250626566414</v>
      </c>
      <c r="I400">
        <v>6865</v>
      </c>
      <c r="J400">
        <v>3037</v>
      </c>
      <c r="K400">
        <v>44.238892935178434</v>
      </c>
    </row>
    <row r="401" spans="1:11" x14ac:dyDescent="0.25">
      <c r="A401" t="s">
        <v>384</v>
      </c>
      <c r="B401" t="s">
        <v>366</v>
      </c>
      <c r="C401">
        <v>3243</v>
      </c>
      <c r="D401">
        <v>1545</v>
      </c>
      <c r="E401">
        <v>47.641073080481036</v>
      </c>
      <c r="F401">
        <v>3486</v>
      </c>
      <c r="G401">
        <v>1413</v>
      </c>
      <c r="H401">
        <v>40.533562822719453</v>
      </c>
      <c r="I401">
        <v>6736</v>
      </c>
      <c r="J401">
        <v>2960</v>
      </c>
      <c r="K401">
        <v>43.942992874109265</v>
      </c>
    </row>
    <row r="402" spans="1:11" x14ac:dyDescent="0.25">
      <c r="A402" t="s">
        <v>384</v>
      </c>
      <c r="B402" t="s">
        <v>367</v>
      </c>
      <c r="C402">
        <v>2987</v>
      </c>
      <c r="D402">
        <v>1464</v>
      </c>
      <c r="E402">
        <v>49.012387010378305</v>
      </c>
      <c r="F402">
        <v>3214</v>
      </c>
      <c r="G402">
        <v>1328</v>
      </c>
      <c r="H402">
        <v>41.31922837585563</v>
      </c>
      <c r="I402">
        <v>6201</v>
      </c>
      <c r="J402">
        <v>2792</v>
      </c>
      <c r="K402">
        <v>45.024995968392197</v>
      </c>
    </row>
    <row r="403" spans="1:11" x14ac:dyDescent="0.25">
      <c r="A403" t="s">
        <v>384</v>
      </c>
      <c r="B403" t="s">
        <v>355</v>
      </c>
      <c r="C403">
        <v>3189</v>
      </c>
      <c r="D403">
        <v>1635</v>
      </c>
      <c r="E403">
        <v>51.269990592662282</v>
      </c>
      <c r="F403">
        <v>3540</v>
      </c>
      <c r="G403">
        <v>1537</v>
      </c>
      <c r="H403">
        <v>43.418079096045197</v>
      </c>
      <c r="I403">
        <v>6729</v>
      </c>
      <c r="J403">
        <v>3172</v>
      </c>
      <c r="K403">
        <v>47.139248030910984</v>
      </c>
    </row>
    <row r="404" spans="1:11" x14ac:dyDescent="0.25">
      <c r="A404" t="s">
        <v>384</v>
      </c>
      <c r="B404" t="s">
        <v>368</v>
      </c>
      <c r="C404">
        <v>3369</v>
      </c>
      <c r="D404">
        <v>1645</v>
      </c>
      <c r="E404">
        <v>48.827545265657463</v>
      </c>
      <c r="F404">
        <v>3382</v>
      </c>
      <c r="G404">
        <v>1436</v>
      </c>
      <c r="H404">
        <v>42.460082791247778</v>
      </c>
      <c r="I404">
        <v>6751</v>
      </c>
      <c r="J404">
        <v>3081</v>
      </c>
      <c r="K404">
        <v>45.637683306176861</v>
      </c>
    </row>
    <row r="405" spans="1:11" x14ac:dyDescent="0.25">
      <c r="A405" t="s">
        <v>385</v>
      </c>
      <c r="B405" t="s">
        <v>365</v>
      </c>
      <c r="C405">
        <v>2669</v>
      </c>
      <c r="D405">
        <v>1089</v>
      </c>
      <c r="E405">
        <v>40.801798426376919</v>
      </c>
      <c r="F405">
        <v>2908</v>
      </c>
      <c r="G405">
        <v>927</v>
      </c>
      <c r="H405">
        <v>31.877579092159557</v>
      </c>
      <c r="I405">
        <v>5577</v>
      </c>
      <c r="J405">
        <v>2016</v>
      </c>
      <c r="K405">
        <v>36.148466917697689</v>
      </c>
    </row>
    <row r="406" spans="1:11" x14ac:dyDescent="0.25">
      <c r="A406" t="s">
        <v>385</v>
      </c>
      <c r="B406" t="s">
        <v>366</v>
      </c>
      <c r="C406">
        <v>3193</v>
      </c>
      <c r="D406">
        <v>1298</v>
      </c>
      <c r="E406">
        <v>40.651424992170377</v>
      </c>
      <c r="F406">
        <v>3918</v>
      </c>
      <c r="G406">
        <v>1308</v>
      </c>
      <c r="H406">
        <v>33.384379785604899</v>
      </c>
      <c r="I406">
        <v>7111</v>
      </c>
      <c r="J406">
        <v>2606</v>
      </c>
      <c r="K406">
        <v>36.647447616369007</v>
      </c>
    </row>
    <row r="407" spans="1:11" x14ac:dyDescent="0.25">
      <c r="A407" t="s">
        <v>385</v>
      </c>
      <c r="B407" t="s">
        <v>367</v>
      </c>
      <c r="C407">
        <v>3257</v>
      </c>
      <c r="D407">
        <v>1341</v>
      </c>
      <c r="E407">
        <v>41.172858458704333</v>
      </c>
      <c r="F407">
        <v>3939</v>
      </c>
      <c r="G407">
        <v>1337</v>
      </c>
      <c r="H407">
        <v>33.94262503173394</v>
      </c>
      <c r="I407">
        <v>7196</v>
      </c>
      <c r="J407">
        <v>2678</v>
      </c>
      <c r="K407">
        <v>37.215119510839351</v>
      </c>
    </row>
    <row r="408" spans="1:11" x14ac:dyDescent="0.25">
      <c r="A408" t="s">
        <v>385</v>
      </c>
      <c r="B408" t="s">
        <v>355</v>
      </c>
      <c r="C408">
        <v>3466</v>
      </c>
      <c r="D408">
        <v>1454</v>
      </c>
      <c r="E408">
        <v>41.950375072129255</v>
      </c>
      <c r="F408">
        <v>4165</v>
      </c>
      <c r="G408">
        <v>1431</v>
      </c>
      <c r="H408">
        <v>34.357743097238895</v>
      </c>
      <c r="I408">
        <v>7631</v>
      </c>
      <c r="J408">
        <v>2885</v>
      </c>
      <c r="K408">
        <v>37.806316341239679</v>
      </c>
    </row>
    <row r="409" spans="1:11" x14ac:dyDescent="0.25">
      <c r="A409" t="s">
        <v>385</v>
      </c>
      <c r="B409" t="s">
        <v>368</v>
      </c>
      <c r="C409">
        <v>4183</v>
      </c>
      <c r="D409">
        <v>1530</v>
      </c>
      <c r="E409">
        <v>36.576619650968205</v>
      </c>
      <c r="F409">
        <v>4605</v>
      </c>
      <c r="G409">
        <v>1403</v>
      </c>
      <c r="H409">
        <v>30.466883821932683</v>
      </c>
      <c r="I409">
        <v>8788</v>
      </c>
      <c r="J409">
        <v>2933</v>
      </c>
      <c r="K409">
        <v>33.37505689576696</v>
      </c>
    </row>
    <row r="410" spans="1:11" x14ac:dyDescent="0.25">
      <c r="A410" t="s">
        <v>385</v>
      </c>
      <c r="B410" t="s">
        <v>369</v>
      </c>
      <c r="C410">
        <v>3537</v>
      </c>
      <c r="D410">
        <v>1227</v>
      </c>
      <c r="E410">
        <v>34.690415606446138</v>
      </c>
      <c r="F410">
        <v>3920</v>
      </c>
      <c r="G410">
        <v>1174</v>
      </c>
      <c r="H410">
        <v>29.948979591836732</v>
      </c>
      <c r="I410">
        <v>7457</v>
      </c>
      <c r="J410">
        <v>2401</v>
      </c>
      <c r="K410">
        <v>32.197934826337672</v>
      </c>
    </row>
    <row r="411" spans="1:11" x14ac:dyDescent="0.25">
      <c r="A411" t="s">
        <v>58</v>
      </c>
      <c r="B411" t="s">
        <v>358</v>
      </c>
      <c r="C411">
        <v>4001</v>
      </c>
      <c r="D411">
        <v>1478</v>
      </c>
      <c r="E411">
        <v>36.940764808797802</v>
      </c>
      <c r="F411">
        <v>4100</v>
      </c>
      <c r="G411">
        <v>1071</v>
      </c>
      <c r="H411">
        <v>26.121951219512194</v>
      </c>
      <c r="I411">
        <v>8101</v>
      </c>
      <c r="J411">
        <v>2549</v>
      </c>
      <c r="K411">
        <v>31.465251203555116</v>
      </c>
    </row>
    <row r="412" spans="1:11" x14ac:dyDescent="0.25">
      <c r="A412" t="s">
        <v>58</v>
      </c>
      <c r="B412" t="s">
        <v>359</v>
      </c>
      <c r="C412">
        <v>4307</v>
      </c>
      <c r="D412">
        <v>1696</v>
      </c>
      <c r="E412">
        <v>39.377757139540279</v>
      </c>
      <c r="F412">
        <v>4397</v>
      </c>
      <c r="G412">
        <v>1234</v>
      </c>
      <c r="H412">
        <v>28.064589492836024</v>
      </c>
      <c r="I412">
        <v>8704</v>
      </c>
      <c r="J412">
        <v>2930</v>
      </c>
      <c r="K412">
        <v>33.662683823529413</v>
      </c>
    </row>
    <row r="413" spans="1:11" x14ac:dyDescent="0.25">
      <c r="A413" t="s">
        <v>58</v>
      </c>
      <c r="B413" t="s">
        <v>360</v>
      </c>
      <c r="C413">
        <v>3516</v>
      </c>
      <c r="D413">
        <v>1409</v>
      </c>
      <c r="E413">
        <v>40.073947667804326</v>
      </c>
      <c r="F413">
        <v>4471</v>
      </c>
      <c r="G413">
        <v>1311</v>
      </c>
      <c r="H413">
        <v>29.322299261910089</v>
      </c>
      <c r="I413">
        <v>7987</v>
      </c>
      <c r="J413">
        <v>2720</v>
      </c>
      <c r="K413">
        <v>34.055339927381993</v>
      </c>
    </row>
    <row r="414" spans="1:11" x14ac:dyDescent="0.25">
      <c r="A414" t="s">
        <v>58</v>
      </c>
      <c r="B414" t="s">
        <v>361</v>
      </c>
      <c r="C414">
        <v>4120</v>
      </c>
      <c r="D414">
        <v>1586</v>
      </c>
      <c r="E414">
        <v>38.495145631067999</v>
      </c>
      <c r="F414">
        <v>4910</v>
      </c>
      <c r="G414">
        <v>1373</v>
      </c>
      <c r="H414">
        <v>27.9633401221996</v>
      </c>
      <c r="I414">
        <v>9030</v>
      </c>
      <c r="J414">
        <v>2959</v>
      </c>
      <c r="K414">
        <v>32.768549280177197</v>
      </c>
    </row>
    <row r="415" spans="1:11" x14ac:dyDescent="0.25">
      <c r="A415" t="s">
        <v>58</v>
      </c>
      <c r="B415" t="s">
        <v>362</v>
      </c>
      <c r="C415">
        <v>4104</v>
      </c>
      <c r="D415">
        <v>1556</v>
      </c>
      <c r="E415">
        <v>37.914230019493203</v>
      </c>
      <c r="F415">
        <v>4879</v>
      </c>
      <c r="G415">
        <v>1291</v>
      </c>
      <c r="H415">
        <v>26.460340233654399</v>
      </c>
      <c r="I415">
        <v>8983</v>
      </c>
      <c r="J415">
        <v>2847</v>
      </c>
      <c r="K415">
        <v>31.6931982633864</v>
      </c>
    </row>
    <row r="416" spans="1:11" x14ac:dyDescent="0.25">
      <c r="A416" t="s">
        <v>58</v>
      </c>
      <c r="B416" t="s">
        <v>363</v>
      </c>
      <c r="C416">
        <v>1492</v>
      </c>
      <c r="D416">
        <v>603</v>
      </c>
      <c r="E416">
        <v>40.415549597855197</v>
      </c>
      <c r="F416">
        <v>1398</v>
      </c>
      <c r="G416">
        <v>398</v>
      </c>
      <c r="H416">
        <v>28.4692417739628</v>
      </c>
      <c r="I416">
        <v>2890</v>
      </c>
      <c r="J416">
        <v>1001</v>
      </c>
      <c r="K416">
        <v>34.636678200692003</v>
      </c>
    </row>
    <row r="417" spans="1:11" x14ac:dyDescent="0.25">
      <c r="A417" t="s">
        <v>59</v>
      </c>
      <c r="B417" t="s">
        <v>365</v>
      </c>
      <c r="C417">
        <v>3247</v>
      </c>
      <c r="D417">
        <v>1726</v>
      </c>
      <c r="E417">
        <v>53.156760086233447</v>
      </c>
      <c r="F417">
        <v>3446</v>
      </c>
      <c r="G417">
        <v>1462</v>
      </c>
      <c r="H417">
        <v>42.426001160766106</v>
      </c>
      <c r="I417">
        <v>6693</v>
      </c>
      <c r="J417">
        <v>3188</v>
      </c>
      <c r="K417">
        <v>47.631854176004779</v>
      </c>
    </row>
    <row r="418" spans="1:11" x14ac:dyDescent="0.25">
      <c r="A418" t="s">
        <v>59</v>
      </c>
      <c r="B418" t="s">
        <v>366</v>
      </c>
      <c r="C418">
        <v>3270</v>
      </c>
      <c r="D418">
        <v>1615</v>
      </c>
      <c r="E418">
        <v>49.388379204892964</v>
      </c>
      <c r="F418">
        <v>3690</v>
      </c>
      <c r="G418">
        <v>1477</v>
      </c>
      <c r="H418">
        <v>40.027100271002709</v>
      </c>
      <c r="I418">
        <v>6961</v>
      </c>
      <c r="J418">
        <v>3092</v>
      </c>
      <c r="K418">
        <v>44.418905329694006</v>
      </c>
    </row>
    <row r="419" spans="1:11" x14ac:dyDescent="0.25">
      <c r="A419" t="s">
        <v>386</v>
      </c>
      <c r="B419" t="s">
        <v>366</v>
      </c>
      <c r="C419">
        <v>59</v>
      </c>
      <c r="D419">
        <v>33</v>
      </c>
      <c r="E419">
        <v>55.932203389830512</v>
      </c>
      <c r="F419">
        <v>37</v>
      </c>
      <c r="G419">
        <v>19</v>
      </c>
      <c r="H419">
        <v>51.351351351351347</v>
      </c>
      <c r="I419">
        <v>96</v>
      </c>
      <c r="J419">
        <v>52</v>
      </c>
      <c r="K419">
        <v>54.166666666666671</v>
      </c>
    </row>
    <row r="420" spans="1:11" x14ac:dyDescent="0.25">
      <c r="A420" t="s">
        <v>386</v>
      </c>
      <c r="B420" t="s">
        <v>367</v>
      </c>
      <c r="C420">
        <v>29</v>
      </c>
      <c r="D420">
        <v>21</v>
      </c>
      <c r="E420">
        <v>72.413793103448285</v>
      </c>
      <c r="F420">
        <v>37</v>
      </c>
      <c r="G420">
        <v>14</v>
      </c>
      <c r="H420">
        <v>37.837837837837839</v>
      </c>
      <c r="I420">
        <v>66</v>
      </c>
      <c r="J420">
        <v>35</v>
      </c>
      <c r="K420">
        <v>53.030303030303031</v>
      </c>
    </row>
    <row r="421" spans="1:11" x14ac:dyDescent="0.25">
      <c r="A421" t="s">
        <v>386</v>
      </c>
      <c r="B421" t="s">
        <v>368</v>
      </c>
      <c r="C421">
        <v>42</v>
      </c>
      <c r="D421">
        <v>24</v>
      </c>
      <c r="E421">
        <v>57.142857142857146</v>
      </c>
      <c r="F421">
        <v>33</v>
      </c>
      <c r="G421">
        <v>21</v>
      </c>
      <c r="H421">
        <v>63.63636363636364</v>
      </c>
      <c r="I421">
        <v>75</v>
      </c>
      <c r="J421">
        <v>45</v>
      </c>
      <c r="K421">
        <v>60</v>
      </c>
    </row>
    <row r="422" spans="1:11" x14ac:dyDescent="0.25">
      <c r="A422" t="s">
        <v>386</v>
      </c>
      <c r="B422" t="s">
        <v>369</v>
      </c>
      <c r="C422">
        <v>32</v>
      </c>
      <c r="D422">
        <v>17</v>
      </c>
      <c r="E422">
        <v>53.125</v>
      </c>
      <c r="F422">
        <v>55</v>
      </c>
      <c r="G422">
        <v>34</v>
      </c>
      <c r="H422">
        <v>61.81818181818182</v>
      </c>
      <c r="I422">
        <v>87</v>
      </c>
      <c r="J422">
        <v>51</v>
      </c>
      <c r="K422">
        <v>58.620689655172413</v>
      </c>
    </row>
    <row r="423" spans="1:11" x14ac:dyDescent="0.25">
      <c r="A423" t="s">
        <v>386</v>
      </c>
      <c r="B423" t="s">
        <v>370</v>
      </c>
      <c r="C423">
        <v>23</v>
      </c>
      <c r="D423">
        <v>19</v>
      </c>
      <c r="E423">
        <v>82.608695652173921</v>
      </c>
      <c r="F423">
        <v>49</v>
      </c>
      <c r="G423">
        <v>19</v>
      </c>
      <c r="H423">
        <v>38.775510204081634</v>
      </c>
      <c r="I423">
        <v>72</v>
      </c>
      <c r="J423">
        <v>38</v>
      </c>
      <c r="K423">
        <v>52.777777777777771</v>
      </c>
    </row>
    <row r="424" spans="1:11" x14ac:dyDescent="0.25">
      <c r="A424" t="s">
        <v>386</v>
      </c>
      <c r="B424" t="s">
        <v>357</v>
      </c>
      <c r="C424">
        <v>37</v>
      </c>
      <c r="D424">
        <v>26</v>
      </c>
      <c r="E424">
        <v>70.27027027027026</v>
      </c>
      <c r="F424">
        <v>60</v>
      </c>
      <c r="G424">
        <v>33</v>
      </c>
      <c r="H424">
        <v>55</v>
      </c>
      <c r="I424">
        <v>97</v>
      </c>
      <c r="J424">
        <v>59</v>
      </c>
      <c r="K424">
        <v>60.824742268041234</v>
      </c>
    </row>
    <row r="425" spans="1:11" x14ac:dyDescent="0.25">
      <c r="A425" t="s">
        <v>386</v>
      </c>
      <c r="B425" t="s">
        <v>359</v>
      </c>
      <c r="C425">
        <v>60</v>
      </c>
      <c r="D425">
        <v>28</v>
      </c>
      <c r="E425">
        <v>46.666666666666671</v>
      </c>
      <c r="F425">
        <v>40</v>
      </c>
      <c r="G425">
        <v>23</v>
      </c>
      <c r="H425">
        <v>57.5</v>
      </c>
      <c r="I425">
        <v>100</v>
      </c>
      <c r="J425">
        <v>51</v>
      </c>
      <c r="K425">
        <v>51</v>
      </c>
    </row>
    <row r="426" spans="1:11" x14ac:dyDescent="0.25">
      <c r="A426" t="s">
        <v>386</v>
      </c>
      <c r="B426" t="s">
        <v>355</v>
      </c>
      <c r="C426">
        <v>26</v>
      </c>
      <c r="D426">
        <v>18</v>
      </c>
      <c r="E426">
        <v>69.230769230769226</v>
      </c>
      <c r="F426">
        <v>39</v>
      </c>
      <c r="G426">
        <v>24</v>
      </c>
      <c r="H426">
        <v>61.53846153846154</v>
      </c>
      <c r="I426">
        <v>65</v>
      </c>
      <c r="J426">
        <v>42</v>
      </c>
      <c r="K426">
        <v>64.615384615384613</v>
      </c>
    </row>
    <row r="427" spans="1:11" x14ac:dyDescent="0.25">
      <c r="A427" t="s">
        <v>53</v>
      </c>
      <c r="B427" t="s">
        <v>365</v>
      </c>
      <c r="C427">
        <v>239</v>
      </c>
      <c r="D427">
        <v>150</v>
      </c>
      <c r="E427">
        <v>62.761506276150634</v>
      </c>
      <c r="F427">
        <v>306</v>
      </c>
      <c r="G427">
        <v>154</v>
      </c>
      <c r="H427">
        <v>50.326797385620914</v>
      </c>
      <c r="I427">
        <v>547</v>
      </c>
      <c r="J427">
        <v>305</v>
      </c>
      <c r="K427">
        <v>55.758683729433272</v>
      </c>
    </row>
    <row r="428" spans="1:11" x14ac:dyDescent="0.25">
      <c r="A428" t="s">
        <v>53</v>
      </c>
      <c r="B428" t="s">
        <v>367</v>
      </c>
      <c r="C428">
        <v>234</v>
      </c>
      <c r="D428">
        <v>162</v>
      </c>
      <c r="E428">
        <v>69.230769230769226</v>
      </c>
      <c r="F428">
        <v>280</v>
      </c>
      <c r="G428">
        <v>147</v>
      </c>
      <c r="H428">
        <v>52.5</v>
      </c>
      <c r="I428">
        <v>514</v>
      </c>
      <c r="J428">
        <v>309</v>
      </c>
      <c r="K428">
        <v>60.116731517509727</v>
      </c>
    </row>
    <row r="429" spans="1:11" x14ac:dyDescent="0.25">
      <c r="A429" t="s">
        <v>53</v>
      </c>
      <c r="B429" t="s">
        <v>355</v>
      </c>
      <c r="C429">
        <v>222</v>
      </c>
      <c r="D429">
        <v>140</v>
      </c>
      <c r="E429">
        <v>63.063063063063062</v>
      </c>
      <c r="F429">
        <v>298</v>
      </c>
      <c r="G429">
        <v>159</v>
      </c>
      <c r="H429">
        <v>53.355704697986575</v>
      </c>
      <c r="I429">
        <v>520</v>
      </c>
      <c r="J429">
        <v>299</v>
      </c>
      <c r="K429">
        <v>57.5</v>
      </c>
    </row>
    <row r="430" spans="1:11" x14ac:dyDescent="0.25">
      <c r="A430" t="s">
        <v>53</v>
      </c>
      <c r="B430" t="s">
        <v>368</v>
      </c>
      <c r="C430">
        <v>212</v>
      </c>
      <c r="D430">
        <v>149</v>
      </c>
      <c r="E430">
        <v>70.283018867924525</v>
      </c>
      <c r="F430">
        <v>307</v>
      </c>
      <c r="G430">
        <v>163</v>
      </c>
      <c r="H430">
        <v>53.094462540716613</v>
      </c>
      <c r="I430">
        <v>519</v>
      </c>
      <c r="J430">
        <v>312</v>
      </c>
      <c r="K430">
        <v>60.115606936416185</v>
      </c>
    </row>
    <row r="431" spans="1:11" x14ac:dyDescent="0.25">
      <c r="A431" t="s">
        <v>53</v>
      </c>
      <c r="B431" t="s">
        <v>369</v>
      </c>
      <c r="C431">
        <v>211</v>
      </c>
      <c r="D431">
        <v>135</v>
      </c>
      <c r="E431">
        <v>63.981042654028435</v>
      </c>
      <c r="F431">
        <v>300</v>
      </c>
      <c r="G431">
        <v>162</v>
      </c>
      <c r="H431">
        <v>54</v>
      </c>
      <c r="I431">
        <v>511</v>
      </c>
      <c r="J431">
        <v>297</v>
      </c>
      <c r="K431">
        <v>58.121330724070447</v>
      </c>
    </row>
    <row r="432" spans="1:11" x14ac:dyDescent="0.25">
      <c r="A432" t="s">
        <v>53</v>
      </c>
      <c r="B432" t="s">
        <v>370</v>
      </c>
      <c r="C432">
        <v>253</v>
      </c>
      <c r="D432">
        <v>158</v>
      </c>
      <c r="E432">
        <v>62.450592885375492</v>
      </c>
      <c r="F432">
        <v>304</v>
      </c>
      <c r="G432">
        <v>173</v>
      </c>
      <c r="H432">
        <v>56.90789473684211</v>
      </c>
      <c r="I432">
        <v>557</v>
      </c>
      <c r="J432">
        <v>331</v>
      </c>
      <c r="K432">
        <v>59.42549371633752</v>
      </c>
    </row>
    <row r="433" spans="1:11" x14ac:dyDescent="0.25">
      <c r="A433" t="s">
        <v>53</v>
      </c>
      <c r="B433" t="s">
        <v>357</v>
      </c>
      <c r="C433">
        <v>215</v>
      </c>
      <c r="D433">
        <v>131</v>
      </c>
      <c r="E433">
        <v>60.930232558139529</v>
      </c>
      <c r="F433">
        <v>319</v>
      </c>
      <c r="G433">
        <v>159</v>
      </c>
      <c r="H433">
        <v>49.843260188087768</v>
      </c>
      <c r="I433">
        <v>534</v>
      </c>
      <c r="J433">
        <v>290</v>
      </c>
      <c r="K433">
        <v>54.307116104868911</v>
      </c>
    </row>
    <row r="434" spans="1:11" x14ac:dyDescent="0.25">
      <c r="A434" t="s">
        <v>53</v>
      </c>
      <c r="B434" t="s">
        <v>358</v>
      </c>
      <c r="C434">
        <v>233</v>
      </c>
      <c r="D434">
        <v>147</v>
      </c>
      <c r="E434">
        <v>63.090128755364802</v>
      </c>
      <c r="F434">
        <v>295</v>
      </c>
      <c r="G434">
        <v>143</v>
      </c>
      <c r="H434">
        <v>48.474576271186443</v>
      </c>
      <c r="I434">
        <v>528</v>
      </c>
      <c r="J434">
        <v>290</v>
      </c>
      <c r="K434">
        <v>54.924242424242422</v>
      </c>
    </row>
    <row r="435" spans="1:11" x14ac:dyDescent="0.25">
      <c r="A435" t="s">
        <v>53</v>
      </c>
      <c r="B435" t="s">
        <v>359</v>
      </c>
      <c r="C435">
        <v>325</v>
      </c>
      <c r="D435">
        <v>215</v>
      </c>
      <c r="E435">
        <v>66.153846153846146</v>
      </c>
      <c r="F435">
        <v>344</v>
      </c>
      <c r="G435">
        <v>186</v>
      </c>
      <c r="H435">
        <v>54.069767441860471</v>
      </c>
      <c r="I435">
        <v>669</v>
      </c>
      <c r="J435">
        <v>401</v>
      </c>
      <c r="K435">
        <v>59.940209267563532</v>
      </c>
    </row>
    <row r="436" spans="1:11" x14ac:dyDescent="0.25">
      <c r="A436" t="s">
        <v>53</v>
      </c>
      <c r="B436" t="s">
        <v>360</v>
      </c>
      <c r="C436">
        <v>289</v>
      </c>
      <c r="D436">
        <v>193</v>
      </c>
      <c r="E436">
        <v>66.782006920415228</v>
      </c>
      <c r="F436">
        <v>308</v>
      </c>
      <c r="G436">
        <v>191</v>
      </c>
      <c r="H436">
        <v>62.012987012987011</v>
      </c>
      <c r="I436">
        <v>597</v>
      </c>
      <c r="J436">
        <v>384</v>
      </c>
      <c r="K436">
        <v>64.321608040201014</v>
      </c>
    </row>
    <row r="437" spans="1:11" x14ac:dyDescent="0.25">
      <c r="A437" t="s">
        <v>53</v>
      </c>
      <c r="B437" t="s">
        <v>361</v>
      </c>
      <c r="C437">
        <v>226</v>
      </c>
      <c r="D437">
        <v>156</v>
      </c>
      <c r="E437">
        <v>69.026548672566406</v>
      </c>
      <c r="F437">
        <v>259</v>
      </c>
      <c r="G437">
        <v>170</v>
      </c>
      <c r="H437">
        <v>65.637065637065604</v>
      </c>
      <c r="I437">
        <v>485</v>
      </c>
      <c r="J437">
        <v>326</v>
      </c>
      <c r="K437">
        <v>67.216494845360799</v>
      </c>
    </row>
    <row r="438" spans="1:11" x14ac:dyDescent="0.25">
      <c r="A438" t="s">
        <v>53</v>
      </c>
      <c r="B438" t="s">
        <v>362</v>
      </c>
      <c r="C438">
        <v>256</v>
      </c>
      <c r="D438">
        <v>166</v>
      </c>
      <c r="E438">
        <v>64.84375</v>
      </c>
      <c r="F438">
        <v>277</v>
      </c>
      <c r="G438">
        <v>171</v>
      </c>
      <c r="H438">
        <v>61.732851985559599</v>
      </c>
      <c r="I438">
        <v>533</v>
      </c>
      <c r="J438">
        <v>337</v>
      </c>
      <c r="K438">
        <v>63.227016885553503</v>
      </c>
    </row>
    <row r="439" spans="1:11" x14ac:dyDescent="0.25">
      <c r="A439" t="s">
        <v>53</v>
      </c>
      <c r="B439" t="s">
        <v>363</v>
      </c>
      <c r="C439">
        <v>105</v>
      </c>
      <c r="D439">
        <v>71</v>
      </c>
      <c r="E439">
        <v>67.619047619047606</v>
      </c>
      <c r="F439">
        <v>100</v>
      </c>
      <c r="G439">
        <v>55</v>
      </c>
      <c r="H439">
        <v>55</v>
      </c>
      <c r="I439">
        <v>205</v>
      </c>
      <c r="J439">
        <v>126</v>
      </c>
      <c r="K439">
        <v>61.463414634146297</v>
      </c>
    </row>
    <row r="440" spans="1:11" x14ac:dyDescent="0.25">
      <c r="A440" t="s">
        <v>387</v>
      </c>
      <c r="B440" t="s">
        <v>370</v>
      </c>
      <c r="C440">
        <v>1548</v>
      </c>
      <c r="D440">
        <v>900</v>
      </c>
      <c r="E440">
        <v>58.139534883720927</v>
      </c>
      <c r="F440">
        <v>1887</v>
      </c>
      <c r="G440">
        <v>854</v>
      </c>
      <c r="H440">
        <v>45.25702172760996</v>
      </c>
      <c r="I440">
        <v>3435</v>
      </c>
      <c r="J440">
        <v>1754</v>
      </c>
      <c r="K440">
        <v>51.062590975254736</v>
      </c>
    </row>
    <row r="441" spans="1:11" x14ac:dyDescent="0.25">
      <c r="A441" t="s">
        <v>387</v>
      </c>
      <c r="B441" t="s">
        <v>359</v>
      </c>
      <c r="C441">
        <v>334</v>
      </c>
      <c r="D441">
        <v>163</v>
      </c>
      <c r="E441">
        <v>48.802395209580837</v>
      </c>
      <c r="F441">
        <v>384</v>
      </c>
      <c r="G441">
        <v>177</v>
      </c>
      <c r="H441">
        <v>46.09375</v>
      </c>
      <c r="I441">
        <v>718</v>
      </c>
      <c r="J441">
        <v>340</v>
      </c>
      <c r="K441">
        <v>47.353760445682454</v>
      </c>
    </row>
    <row r="442" spans="1:11" x14ac:dyDescent="0.25">
      <c r="A442" t="s">
        <v>387</v>
      </c>
      <c r="B442" t="s">
        <v>360</v>
      </c>
      <c r="C442">
        <v>58</v>
      </c>
      <c r="D442">
        <v>28</v>
      </c>
      <c r="E442">
        <v>48.275862068965516</v>
      </c>
      <c r="F442">
        <v>74</v>
      </c>
      <c r="G442">
        <v>42</v>
      </c>
      <c r="H442">
        <v>56.756756756756758</v>
      </c>
      <c r="I442">
        <v>132</v>
      </c>
      <c r="J442">
        <v>70</v>
      </c>
      <c r="K442">
        <v>53.030303030303031</v>
      </c>
    </row>
    <row r="443" spans="1:11" x14ac:dyDescent="0.25">
      <c r="A443" t="s">
        <v>387</v>
      </c>
      <c r="B443" t="s">
        <v>361</v>
      </c>
      <c r="C443">
        <v>52</v>
      </c>
      <c r="D443">
        <v>28</v>
      </c>
      <c r="E443">
        <v>53.846153846153797</v>
      </c>
      <c r="F443">
        <v>55</v>
      </c>
      <c r="G443">
        <v>29</v>
      </c>
      <c r="H443">
        <v>52.727272727272698</v>
      </c>
      <c r="I443">
        <v>107</v>
      </c>
      <c r="J443">
        <v>57</v>
      </c>
      <c r="K443">
        <v>53.271028037383203</v>
      </c>
    </row>
    <row r="444" spans="1:11" x14ac:dyDescent="0.25">
      <c r="A444" t="s">
        <v>387</v>
      </c>
      <c r="B444" t="s">
        <v>362</v>
      </c>
      <c r="C444">
        <v>103</v>
      </c>
      <c r="D444">
        <v>56</v>
      </c>
      <c r="E444">
        <v>54.368932038834998</v>
      </c>
      <c r="F444">
        <v>127</v>
      </c>
      <c r="G444">
        <v>72</v>
      </c>
      <c r="H444">
        <v>56.692913385826799</v>
      </c>
      <c r="I444">
        <v>230</v>
      </c>
      <c r="J444">
        <v>128</v>
      </c>
      <c r="K444">
        <v>55.652173913043498</v>
      </c>
    </row>
    <row r="445" spans="1:11" x14ac:dyDescent="0.25">
      <c r="A445" t="s">
        <v>388</v>
      </c>
      <c r="B445" t="s">
        <v>360</v>
      </c>
      <c r="C445">
        <v>1029</v>
      </c>
      <c r="D445">
        <v>432</v>
      </c>
      <c r="E445">
        <v>41.982507288629741</v>
      </c>
      <c r="F445">
        <v>1076</v>
      </c>
      <c r="G445">
        <v>379</v>
      </c>
      <c r="H445">
        <v>35.223048327137548</v>
      </c>
      <c r="I445">
        <v>2105</v>
      </c>
      <c r="J445">
        <v>811</v>
      </c>
      <c r="K445">
        <v>38.527315914489314</v>
      </c>
    </row>
    <row r="446" spans="1:11" x14ac:dyDescent="0.25">
      <c r="A446" t="s">
        <v>388</v>
      </c>
      <c r="B446" t="s">
        <v>361</v>
      </c>
      <c r="C446">
        <v>1500</v>
      </c>
      <c r="D446">
        <v>690</v>
      </c>
      <c r="E446">
        <v>46</v>
      </c>
      <c r="F446">
        <v>1778</v>
      </c>
      <c r="G446">
        <v>615</v>
      </c>
      <c r="H446">
        <v>34.589426321709801</v>
      </c>
      <c r="I446">
        <v>3278</v>
      </c>
      <c r="J446">
        <v>1305</v>
      </c>
      <c r="K446">
        <v>39.8108602806589</v>
      </c>
    </row>
    <row r="447" spans="1:11" x14ac:dyDescent="0.25">
      <c r="A447" t="s">
        <v>388</v>
      </c>
      <c r="B447" t="s">
        <v>362</v>
      </c>
      <c r="C447">
        <v>1433</v>
      </c>
      <c r="D447">
        <v>692</v>
      </c>
      <c r="E447">
        <v>48.290300069783697</v>
      </c>
      <c r="F447">
        <v>1877</v>
      </c>
      <c r="G447">
        <v>716</v>
      </c>
      <c r="H447">
        <v>38.1459776238679</v>
      </c>
      <c r="I447">
        <v>3310</v>
      </c>
      <c r="J447">
        <v>1408</v>
      </c>
      <c r="K447">
        <v>42.537764350453202</v>
      </c>
    </row>
    <row r="448" spans="1:11" x14ac:dyDescent="0.25">
      <c r="A448" t="s">
        <v>59</v>
      </c>
      <c r="B448" t="s">
        <v>367</v>
      </c>
      <c r="C448">
        <v>3050</v>
      </c>
      <c r="D448">
        <v>1588</v>
      </c>
      <c r="E448">
        <v>52.065573770491802</v>
      </c>
      <c r="F448">
        <v>3528</v>
      </c>
      <c r="G448">
        <v>1394</v>
      </c>
      <c r="H448">
        <v>39.512471655328802</v>
      </c>
      <c r="I448">
        <v>6578</v>
      </c>
      <c r="J448">
        <v>2982</v>
      </c>
      <c r="K448">
        <v>45.332927941623595</v>
      </c>
    </row>
    <row r="449" spans="1:11" x14ac:dyDescent="0.25">
      <c r="A449" t="s">
        <v>59</v>
      </c>
      <c r="B449" t="s">
        <v>355</v>
      </c>
      <c r="C449">
        <v>3120</v>
      </c>
      <c r="D449">
        <v>1508</v>
      </c>
      <c r="E449">
        <v>48.333333333333329</v>
      </c>
      <c r="F449">
        <v>3878</v>
      </c>
      <c r="G449">
        <v>1511</v>
      </c>
      <c r="H449">
        <v>38.963383187209899</v>
      </c>
      <c r="I449">
        <v>6998</v>
      </c>
      <c r="J449">
        <v>3019</v>
      </c>
      <c r="K449">
        <v>43.140897399256929</v>
      </c>
    </row>
    <row r="450" spans="1:11" x14ac:dyDescent="0.25">
      <c r="A450" t="s">
        <v>59</v>
      </c>
      <c r="B450" t="s">
        <v>368</v>
      </c>
      <c r="C450">
        <v>2709</v>
      </c>
      <c r="D450">
        <v>1337</v>
      </c>
      <c r="E450">
        <v>49.354005167958661</v>
      </c>
      <c r="F450">
        <v>3366</v>
      </c>
      <c r="G450">
        <v>1272</v>
      </c>
      <c r="H450">
        <v>37.789661319073083</v>
      </c>
      <c r="I450">
        <v>6075</v>
      </c>
      <c r="J450">
        <v>2609</v>
      </c>
      <c r="K450">
        <v>42.946502057613174</v>
      </c>
    </row>
    <row r="451" spans="1:11" x14ac:dyDescent="0.25">
      <c r="A451" t="s">
        <v>59</v>
      </c>
      <c r="B451" t="s">
        <v>369</v>
      </c>
      <c r="C451">
        <v>2693</v>
      </c>
      <c r="D451">
        <v>1288</v>
      </c>
      <c r="E451">
        <v>47.827701448199029</v>
      </c>
      <c r="F451">
        <v>3251</v>
      </c>
      <c r="G451">
        <v>1186</v>
      </c>
      <c r="H451">
        <v>36.481082743771147</v>
      </c>
      <c r="I451">
        <v>5944</v>
      </c>
      <c r="J451">
        <v>2474</v>
      </c>
      <c r="K451">
        <v>41.621803499327051</v>
      </c>
    </row>
    <row r="452" spans="1:11" x14ac:dyDescent="0.25">
      <c r="A452" t="s">
        <v>59</v>
      </c>
      <c r="B452" t="s">
        <v>370</v>
      </c>
      <c r="C452">
        <v>3075</v>
      </c>
      <c r="D452">
        <v>1500</v>
      </c>
      <c r="E452">
        <v>48.780487804878049</v>
      </c>
      <c r="F452">
        <v>3512</v>
      </c>
      <c r="G452">
        <v>1313</v>
      </c>
      <c r="H452">
        <v>37.386104783599087</v>
      </c>
      <c r="I452">
        <v>6587</v>
      </c>
      <c r="J452">
        <v>2813</v>
      </c>
      <c r="K452">
        <v>42.705328677698496</v>
      </c>
    </row>
    <row r="453" spans="1:11" x14ac:dyDescent="0.25">
      <c r="A453" t="s">
        <v>59</v>
      </c>
      <c r="B453" t="s">
        <v>357</v>
      </c>
      <c r="C453">
        <v>2805</v>
      </c>
      <c r="D453">
        <v>1303</v>
      </c>
      <c r="E453">
        <v>46.452762923351159</v>
      </c>
      <c r="F453">
        <v>3521</v>
      </c>
      <c r="G453">
        <v>1266</v>
      </c>
      <c r="H453">
        <v>35.955694404998582</v>
      </c>
      <c r="I453">
        <v>6326</v>
      </c>
      <c r="J453">
        <v>2569</v>
      </c>
      <c r="K453">
        <v>40.610180208662662</v>
      </c>
    </row>
    <row r="454" spans="1:11" x14ac:dyDescent="0.25">
      <c r="A454" t="s">
        <v>59</v>
      </c>
      <c r="B454" t="s">
        <v>358</v>
      </c>
      <c r="C454">
        <v>2771</v>
      </c>
      <c r="D454">
        <v>1305</v>
      </c>
      <c r="E454">
        <v>47.09491158426561</v>
      </c>
      <c r="F454">
        <v>3173</v>
      </c>
      <c r="G454">
        <v>1173</v>
      </c>
      <c r="H454">
        <v>36.968168925307282</v>
      </c>
      <c r="I454">
        <v>5944</v>
      </c>
      <c r="J454">
        <v>2478</v>
      </c>
      <c r="K454">
        <v>41.689098250336471</v>
      </c>
    </row>
    <row r="455" spans="1:11" x14ac:dyDescent="0.25">
      <c r="A455" t="s">
        <v>59</v>
      </c>
      <c r="B455" t="s">
        <v>359</v>
      </c>
      <c r="C455">
        <v>3296</v>
      </c>
      <c r="D455">
        <v>1426</v>
      </c>
      <c r="E455">
        <v>43.264563106796111</v>
      </c>
      <c r="F455">
        <v>3452</v>
      </c>
      <c r="G455">
        <v>1130</v>
      </c>
      <c r="H455">
        <v>32.73464658169177</v>
      </c>
      <c r="I455">
        <v>6748</v>
      </c>
      <c r="J455">
        <v>2556</v>
      </c>
      <c r="K455">
        <v>37.877889745109663</v>
      </c>
    </row>
    <row r="456" spans="1:11" x14ac:dyDescent="0.25">
      <c r="A456" t="s">
        <v>59</v>
      </c>
      <c r="B456" t="s">
        <v>360</v>
      </c>
      <c r="C456">
        <v>4712</v>
      </c>
      <c r="D456">
        <v>2139</v>
      </c>
      <c r="E456">
        <v>45.394736842105267</v>
      </c>
      <c r="F456">
        <v>5129</v>
      </c>
      <c r="G456">
        <v>1825</v>
      </c>
      <c r="H456">
        <v>35.581984792357183</v>
      </c>
      <c r="I456">
        <v>9841</v>
      </c>
      <c r="J456">
        <v>3964</v>
      </c>
      <c r="K456">
        <v>40.28045930291637</v>
      </c>
    </row>
    <row r="457" spans="1:11" x14ac:dyDescent="0.25">
      <c r="A457" t="s">
        <v>59</v>
      </c>
      <c r="B457" t="s">
        <v>361</v>
      </c>
      <c r="C457">
        <v>3124</v>
      </c>
      <c r="D457">
        <v>1329</v>
      </c>
      <c r="E457">
        <v>42.541613316261198</v>
      </c>
      <c r="F457">
        <v>3357</v>
      </c>
      <c r="G457">
        <v>1105</v>
      </c>
      <c r="H457">
        <v>32.916294310396196</v>
      </c>
      <c r="I457">
        <v>6481</v>
      </c>
      <c r="J457">
        <v>2434</v>
      </c>
      <c r="K457">
        <v>37.555932726431102</v>
      </c>
    </row>
    <row r="458" spans="1:11" x14ac:dyDescent="0.25">
      <c r="A458" t="s">
        <v>59</v>
      </c>
      <c r="B458" t="s">
        <v>362</v>
      </c>
      <c r="C458">
        <v>3668</v>
      </c>
      <c r="D458">
        <v>1413</v>
      </c>
      <c r="E458">
        <v>38.522355507088299</v>
      </c>
      <c r="F458">
        <v>3515</v>
      </c>
      <c r="G458">
        <v>1120</v>
      </c>
      <c r="H458">
        <v>31.863442389758202</v>
      </c>
      <c r="I458">
        <v>7184</v>
      </c>
      <c r="J458">
        <v>2533</v>
      </c>
      <c r="K458">
        <v>35.258908685968798</v>
      </c>
    </row>
    <row r="459" spans="1:11" x14ac:dyDescent="0.25">
      <c r="A459" t="s">
        <v>59</v>
      </c>
      <c r="B459" t="s">
        <v>363</v>
      </c>
      <c r="C459">
        <v>1229</v>
      </c>
      <c r="D459">
        <v>457</v>
      </c>
      <c r="E459">
        <v>37.184703010577699</v>
      </c>
      <c r="F459">
        <v>968</v>
      </c>
      <c r="G459">
        <v>340</v>
      </c>
      <c r="H459">
        <v>35.123966942148797</v>
      </c>
      <c r="I459">
        <v>2201</v>
      </c>
      <c r="J459">
        <v>798</v>
      </c>
      <c r="K459">
        <v>36.256247160381598</v>
      </c>
    </row>
    <row r="460" spans="1:11" x14ac:dyDescent="0.25">
      <c r="A460" t="s">
        <v>60</v>
      </c>
      <c r="B460" t="s">
        <v>360</v>
      </c>
      <c r="C460">
        <v>892</v>
      </c>
      <c r="D460">
        <v>390</v>
      </c>
      <c r="E460">
        <v>43.721973094170409</v>
      </c>
      <c r="F460">
        <v>1037</v>
      </c>
      <c r="G460">
        <v>354</v>
      </c>
      <c r="H460">
        <v>34.136933461909351</v>
      </c>
      <c r="I460">
        <v>1929</v>
      </c>
      <c r="J460">
        <v>744</v>
      </c>
      <c r="K460">
        <v>38.569206842923798</v>
      </c>
    </row>
    <row r="461" spans="1:11" x14ac:dyDescent="0.25">
      <c r="A461" t="s">
        <v>60</v>
      </c>
      <c r="B461" t="s">
        <v>361</v>
      </c>
      <c r="C461">
        <v>1611</v>
      </c>
      <c r="D461">
        <v>771</v>
      </c>
      <c r="E461">
        <v>47.858472998137799</v>
      </c>
      <c r="F461">
        <v>1791</v>
      </c>
      <c r="G461">
        <v>739</v>
      </c>
      <c r="H461">
        <v>41.261864879955297</v>
      </c>
      <c r="I461">
        <v>3402</v>
      </c>
      <c r="J461">
        <v>1510</v>
      </c>
      <c r="K461">
        <v>44.385655496766603</v>
      </c>
    </row>
    <row r="462" spans="1:11" x14ac:dyDescent="0.25">
      <c r="A462" t="s">
        <v>60</v>
      </c>
      <c r="B462" t="s">
        <v>362</v>
      </c>
      <c r="C462">
        <v>1493</v>
      </c>
      <c r="D462">
        <v>777</v>
      </c>
      <c r="E462">
        <v>52.042866711319498</v>
      </c>
      <c r="F462">
        <v>1725</v>
      </c>
      <c r="G462">
        <v>754</v>
      </c>
      <c r="H462">
        <v>43.710144927536199</v>
      </c>
      <c r="I462">
        <v>3218</v>
      </c>
      <c r="J462">
        <v>1531</v>
      </c>
      <c r="K462">
        <v>47.576134244872598</v>
      </c>
    </row>
    <row r="463" spans="1:11" x14ac:dyDescent="0.25">
      <c r="A463" t="s">
        <v>60</v>
      </c>
      <c r="B463" t="s">
        <v>363</v>
      </c>
      <c r="C463">
        <v>692</v>
      </c>
      <c r="D463">
        <v>376</v>
      </c>
      <c r="E463">
        <v>54.3352601156069</v>
      </c>
      <c r="F463">
        <v>611</v>
      </c>
      <c r="G463">
        <v>312</v>
      </c>
      <c r="H463">
        <v>51.063829787233999</v>
      </c>
      <c r="I463">
        <v>1303</v>
      </c>
      <c r="J463">
        <v>688</v>
      </c>
      <c r="K463">
        <v>52.801227935533397</v>
      </c>
    </row>
    <row r="464" spans="1:11" x14ac:dyDescent="0.25">
      <c r="A464" t="s">
        <v>54</v>
      </c>
      <c r="B464" t="s">
        <v>355</v>
      </c>
      <c r="C464">
        <v>4070</v>
      </c>
      <c r="D464">
        <v>1819</v>
      </c>
      <c r="E464">
        <v>44.692874692874696</v>
      </c>
      <c r="F464">
        <v>5192</v>
      </c>
      <c r="G464">
        <v>1848</v>
      </c>
      <c r="H464">
        <v>35.593220338983052</v>
      </c>
      <c r="I464">
        <v>9262</v>
      </c>
      <c r="J464">
        <v>3667</v>
      </c>
      <c r="K464">
        <v>39.59188080328223</v>
      </c>
    </row>
    <row r="465" spans="1:11" x14ac:dyDescent="0.25">
      <c r="A465" t="s">
        <v>120</v>
      </c>
      <c r="B465" t="s">
        <v>361</v>
      </c>
      <c r="C465">
        <v>4758</v>
      </c>
      <c r="D465">
        <v>2410</v>
      </c>
      <c r="E465">
        <v>50.651534258091601</v>
      </c>
      <c r="F465">
        <v>5716</v>
      </c>
      <c r="G465">
        <v>2296</v>
      </c>
      <c r="H465">
        <v>40.167949615115504</v>
      </c>
      <c r="I465">
        <v>10474</v>
      </c>
      <c r="J465">
        <v>4706</v>
      </c>
      <c r="K465">
        <v>44.930303608936399</v>
      </c>
    </row>
    <row r="466" spans="1:11" x14ac:dyDescent="0.25">
      <c r="A466" t="s">
        <v>120</v>
      </c>
      <c r="B466" t="s">
        <v>362</v>
      </c>
      <c r="C466">
        <v>4942</v>
      </c>
      <c r="D466">
        <v>2262</v>
      </c>
      <c r="E466">
        <v>45.770942938081802</v>
      </c>
      <c r="F466">
        <v>5660</v>
      </c>
      <c r="G466">
        <v>2147</v>
      </c>
      <c r="H466">
        <v>37.932862190812699</v>
      </c>
      <c r="I466">
        <v>10602</v>
      </c>
      <c r="J466">
        <v>4409</v>
      </c>
      <c r="K466">
        <v>41.586493114506702</v>
      </c>
    </row>
    <row r="467" spans="1:11" x14ac:dyDescent="0.25">
      <c r="A467" t="s">
        <v>120</v>
      </c>
      <c r="B467" t="s">
        <v>363</v>
      </c>
      <c r="C467">
        <v>1600</v>
      </c>
      <c r="D467">
        <v>739</v>
      </c>
      <c r="E467">
        <v>46.1875</v>
      </c>
      <c r="F467">
        <v>1708</v>
      </c>
      <c r="G467">
        <v>622</v>
      </c>
      <c r="H467">
        <v>36.416861826697897</v>
      </c>
      <c r="I467">
        <v>3308</v>
      </c>
      <c r="J467">
        <v>1361</v>
      </c>
      <c r="K467">
        <v>41.142684401451</v>
      </c>
    </row>
    <row r="468" spans="1:11" x14ac:dyDescent="0.25">
      <c r="A468" t="s">
        <v>138</v>
      </c>
      <c r="B468" t="s">
        <v>357</v>
      </c>
      <c r="C468">
        <v>180</v>
      </c>
      <c r="D468">
        <v>100</v>
      </c>
      <c r="E468">
        <v>55.555555555555557</v>
      </c>
      <c r="F468">
        <v>160</v>
      </c>
      <c r="G468">
        <v>59</v>
      </c>
      <c r="H468">
        <v>36.875</v>
      </c>
      <c r="I468">
        <v>340</v>
      </c>
      <c r="J468">
        <v>159</v>
      </c>
      <c r="K468">
        <v>46.764705882352935</v>
      </c>
    </row>
    <row r="469" spans="1:11" x14ac:dyDescent="0.25">
      <c r="A469" t="s">
        <v>138</v>
      </c>
      <c r="B469" t="s">
        <v>358</v>
      </c>
      <c r="C469">
        <v>2604</v>
      </c>
      <c r="D469">
        <v>1327</v>
      </c>
      <c r="E469">
        <v>50.96006144393241</v>
      </c>
      <c r="F469">
        <v>2958</v>
      </c>
      <c r="G469">
        <v>1257</v>
      </c>
      <c r="H469">
        <v>42.494929006085194</v>
      </c>
      <c r="I469">
        <v>5562</v>
      </c>
      <c r="J469">
        <v>2584</v>
      </c>
      <c r="K469">
        <v>46.458108594030925</v>
      </c>
    </row>
    <row r="470" spans="1:11" x14ac:dyDescent="0.25">
      <c r="A470" t="s">
        <v>138</v>
      </c>
      <c r="B470" t="s">
        <v>359</v>
      </c>
      <c r="C470">
        <v>2502</v>
      </c>
      <c r="D470">
        <v>1243</v>
      </c>
      <c r="E470">
        <v>49.680255795363706</v>
      </c>
      <c r="F470">
        <v>2865</v>
      </c>
      <c r="G470">
        <v>1207</v>
      </c>
      <c r="H470">
        <v>42.129144851657941</v>
      </c>
      <c r="I470">
        <v>5367</v>
      </c>
      <c r="J470">
        <v>2450</v>
      </c>
      <c r="K470">
        <v>45.6493385504006</v>
      </c>
    </row>
    <row r="471" spans="1:11" x14ac:dyDescent="0.25">
      <c r="A471" t="s">
        <v>138</v>
      </c>
      <c r="B471" t="s">
        <v>360</v>
      </c>
      <c r="C471">
        <v>3029</v>
      </c>
      <c r="D471">
        <v>1303</v>
      </c>
      <c r="E471">
        <v>43.01749752393529</v>
      </c>
      <c r="F471">
        <v>3536</v>
      </c>
      <c r="G471">
        <v>1339</v>
      </c>
      <c r="H471">
        <v>37.867647058823529</v>
      </c>
      <c r="I471">
        <v>6565</v>
      </c>
      <c r="J471">
        <v>2642</v>
      </c>
      <c r="K471">
        <v>40.243716679360247</v>
      </c>
    </row>
    <row r="472" spans="1:11" x14ac:dyDescent="0.25">
      <c r="A472" t="s">
        <v>138</v>
      </c>
      <c r="B472" t="s">
        <v>361</v>
      </c>
      <c r="C472">
        <v>3315</v>
      </c>
      <c r="D472">
        <v>1468</v>
      </c>
      <c r="E472">
        <v>44.283559577677202</v>
      </c>
      <c r="F472">
        <v>4237</v>
      </c>
      <c r="G472">
        <v>1422</v>
      </c>
      <c r="H472">
        <v>33.561482180788303</v>
      </c>
      <c r="I472">
        <v>7552</v>
      </c>
      <c r="J472">
        <v>2890</v>
      </c>
      <c r="K472">
        <v>38.268008474576298</v>
      </c>
    </row>
    <row r="473" spans="1:11" x14ac:dyDescent="0.25">
      <c r="A473" t="s">
        <v>138</v>
      </c>
      <c r="B473" t="s">
        <v>362</v>
      </c>
      <c r="C473">
        <v>3318</v>
      </c>
      <c r="D473">
        <v>1375</v>
      </c>
      <c r="E473">
        <v>41.440626883664898</v>
      </c>
      <c r="F473">
        <v>4097</v>
      </c>
      <c r="G473">
        <v>1443</v>
      </c>
      <c r="H473">
        <v>35.2208933365877</v>
      </c>
      <c r="I473">
        <v>7415</v>
      </c>
      <c r="J473">
        <v>2818</v>
      </c>
      <c r="K473">
        <v>38.004045853000697</v>
      </c>
    </row>
    <row r="474" spans="1:11" x14ac:dyDescent="0.25">
      <c r="A474" t="s">
        <v>138</v>
      </c>
      <c r="B474" t="s">
        <v>363</v>
      </c>
      <c r="C474">
        <v>1101</v>
      </c>
      <c r="D474">
        <v>485</v>
      </c>
      <c r="E474">
        <v>44.0508628519528</v>
      </c>
      <c r="F474">
        <v>1123</v>
      </c>
      <c r="G474">
        <v>448</v>
      </c>
      <c r="H474">
        <v>39.893143365984002</v>
      </c>
      <c r="I474">
        <v>2224</v>
      </c>
      <c r="J474">
        <v>933</v>
      </c>
      <c r="K474">
        <v>41.951438848920901</v>
      </c>
    </row>
    <row r="475" spans="1:11" x14ac:dyDescent="0.25">
      <c r="A475" t="s">
        <v>206</v>
      </c>
      <c r="B475" t="s">
        <v>365</v>
      </c>
      <c r="C475">
        <v>3230</v>
      </c>
      <c r="D475">
        <v>1655</v>
      </c>
      <c r="E475">
        <v>51.238390092879257</v>
      </c>
      <c r="F475">
        <v>3882</v>
      </c>
      <c r="G475">
        <v>1797</v>
      </c>
      <c r="H475">
        <v>46.290571870170012</v>
      </c>
      <c r="I475">
        <v>7112</v>
      </c>
      <c r="J475">
        <v>3452</v>
      </c>
      <c r="K475">
        <v>48.537682789651292</v>
      </c>
    </row>
    <row r="476" spans="1:11" x14ac:dyDescent="0.25">
      <c r="A476" t="s">
        <v>206</v>
      </c>
      <c r="B476" t="s">
        <v>366</v>
      </c>
      <c r="C476">
        <v>2917</v>
      </c>
      <c r="D476">
        <v>1577</v>
      </c>
      <c r="E476">
        <v>54.062392869386358</v>
      </c>
      <c r="F476">
        <v>3612</v>
      </c>
      <c r="G476">
        <v>1707</v>
      </c>
      <c r="H476">
        <v>47.259136212624583</v>
      </c>
      <c r="I476">
        <v>6529</v>
      </c>
      <c r="J476">
        <v>3284</v>
      </c>
      <c r="K476">
        <v>50.298667483534999</v>
      </c>
    </row>
    <row r="477" spans="1:11" x14ac:dyDescent="0.25">
      <c r="A477" t="s">
        <v>206</v>
      </c>
      <c r="B477" t="s">
        <v>367</v>
      </c>
      <c r="C477">
        <v>2930</v>
      </c>
      <c r="D477">
        <v>1520</v>
      </c>
      <c r="E477">
        <v>51.877133105802052</v>
      </c>
      <c r="F477">
        <v>3226</v>
      </c>
      <c r="G477">
        <v>1507</v>
      </c>
      <c r="H477">
        <v>46.71419714817111</v>
      </c>
      <c r="I477">
        <v>6156</v>
      </c>
      <c r="J477">
        <v>3027</v>
      </c>
      <c r="K477">
        <v>49.171539961013643</v>
      </c>
    </row>
    <row r="478" spans="1:11" x14ac:dyDescent="0.25">
      <c r="A478" t="s">
        <v>206</v>
      </c>
      <c r="B478" t="s">
        <v>355</v>
      </c>
      <c r="C478">
        <v>2863</v>
      </c>
      <c r="D478">
        <v>1614</v>
      </c>
      <c r="E478">
        <v>56.374432413552221</v>
      </c>
      <c r="F478">
        <v>3625</v>
      </c>
      <c r="G478">
        <v>1772</v>
      </c>
      <c r="H478">
        <v>48.882758620689657</v>
      </c>
      <c r="I478">
        <v>6488</v>
      </c>
      <c r="J478">
        <v>3386</v>
      </c>
      <c r="K478">
        <v>52.188655980271271</v>
      </c>
    </row>
    <row r="479" spans="1:11" x14ac:dyDescent="0.25">
      <c r="A479" t="s">
        <v>206</v>
      </c>
      <c r="B479" t="s">
        <v>368</v>
      </c>
      <c r="C479">
        <v>2799</v>
      </c>
      <c r="D479">
        <v>1587</v>
      </c>
      <c r="E479">
        <v>56.698821007502687</v>
      </c>
      <c r="F479">
        <v>3200</v>
      </c>
      <c r="G479">
        <v>1586</v>
      </c>
      <c r="H479">
        <v>49.5625</v>
      </c>
      <c r="I479">
        <v>5999</v>
      </c>
      <c r="J479">
        <v>3173</v>
      </c>
      <c r="K479">
        <v>52.892148691448575</v>
      </c>
    </row>
    <row r="480" spans="1:11" x14ac:dyDescent="0.25">
      <c r="A480" t="s">
        <v>206</v>
      </c>
      <c r="B480" t="s">
        <v>369</v>
      </c>
      <c r="C480">
        <v>2301</v>
      </c>
      <c r="D480">
        <v>1338</v>
      </c>
      <c r="E480">
        <v>58.148631029986966</v>
      </c>
      <c r="F480">
        <v>2650</v>
      </c>
      <c r="G480">
        <v>1330</v>
      </c>
      <c r="H480">
        <v>50.188679245283019</v>
      </c>
      <c r="I480">
        <v>4951</v>
      </c>
      <c r="J480">
        <v>2668</v>
      </c>
      <c r="K480">
        <v>53.88810341345183</v>
      </c>
    </row>
    <row r="481" spans="1:11" x14ac:dyDescent="0.25">
      <c r="A481" t="s">
        <v>206</v>
      </c>
      <c r="B481" t="s">
        <v>370</v>
      </c>
      <c r="C481">
        <v>2350</v>
      </c>
      <c r="D481">
        <v>1380</v>
      </c>
      <c r="E481">
        <v>58.723404255319146</v>
      </c>
      <c r="F481">
        <v>2788</v>
      </c>
      <c r="G481">
        <v>1402</v>
      </c>
      <c r="H481">
        <v>50.286944045911049</v>
      </c>
      <c r="I481">
        <v>5138</v>
      </c>
      <c r="J481">
        <v>2782</v>
      </c>
      <c r="K481">
        <v>54.145581938497472</v>
      </c>
    </row>
    <row r="482" spans="1:11" x14ac:dyDescent="0.25">
      <c r="A482" t="s">
        <v>206</v>
      </c>
      <c r="B482" t="s">
        <v>357</v>
      </c>
      <c r="C482">
        <v>2589</v>
      </c>
      <c r="D482">
        <v>1571</v>
      </c>
      <c r="E482">
        <v>60.679799150251064</v>
      </c>
      <c r="F482">
        <v>3242</v>
      </c>
      <c r="G482">
        <v>1645</v>
      </c>
      <c r="H482">
        <v>50.740283775447253</v>
      </c>
      <c r="I482">
        <v>5831</v>
      </c>
      <c r="J482">
        <v>3216</v>
      </c>
      <c r="K482">
        <v>55.153489967415538</v>
      </c>
    </row>
    <row r="483" spans="1:11" x14ac:dyDescent="0.25">
      <c r="A483" t="s">
        <v>206</v>
      </c>
      <c r="B483" t="s">
        <v>358</v>
      </c>
      <c r="C483">
        <v>3700</v>
      </c>
      <c r="D483">
        <v>2093</v>
      </c>
      <c r="E483">
        <v>56.567567567567565</v>
      </c>
      <c r="F483">
        <v>4217</v>
      </c>
      <c r="G483">
        <v>2105</v>
      </c>
      <c r="H483">
        <v>49.917002608489447</v>
      </c>
      <c r="I483">
        <v>7917</v>
      </c>
      <c r="J483">
        <v>4198</v>
      </c>
      <c r="K483">
        <v>53.025135783756475</v>
      </c>
    </row>
    <row r="484" spans="1:11" x14ac:dyDescent="0.25">
      <c r="A484" t="s">
        <v>206</v>
      </c>
      <c r="B484" t="s">
        <v>359</v>
      </c>
      <c r="C484">
        <v>3703</v>
      </c>
      <c r="D484">
        <v>2063</v>
      </c>
      <c r="E484">
        <v>55.711585201188228</v>
      </c>
      <c r="F484">
        <v>3991</v>
      </c>
      <c r="G484">
        <v>2031</v>
      </c>
      <c r="H484">
        <v>50.889501378100732</v>
      </c>
      <c r="I484">
        <v>7694</v>
      </c>
      <c r="J484">
        <v>4094</v>
      </c>
      <c r="K484">
        <v>53.210293735378215</v>
      </c>
    </row>
    <row r="485" spans="1:11" x14ac:dyDescent="0.25">
      <c r="A485" t="s">
        <v>206</v>
      </c>
      <c r="B485" t="s">
        <v>360</v>
      </c>
      <c r="C485">
        <v>3223</v>
      </c>
      <c r="D485">
        <v>1720</v>
      </c>
      <c r="E485">
        <v>53.366428793049955</v>
      </c>
      <c r="F485">
        <v>3716</v>
      </c>
      <c r="G485">
        <v>1735</v>
      </c>
      <c r="H485">
        <v>46.68998923573735</v>
      </c>
      <c r="I485">
        <v>6939</v>
      </c>
      <c r="J485">
        <v>3455</v>
      </c>
      <c r="K485">
        <v>49.791036172359128</v>
      </c>
    </row>
    <row r="486" spans="1:11" x14ac:dyDescent="0.25">
      <c r="A486" t="s">
        <v>206</v>
      </c>
      <c r="B486" t="s">
        <v>361</v>
      </c>
      <c r="C486">
        <v>3476</v>
      </c>
      <c r="D486">
        <v>1905</v>
      </c>
      <c r="E486">
        <v>54.804372842347497</v>
      </c>
      <c r="F486">
        <v>4207</v>
      </c>
      <c r="G486">
        <v>1959</v>
      </c>
      <c r="H486">
        <v>46.565248395531299</v>
      </c>
      <c r="I486">
        <v>7683</v>
      </c>
      <c r="J486">
        <v>3864</v>
      </c>
      <c r="K486">
        <v>50.292854353768099</v>
      </c>
    </row>
    <row r="487" spans="1:11" x14ac:dyDescent="0.25">
      <c r="A487" t="s">
        <v>206</v>
      </c>
      <c r="B487" t="s">
        <v>362</v>
      </c>
      <c r="C487">
        <v>3155</v>
      </c>
      <c r="D487">
        <v>1659</v>
      </c>
      <c r="E487">
        <v>52.583201267828798</v>
      </c>
      <c r="F487">
        <v>3762</v>
      </c>
      <c r="G487">
        <v>1692</v>
      </c>
      <c r="H487">
        <v>44.976076555023901</v>
      </c>
      <c r="I487">
        <v>6917</v>
      </c>
      <c r="J487">
        <v>3351</v>
      </c>
      <c r="K487">
        <v>48.445858030938297</v>
      </c>
    </row>
    <row r="488" spans="1:11" x14ac:dyDescent="0.25">
      <c r="A488" t="s">
        <v>206</v>
      </c>
      <c r="B488" t="s">
        <v>363</v>
      </c>
      <c r="C488">
        <v>879</v>
      </c>
      <c r="D488">
        <v>474</v>
      </c>
      <c r="E488">
        <v>53.924914675767901</v>
      </c>
      <c r="F488">
        <v>1081</v>
      </c>
      <c r="G488">
        <v>547</v>
      </c>
      <c r="H488">
        <v>50.601295097132301</v>
      </c>
      <c r="I488">
        <v>1960</v>
      </c>
      <c r="J488">
        <v>1021</v>
      </c>
      <c r="K488">
        <v>52.091836734693899</v>
      </c>
    </row>
    <row r="489" spans="1:11" x14ac:dyDescent="0.25">
      <c r="A489" t="s">
        <v>314</v>
      </c>
      <c r="B489" t="s">
        <v>365</v>
      </c>
      <c r="C489">
        <v>4392</v>
      </c>
      <c r="D489">
        <v>1632</v>
      </c>
      <c r="E489">
        <v>37.158469945355193</v>
      </c>
      <c r="F489">
        <v>4618</v>
      </c>
      <c r="G489">
        <v>1319</v>
      </c>
      <c r="H489">
        <v>28.562148116067561</v>
      </c>
      <c r="I489">
        <v>9010</v>
      </c>
      <c r="J489">
        <v>2951</v>
      </c>
      <c r="K489">
        <v>32.752497225305213</v>
      </c>
    </row>
    <row r="490" spans="1:11" x14ac:dyDescent="0.25">
      <c r="A490" t="s">
        <v>314</v>
      </c>
      <c r="B490" t="s">
        <v>366</v>
      </c>
      <c r="C490">
        <v>5057</v>
      </c>
      <c r="D490">
        <v>1973</v>
      </c>
      <c r="E490">
        <v>39.015226418825392</v>
      </c>
      <c r="F490">
        <v>5139</v>
      </c>
      <c r="G490">
        <v>1584</v>
      </c>
      <c r="H490">
        <v>30.823117338003502</v>
      </c>
      <c r="I490">
        <v>10197</v>
      </c>
      <c r="J490">
        <v>3557</v>
      </c>
      <c r="K490">
        <v>34.882808669216438</v>
      </c>
    </row>
    <row r="491" spans="1:11" x14ac:dyDescent="0.25">
      <c r="A491" t="s">
        <v>314</v>
      </c>
      <c r="B491" t="s">
        <v>367</v>
      </c>
      <c r="C491">
        <v>4074</v>
      </c>
      <c r="D491">
        <v>1718</v>
      </c>
      <c r="E491">
        <v>42.169857633775166</v>
      </c>
      <c r="F491">
        <v>4028</v>
      </c>
      <c r="G491">
        <v>1313</v>
      </c>
      <c r="H491">
        <v>32.596822244289967</v>
      </c>
      <c r="I491">
        <v>8102</v>
      </c>
      <c r="J491">
        <v>3031</v>
      </c>
      <c r="K491">
        <v>37.410515921994573</v>
      </c>
    </row>
    <row r="492" spans="1:11" x14ac:dyDescent="0.25">
      <c r="A492" t="s">
        <v>314</v>
      </c>
      <c r="B492" t="s">
        <v>355</v>
      </c>
      <c r="C492">
        <v>5046</v>
      </c>
      <c r="D492">
        <v>2025</v>
      </c>
      <c r="E492">
        <v>40.130796670630204</v>
      </c>
      <c r="F492">
        <v>5088</v>
      </c>
      <c r="G492">
        <v>1564</v>
      </c>
      <c r="H492">
        <v>30.738993710691826</v>
      </c>
      <c r="I492">
        <v>10134</v>
      </c>
      <c r="J492">
        <v>3589</v>
      </c>
      <c r="K492">
        <v>35.415433195184526</v>
      </c>
    </row>
    <row r="493" spans="1:11" x14ac:dyDescent="0.25">
      <c r="A493" t="s">
        <v>314</v>
      </c>
      <c r="B493" t="s">
        <v>368</v>
      </c>
      <c r="C493">
        <v>3477</v>
      </c>
      <c r="D493">
        <v>1366</v>
      </c>
      <c r="E493">
        <v>39.286741443773366</v>
      </c>
      <c r="F493">
        <v>3612</v>
      </c>
      <c r="G493">
        <v>1125</v>
      </c>
      <c r="H493">
        <v>31.146179401993354</v>
      </c>
      <c r="I493">
        <v>7089</v>
      </c>
      <c r="J493">
        <v>2491</v>
      </c>
      <c r="K493">
        <v>35.138947665397097</v>
      </c>
    </row>
    <row r="494" spans="1:11" x14ac:dyDescent="0.25">
      <c r="A494" t="s">
        <v>314</v>
      </c>
      <c r="B494" t="s">
        <v>369</v>
      </c>
      <c r="C494">
        <v>2898</v>
      </c>
      <c r="D494">
        <v>1171</v>
      </c>
      <c r="E494">
        <v>40.407177363699105</v>
      </c>
      <c r="F494">
        <v>2732</v>
      </c>
      <c r="G494">
        <v>830</v>
      </c>
      <c r="H494">
        <v>30.380673499267935</v>
      </c>
      <c r="I494">
        <v>5630</v>
      </c>
      <c r="J494">
        <v>2001</v>
      </c>
      <c r="K494">
        <v>35.541740674955598</v>
      </c>
    </row>
    <row r="495" spans="1:11" x14ac:dyDescent="0.25">
      <c r="A495" t="s">
        <v>314</v>
      </c>
      <c r="B495" t="s">
        <v>370</v>
      </c>
      <c r="C495">
        <v>3077</v>
      </c>
      <c r="D495">
        <v>1185</v>
      </c>
      <c r="E495">
        <v>38.51153721156971</v>
      </c>
      <c r="F495">
        <v>2781</v>
      </c>
      <c r="G495">
        <v>770</v>
      </c>
      <c r="H495">
        <v>27.687882056814097</v>
      </c>
      <c r="I495">
        <v>5858</v>
      </c>
      <c r="J495">
        <v>1955</v>
      </c>
      <c r="K495">
        <v>33.37316490269717</v>
      </c>
    </row>
    <row r="496" spans="1:11" x14ac:dyDescent="0.25">
      <c r="A496" t="s">
        <v>314</v>
      </c>
      <c r="B496" t="s">
        <v>357</v>
      </c>
      <c r="C496">
        <v>3050</v>
      </c>
      <c r="D496">
        <v>1340</v>
      </c>
      <c r="E496">
        <v>43.934426229508198</v>
      </c>
      <c r="F496">
        <v>2835</v>
      </c>
      <c r="G496">
        <v>978</v>
      </c>
      <c r="H496">
        <v>34.4973544973545</v>
      </c>
      <c r="I496">
        <v>5885</v>
      </c>
      <c r="J496">
        <v>2318</v>
      </c>
      <c r="K496">
        <v>39.388275276125739</v>
      </c>
    </row>
    <row r="497" spans="1:11" x14ac:dyDescent="0.25">
      <c r="A497" t="s">
        <v>314</v>
      </c>
      <c r="B497" t="s">
        <v>358</v>
      </c>
      <c r="C497">
        <v>3146</v>
      </c>
      <c r="D497">
        <v>1275</v>
      </c>
      <c r="E497">
        <v>40.527654164017797</v>
      </c>
      <c r="F497">
        <v>2898</v>
      </c>
      <c r="G497">
        <v>951</v>
      </c>
      <c r="H497">
        <v>32.815734989648028</v>
      </c>
      <c r="I497">
        <v>6044</v>
      </c>
      <c r="J497">
        <v>2226</v>
      </c>
      <c r="K497">
        <v>36.829913964262076</v>
      </c>
    </row>
    <row r="498" spans="1:11" x14ac:dyDescent="0.25">
      <c r="A498" t="s">
        <v>314</v>
      </c>
      <c r="B498" t="s">
        <v>359</v>
      </c>
      <c r="C498">
        <v>4344</v>
      </c>
      <c r="D498">
        <v>1621</v>
      </c>
      <c r="E498">
        <v>37.315837937384899</v>
      </c>
      <c r="F498">
        <v>3838</v>
      </c>
      <c r="G498">
        <v>1128</v>
      </c>
      <c r="H498">
        <v>29.390307451797813</v>
      </c>
      <c r="I498">
        <v>8182</v>
      </c>
      <c r="J498">
        <v>2749</v>
      </c>
      <c r="K498">
        <v>33.598142263505252</v>
      </c>
    </row>
    <row r="499" spans="1:11" x14ac:dyDescent="0.25">
      <c r="A499" t="s">
        <v>314</v>
      </c>
      <c r="B499" t="s">
        <v>360</v>
      </c>
      <c r="C499">
        <v>3796</v>
      </c>
      <c r="D499">
        <v>1603</v>
      </c>
      <c r="E499">
        <v>42.228661749209692</v>
      </c>
      <c r="F499">
        <v>3887</v>
      </c>
      <c r="G499">
        <v>1241</v>
      </c>
      <c r="H499">
        <v>31.926935940313864</v>
      </c>
      <c r="I499">
        <v>7683</v>
      </c>
      <c r="J499">
        <v>2844</v>
      </c>
      <c r="K499">
        <v>37.016790316282702</v>
      </c>
    </row>
    <row r="500" spans="1:11" x14ac:dyDescent="0.25">
      <c r="A500" t="s">
        <v>314</v>
      </c>
      <c r="B500" t="s">
        <v>361</v>
      </c>
      <c r="C500">
        <v>3368</v>
      </c>
      <c r="D500">
        <v>1387</v>
      </c>
      <c r="E500">
        <v>41.181710213776697</v>
      </c>
      <c r="F500">
        <v>3594</v>
      </c>
      <c r="G500">
        <v>1215</v>
      </c>
      <c r="H500">
        <v>33.806343906510897</v>
      </c>
      <c r="I500">
        <v>6962</v>
      </c>
      <c r="J500">
        <v>2602</v>
      </c>
      <c r="K500">
        <v>37.374317724791702</v>
      </c>
    </row>
    <row r="501" spans="1:11" x14ac:dyDescent="0.25">
      <c r="A501" t="s">
        <v>314</v>
      </c>
      <c r="B501" t="s">
        <v>362</v>
      </c>
      <c r="C501">
        <v>3402</v>
      </c>
      <c r="D501">
        <v>1392</v>
      </c>
      <c r="E501">
        <v>40.917107583774303</v>
      </c>
      <c r="F501">
        <v>3602</v>
      </c>
      <c r="G501">
        <v>1101</v>
      </c>
      <c r="H501">
        <v>30.566352026651899</v>
      </c>
      <c r="I501">
        <v>7004</v>
      </c>
      <c r="J501">
        <v>2493</v>
      </c>
      <c r="K501">
        <v>35.5939463163906</v>
      </c>
    </row>
    <row r="502" spans="1:11" x14ac:dyDescent="0.25">
      <c r="A502" t="s">
        <v>314</v>
      </c>
      <c r="B502" t="s">
        <v>363</v>
      </c>
      <c r="C502">
        <v>1153</v>
      </c>
      <c r="D502">
        <v>519</v>
      </c>
      <c r="E502">
        <v>45.013009540329598</v>
      </c>
      <c r="F502">
        <v>1110</v>
      </c>
      <c r="G502">
        <v>381</v>
      </c>
      <c r="H502">
        <v>34.324324324324301</v>
      </c>
      <c r="I502">
        <v>2263</v>
      </c>
      <c r="J502">
        <v>900</v>
      </c>
      <c r="K502">
        <v>39.770216526734401</v>
      </c>
    </row>
    <row r="503" spans="1:11" x14ac:dyDescent="0.25">
      <c r="A503" t="s">
        <v>324</v>
      </c>
      <c r="B503" t="s">
        <v>367</v>
      </c>
      <c r="C503">
        <v>1738</v>
      </c>
      <c r="D503">
        <v>937</v>
      </c>
      <c r="E503">
        <v>53.912543153049484</v>
      </c>
      <c r="F503">
        <v>2038</v>
      </c>
      <c r="G503">
        <v>856</v>
      </c>
      <c r="H503">
        <v>42.001962708537782</v>
      </c>
      <c r="I503">
        <v>3776</v>
      </c>
      <c r="J503">
        <v>1793</v>
      </c>
      <c r="K503">
        <v>47.484110169491522</v>
      </c>
    </row>
    <row r="504" spans="1:11" x14ac:dyDescent="0.25">
      <c r="A504" t="s">
        <v>324</v>
      </c>
      <c r="B504" t="s">
        <v>368</v>
      </c>
      <c r="C504">
        <v>5064</v>
      </c>
      <c r="D504">
        <v>2780</v>
      </c>
      <c r="E504">
        <v>54.897314375987364</v>
      </c>
      <c r="F504">
        <v>6565</v>
      </c>
      <c r="G504">
        <v>2779</v>
      </c>
      <c r="H504">
        <v>42.330540746382333</v>
      </c>
      <c r="I504">
        <v>11629</v>
      </c>
      <c r="J504">
        <v>5559</v>
      </c>
      <c r="K504">
        <v>47.802906526786479</v>
      </c>
    </row>
    <row r="505" spans="1:11" x14ac:dyDescent="0.25">
      <c r="A505" t="s">
        <v>324</v>
      </c>
      <c r="B505" t="s">
        <v>369</v>
      </c>
      <c r="C505">
        <v>4662</v>
      </c>
      <c r="D505">
        <v>2581</v>
      </c>
      <c r="E505">
        <v>55.36250536250536</v>
      </c>
      <c r="F505">
        <v>6152</v>
      </c>
      <c r="G505">
        <v>2666</v>
      </c>
      <c r="H505">
        <v>43.335500650195065</v>
      </c>
      <c r="I505">
        <v>10814</v>
      </c>
      <c r="J505">
        <v>5247</v>
      </c>
      <c r="K505">
        <v>48.520436471240984</v>
      </c>
    </row>
    <row r="506" spans="1:11" x14ac:dyDescent="0.25">
      <c r="A506" t="s">
        <v>324</v>
      </c>
      <c r="B506" t="s">
        <v>370</v>
      </c>
      <c r="C506">
        <v>5173</v>
      </c>
      <c r="D506">
        <v>2766</v>
      </c>
      <c r="E506">
        <v>53.469940073458339</v>
      </c>
      <c r="F506">
        <v>6345</v>
      </c>
      <c r="G506">
        <v>2634</v>
      </c>
      <c r="H506">
        <v>41.513002364066196</v>
      </c>
      <c r="I506">
        <v>11518</v>
      </c>
      <c r="J506">
        <v>5400</v>
      </c>
      <c r="K506">
        <v>46.8831394339295</v>
      </c>
    </row>
    <row r="507" spans="1:11" x14ac:dyDescent="0.25">
      <c r="A507" t="s">
        <v>324</v>
      </c>
      <c r="B507" t="s">
        <v>357</v>
      </c>
      <c r="C507">
        <v>4980</v>
      </c>
      <c r="D507">
        <v>2585</v>
      </c>
      <c r="E507">
        <v>51.907630522088354</v>
      </c>
      <c r="F507">
        <v>6180</v>
      </c>
      <c r="G507">
        <v>2444</v>
      </c>
      <c r="H507">
        <v>39.546925566343042</v>
      </c>
      <c r="I507">
        <v>11160</v>
      </c>
      <c r="J507">
        <v>5029</v>
      </c>
      <c r="K507">
        <v>45.062724014336915</v>
      </c>
    </row>
    <row r="508" spans="1:11" x14ac:dyDescent="0.25">
      <c r="A508" t="s">
        <v>324</v>
      </c>
      <c r="B508" t="s">
        <v>358</v>
      </c>
      <c r="C508">
        <v>4567</v>
      </c>
      <c r="D508">
        <v>2224</v>
      </c>
      <c r="E508">
        <v>48.697175388657762</v>
      </c>
      <c r="F508">
        <v>5758</v>
      </c>
      <c r="G508">
        <v>2230</v>
      </c>
      <c r="H508">
        <v>38.728725251823548</v>
      </c>
      <c r="I508">
        <v>10325</v>
      </c>
      <c r="J508">
        <v>4454</v>
      </c>
      <c r="K508">
        <v>43.138014527845037</v>
      </c>
    </row>
    <row r="509" spans="1:11" x14ac:dyDescent="0.25">
      <c r="A509" t="s">
        <v>324</v>
      </c>
      <c r="B509" t="s">
        <v>359</v>
      </c>
      <c r="C509">
        <v>4416</v>
      </c>
      <c r="D509">
        <v>2057</v>
      </c>
      <c r="E509">
        <v>46.580615942028992</v>
      </c>
      <c r="F509">
        <v>5468</v>
      </c>
      <c r="G509">
        <v>2048</v>
      </c>
      <c r="H509">
        <v>37.454279444038036</v>
      </c>
      <c r="I509">
        <v>9884</v>
      </c>
      <c r="J509">
        <v>4105</v>
      </c>
      <c r="K509">
        <v>41.53176851477135</v>
      </c>
    </row>
    <row r="510" spans="1:11" x14ac:dyDescent="0.25">
      <c r="A510" t="s">
        <v>324</v>
      </c>
      <c r="B510" t="s">
        <v>360</v>
      </c>
      <c r="C510">
        <v>3477</v>
      </c>
      <c r="D510">
        <v>1526</v>
      </c>
      <c r="E510">
        <v>43.888409548461311</v>
      </c>
      <c r="F510">
        <v>4877</v>
      </c>
      <c r="G510">
        <v>1616</v>
      </c>
      <c r="H510">
        <v>33.135124051671113</v>
      </c>
      <c r="I510">
        <v>8354</v>
      </c>
      <c r="J510">
        <v>3142</v>
      </c>
      <c r="K510">
        <v>37.61072540100551</v>
      </c>
    </row>
    <row r="511" spans="1:11" x14ac:dyDescent="0.25">
      <c r="A511" t="s">
        <v>324</v>
      </c>
      <c r="B511" t="s">
        <v>361</v>
      </c>
      <c r="C511">
        <v>4373</v>
      </c>
      <c r="D511">
        <v>1747</v>
      </c>
      <c r="E511">
        <v>39.949691287445702</v>
      </c>
      <c r="F511">
        <v>5800</v>
      </c>
      <c r="G511">
        <v>1779</v>
      </c>
      <c r="H511">
        <v>30.672413793103399</v>
      </c>
      <c r="I511">
        <v>10173</v>
      </c>
      <c r="J511">
        <v>3526</v>
      </c>
      <c r="K511">
        <v>34.6603755037845</v>
      </c>
    </row>
    <row r="512" spans="1:11" x14ac:dyDescent="0.25">
      <c r="A512" t="s">
        <v>324</v>
      </c>
      <c r="B512" t="s">
        <v>362</v>
      </c>
      <c r="C512">
        <v>4114</v>
      </c>
      <c r="D512">
        <v>1670</v>
      </c>
      <c r="E512">
        <v>40.593096742829403</v>
      </c>
      <c r="F512">
        <v>5129</v>
      </c>
      <c r="G512">
        <v>1577</v>
      </c>
      <c r="H512">
        <v>30.746734256190301</v>
      </c>
      <c r="I512">
        <v>9243</v>
      </c>
      <c r="J512">
        <v>3247</v>
      </c>
      <c r="K512">
        <v>35.129287028021203</v>
      </c>
    </row>
    <row r="513" spans="1:11" x14ac:dyDescent="0.25">
      <c r="A513" t="s">
        <v>324</v>
      </c>
      <c r="B513" t="s">
        <v>363</v>
      </c>
      <c r="C513">
        <v>1296</v>
      </c>
      <c r="D513">
        <v>545</v>
      </c>
      <c r="E513">
        <v>42.052469135802497</v>
      </c>
      <c r="F513">
        <v>1279</v>
      </c>
      <c r="G513">
        <v>415</v>
      </c>
      <c r="H513">
        <v>32.447224394057898</v>
      </c>
      <c r="I513">
        <v>2575</v>
      </c>
      <c r="J513">
        <v>960</v>
      </c>
      <c r="K513">
        <v>37.2815533980583</v>
      </c>
    </row>
    <row r="514" spans="1:11" x14ac:dyDescent="0.25">
      <c r="A514" t="s">
        <v>324</v>
      </c>
      <c r="B514" t="s">
        <v>355</v>
      </c>
      <c r="C514">
        <v>4586</v>
      </c>
      <c r="D514">
        <v>2529</v>
      </c>
      <c r="E514">
        <v>55.14609681639773</v>
      </c>
      <c r="F514">
        <v>5457</v>
      </c>
      <c r="G514">
        <v>2405</v>
      </c>
      <c r="H514">
        <v>44.071834341213126</v>
      </c>
      <c r="I514">
        <v>10043</v>
      </c>
      <c r="J514">
        <v>4934</v>
      </c>
      <c r="K514">
        <v>49.128746390520767</v>
      </c>
    </row>
    <row r="515" spans="1:11" x14ac:dyDescent="0.25">
      <c r="A515" t="s">
        <v>46</v>
      </c>
      <c r="B515" t="s">
        <v>365</v>
      </c>
      <c r="C515">
        <v>3483</v>
      </c>
      <c r="D515">
        <v>1284</v>
      </c>
      <c r="E515">
        <v>36.864771748492679</v>
      </c>
      <c r="F515">
        <v>3969</v>
      </c>
      <c r="G515">
        <v>1301</v>
      </c>
      <c r="H515">
        <v>32.779037540942305</v>
      </c>
      <c r="I515">
        <v>7452</v>
      </c>
      <c r="J515">
        <v>2585</v>
      </c>
      <c r="K515">
        <v>34.688674181427807</v>
      </c>
    </row>
    <row r="516" spans="1:11" x14ac:dyDescent="0.25">
      <c r="A516" t="s">
        <v>46</v>
      </c>
      <c r="B516" t="s">
        <v>366</v>
      </c>
      <c r="C516">
        <v>2982</v>
      </c>
      <c r="D516">
        <v>1390</v>
      </c>
      <c r="E516">
        <v>46.613011401743798</v>
      </c>
      <c r="F516">
        <v>3473</v>
      </c>
      <c r="G516">
        <v>1318</v>
      </c>
      <c r="H516">
        <v>37.949899222574146</v>
      </c>
      <c r="I516">
        <v>6455</v>
      </c>
      <c r="J516">
        <v>2708</v>
      </c>
      <c r="K516">
        <v>41.951975213013164</v>
      </c>
    </row>
    <row r="517" spans="1:11" x14ac:dyDescent="0.25">
      <c r="A517" t="s">
        <v>46</v>
      </c>
      <c r="B517" t="s">
        <v>367</v>
      </c>
      <c r="C517">
        <v>2558</v>
      </c>
      <c r="D517">
        <v>1059</v>
      </c>
      <c r="E517">
        <v>41.399530883502742</v>
      </c>
      <c r="F517">
        <v>3017</v>
      </c>
      <c r="G517">
        <v>1034</v>
      </c>
      <c r="H517">
        <v>34.272456082200861</v>
      </c>
      <c r="I517">
        <v>5575</v>
      </c>
      <c r="J517">
        <v>2093</v>
      </c>
      <c r="K517">
        <v>37.542600896860989</v>
      </c>
    </row>
    <row r="518" spans="1:11" x14ac:dyDescent="0.25">
      <c r="A518" t="s">
        <v>46</v>
      </c>
      <c r="B518" t="s">
        <v>355</v>
      </c>
      <c r="C518">
        <v>2994</v>
      </c>
      <c r="D518">
        <v>1272</v>
      </c>
      <c r="E518">
        <v>42.484969939879754</v>
      </c>
      <c r="F518">
        <v>3162</v>
      </c>
      <c r="G518">
        <v>1170</v>
      </c>
      <c r="H518">
        <v>37.001897533206829</v>
      </c>
      <c r="I518">
        <v>6156</v>
      </c>
      <c r="J518">
        <v>2442</v>
      </c>
      <c r="K518">
        <v>39.668615984405463</v>
      </c>
    </row>
    <row r="519" spans="1:11" x14ac:dyDescent="0.25">
      <c r="A519" t="s">
        <v>46</v>
      </c>
      <c r="B519" t="s">
        <v>368</v>
      </c>
      <c r="C519">
        <v>2271</v>
      </c>
      <c r="D519">
        <v>1045</v>
      </c>
      <c r="E519">
        <v>46.014971378247466</v>
      </c>
      <c r="F519">
        <v>2742</v>
      </c>
      <c r="G519">
        <v>1073</v>
      </c>
      <c r="H519">
        <v>39.132020423048871</v>
      </c>
      <c r="I519">
        <v>5013</v>
      </c>
      <c r="J519">
        <v>2118</v>
      </c>
      <c r="K519">
        <v>42.250149611011373</v>
      </c>
    </row>
    <row r="520" spans="1:11" x14ac:dyDescent="0.25">
      <c r="A520" t="s">
        <v>46</v>
      </c>
      <c r="B520" t="s">
        <v>369</v>
      </c>
      <c r="C520">
        <v>1902</v>
      </c>
      <c r="D520">
        <v>998</v>
      </c>
      <c r="E520">
        <v>52.47108307045216</v>
      </c>
      <c r="F520">
        <v>2379</v>
      </c>
      <c r="G520">
        <v>1063</v>
      </c>
      <c r="H520">
        <v>44.682639764606975</v>
      </c>
      <c r="I520">
        <v>4281</v>
      </c>
      <c r="J520">
        <v>2061</v>
      </c>
      <c r="K520">
        <v>48.142957252978277</v>
      </c>
    </row>
    <row r="521" spans="1:11" x14ac:dyDescent="0.25">
      <c r="A521" t="s">
        <v>46</v>
      </c>
      <c r="B521" t="s">
        <v>370</v>
      </c>
      <c r="C521">
        <v>2270</v>
      </c>
      <c r="D521">
        <v>1186</v>
      </c>
      <c r="E521">
        <v>52.246696035242294</v>
      </c>
      <c r="F521">
        <v>2734</v>
      </c>
      <c r="G521">
        <v>1161</v>
      </c>
      <c r="H521">
        <v>42.465252377468914</v>
      </c>
      <c r="I521">
        <v>5004</v>
      </c>
      <c r="J521">
        <v>2347</v>
      </c>
      <c r="K521">
        <v>46.902478017585928</v>
      </c>
    </row>
    <row r="522" spans="1:11" x14ac:dyDescent="0.25">
      <c r="A522" t="s">
        <v>46</v>
      </c>
      <c r="B522" t="s">
        <v>357</v>
      </c>
      <c r="C522">
        <v>2506</v>
      </c>
      <c r="D522">
        <v>1253</v>
      </c>
      <c r="E522">
        <v>50</v>
      </c>
      <c r="F522">
        <v>2678</v>
      </c>
      <c r="G522">
        <v>1123</v>
      </c>
      <c r="H522">
        <v>41.93427931292009</v>
      </c>
      <c r="I522">
        <v>5184</v>
      </c>
      <c r="J522">
        <v>2376</v>
      </c>
      <c r="K522">
        <v>45.833333333333329</v>
      </c>
    </row>
    <row r="523" spans="1:11" x14ac:dyDescent="0.25">
      <c r="A523" t="s">
        <v>46</v>
      </c>
      <c r="B523" t="s">
        <v>358</v>
      </c>
      <c r="C523">
        <v>2261</v>
      </c>
      <c r="D523">
        <v>1106</v>
      </c>
      <c r="E523">
        <v>48.916408668730647</v>
      </c>
      <c r="F523">
        <v>2645</v>
      </c>
      <c r="G523">
        <v>1031</v>
      </c>
      <c r="H523">
        <v>38.97920604914934</v>
      </c>
      <c r="I523">
        <v>4906</v>
      </c>
      <c r="J523">
        <v>2137</v>
      </c>
      <c r="K523">
        <v>43.558907460252748</v>
      </c>
    </row>
    <row r="524" spans="1:11" x14ac:dyDescent="0.25">
      <c r="A524" t="s">
        <v>46</v>
      </c>
      <c r="B524" t="s">
        <v>359</v>
      </c>
      <c r="C524">
        <v>2943</v>
      </c>
      <c r="D524">
        <v>1706</v>
      </c>
      <c r="E524">
        <v>57.968059802922191</v>
      </c>
      <c r="F524">
        <v>3625</v>
      </c>
      <c r="G524">
        <v>1637</v>
      </c>
      <c r="H524">
        <v>45.158620689655173</v>
      </c>
      <c r="I524">
        <v>6568</v>
      </c>
      <c r="J524">
        <v>3343</v>
      </c>
      <c r="K524">
        <v>50.898294762484774</v>
      </c>
    </row>
    <row r="525" spans="1:11" x14ac:dyDescent="0.25">
      <c r="A525" t="s">
        <v>46</v>
      </c>
      <c r="B525" t="s">
        <v>360</v>
      </c>
      <c r="C525">
        <v>2316</v>
      </c>
      <c r="D525">
        <v>1300</v>
      </c>
      <c r="E525">
        <v>56.131260794473228</v>
      </c>
      <c r="F525">
        <v>3024</v>
      </c>
      <c r="G525">
        <v>1395</v>
      </c>
      <c r="H525">
        <v>46.130952380952387</v>
      </c>
      <c r="I525">
        <v>5340</v>
      </c>
      <c r="J525">
        <v>2695</v>
      </c>
      <c r="K525">
        <v>50.468164794007492</v>
      </c>
    </row>
    <row r="526" spans="1:11" x14ac:dyDescent="0.25">
      <c r="A526" t="s">
        <v>46</v>
      </c>
      <c r="B526" t="s">
        <v>361</v>
      </c>
      <c r="C526">
        <v>2177</v>
      </c>
      <c r="D526">
        <v>1214</v>
      </c>
      <c r="E526">
        <v>55.764813964170898</v>
      </c>
      <c r="F526">
        <v>2920</v>
      </c>
      <c r="G526">
        <v>1308</v>
      </c>
      <c r="H526">
        <v>44.794520547945197</v>
      </c>
      <c r="I526">
        <v>5097</v>
      </c>
      <c r="J526">
        <v>2522</v>
      </c>
      <c r="K526">
        <v>49.480086325289399</v>
      </c>
    </row>
    <row r="527" spans="1:11" x14ac:dyDescent="0.25">
      <c r="A527" t="s">
        <v>46</v>
      </c>
      <c r="B527" t="s">
        <v>362</v>
      </c>
      <c r="C527">
        <v>2406</v>
      </c>
      <c r="D527">
        <v>1282</v>
      </c>
      <c r="E527">
        <v>53.283458021612603</v>
      </c>
      <c r="F527">
        <v>2981</v>
      </c>
      <c r="G527">
        <v>1329</v>
      </c>
      <c r="H527">
        <v>44.5823549144582</v>
      </c>
      <c r="I527">
        <v>5387</v>
      </c>
      <c r="J527">
        <v>2611</v>
      </c>
      <c r="K527">
        <v>48.4685353629107</v>
      </c>
    </row>
    <row r="528" spans="1:11" x14ac:dyDescent="0.25">
      <c r="A528" t="s">
        <v>46</v>
      </c>
      <c r="B528" t="s">
        <v>363</v>
      </c>
      <c r="C528">
        <v>816</v>
      </c>
      <c r="D528">
        <v>481</v>
      </c>
      <c r="E528">
        <v>58.946078431372598</v>
      </c>
      <c r="F528">
        <v>952</v>
      </c>
      <c r="G528">
        <v>492</v>
      </c>
      <c r="H528">
        <v>51.6806722689076</v>
      </c>
      <c r="I528">
        <v>1768</v>
      </c>
      <c r="J528">
        <v>973</v>
      </c>
      <c r="K528">
        <v>55.033936651583701</v>
      </c>
    </row>
    <row r="529" spans="1:11" x14ac:dyDescent="0.25">
      <c r="A529" t="s">
        <v>389</v>
      </c>
      <c r="B529" t="s">
        <v>360</v>
      </c>
      <c r="C529">
        <v>503</v>
      </c>
      <c r="D529">
        <v>167</v>
      </c>
      <c r="E529">
        <v>33.20079522862823</v>
      </c>
      <c r="F529">
        <v>501</v>
      </c>
      <c r="G529">
        <v>136</v>
      </c>
      <c r="H529">
        <v>27.145708582834331</v>
      </c>
      <c r="I529">
        <v>1004</v>
      </c>
      <c r="J529">
        <v>303</v>
      </c>
      <c r="K529">
        <v>30.179282868525899</v>
      </c>
    </row>
    <row r="530" spans="1:11" x14ac:dyDescent="0.25">
      <c r="A530" t="s">
        <v>389</v>
      </c>
      <c r="B530" t="s">
        <v>361</v>
      </c>
      <c r="C530">
        <v>1384</v>
      </c>
      <c r="D530">
        <v>458</v>
      </c>
      <c r="E530">
        <v>33.092485549132903</v>
      </c>
      <c r="F530">
        <v>1772</v>
      </c>
      <c r="G530">
        <v>445</v>
      </c>
      <c r="H530">
        <v>25.112866817155801</v>
      </c>
      <c r="I530">
        <v>3156</v>
      </c>
      <c r="J530">
        <v>903</v>
      </c>
      <c r="K530">
        <v>28.6121673003802</v>
      </c>
    </row>
    <row r="531" spans="1:11" x14ac:dyDescent="0.25">
      <c r="A531" t="s">
        <v>71</v>
      </c>
      <c r="B531" t="s">
        <v>365</v>
      </c>
      <c r="C531">
        <v>4586</v>
      </c>
      <c r="D531">
        <v>1451</v>
      </c>
      <c r="E531">
        <v>31.63977322285216</v>
      </c>
      <c r="F531">
        <v>4795</v>
      </c>
      <c r="G531">
        <v>1087</v>
      </c>
      <c r="H531">
        <v>22.669447340980188</v>
      </c>
      <c r="I531">
        <v>9381</v>
      </c>
      <c r="J531">
        <v>2538</v>
      </c>
      <c r="K531">
        <v>27.054685001598976</v>
      </c>
    </row>
    <row r="532" spans="1:11" x14ac:dyDescent="0.25">
      <c r="A532" t="s">
        <v>71</v>
      </c>
      <c r="B532" t="s">
        <v>366</v>
      </c>
      <c r="C532">
        <v>4367</v>
      </c>
      <c r="D532">
        <v>1554</v>
      </c>
      <c r="E532">
        <v>35.585069841996791</v>
      </c>
      <c r="F532">
        <v>5361</v>
      </c>
      <c r="G532">
        <v>1270</v>
      </c>
      <c r="H532">
        <v>23.689610147360568</v>
      </c>
      <c r="I532">
        <v>9729</v>
      </c>
      <c r="J532">
        <v>2824</v>
      </c>
      <c r="K532">
        <v>29.026621441052527</v>
      </c>
    </row>
    <row r="533" spans="1:11" x14ac:dyDescent="0.25">
      <c r="A533" t="s">
        <v>71</v>
      </c>
      <c r="B533" t="s">
        <v>367</v>
      </c>
      <c r="C533">
        <v>3351</v>
      </c>
      <c r="D533">
        <v>1191</v>
      </c>
      <c r="E533">
        <v>35.541629364368845</v>
      </c>
      <c r="F533">
        <v>3906</v>
      </c>
      <c r="G533">
        <v>949</v>
      </c>
      <c r="H533">
        <v>24.295954941116232</v>
      </c>
      <c r="I533">
        <v>7257</v>
      </c>
      <c r="J533">
        <v>2140</v>
      </c>
      <c r="K533">
        <v>29.488769463965827</v>
      </c>
    </row>
    <row r="534" spans="1:11" x14ac:dyDescent="0.25">
      <c r="A534" t="s">
        <v>71</v>
      </c>
      <c r="B534" t="s">
        <v>355</v>
      </c>
      <c r="C534">
        <v>3439</v>
      </c>
      <c r="D534">
        <v>1277</v>
      </c>
      <c r="E534">
        <v>37.132887467286999</v>
      </c>
      <c r="F534">
        <v>4403</v>
      </c>
      <c r="G534">
        <v>1110</v>
      </c>
      <c r="H534">
        <v>25.210084033613445</v>
      </c>
      <c r="I534">
        <v>7842</v>
      </c>
      <c r="J534">
        <v>2387</v>
      </c>
      <c r="K534">
        <v>30.438663606222903</v>
      </c>
    </row>
    <row r="535" spans="1:11" x14ac:dyDescent="0.25">
      <c r="A535" t="s">
        <v>71</v>
      </c>
      <c r="B535" t="s">
        <v>368</v>
      </c>
      <c r="C535">
        <v>3740</v>
      </c>
      <c r="D535">
        <v>1482</v>
      </c>
      <c r="E535">
        <v>39.62566844919786</v>
      </c>
      <c r="F535">
        <v>5390</v>
      </c>
      <c r="G535">
        <v>1402</v>
      </c>
      <c r="H535">
        <v>26.011131725417439</v>
      </c>
      <c r="I535">
        <v>9130</v>
      </c>
      <c r="J535">
        <v>2884</v>
      </c>
      <c r="K535">
        <v>31.588170865279299</v>
      </c>
    </row>
    <row r="536" spans="1:11" x14ac:dyDescent="0.25">
      <c r="A536" t="s">
        <v>71</v>
      </c>
      <c r="B536" t="s">
        <v>369</v>
      </c>
      <c r="C536">
        <v>3498</v>
      </c>
      <c r="D536">
        <v>1596</v>
      </c>
      <c r="E536">
        <v>45.626072041166381</v>
      </c>
      <c r="F536">
        <v>4684</v>
      </c>
      <c r="G536">
        <v>1426</v>
      </c>
      <c r="H536">
        <v>30.44406490179334</v>
      </c>
      <c r="I536">
        <v>8182</v>
      </c>
      <c r="J536">
        <v>3022</v>
      </c>
      <c r="K536">
        <v>36.934734783671473</v>
      </c>
    </row>
    <row r="537" spans="1:11" x14ac:dyDescent="0.25">
      <c r="A537" t="s">
        <v>71</v>
      </c>
      <c r="B537" t="s">
        <v>370</v>
      </c>
      <c r="C537">
        <v>3516</v>
      </c>
      <c r="D537">
        <v>1627</v>
      </c>
      <c r="E537">
        <v>46.274175199089875</v>
      </c>
      <c r="F537">
        <v>4414</v>
      </c>
      <c r="G537">
        <v>1445</v>
      </c>
      <c r="H537">
        <v>32.736746714997736</v>
      </c>
      <c r="I537">
        <v>7930</v>
      </c>
      <c r="J537">
        <v>3072</v>
      </c>
      <c r="K537">
        <v>38.738965952080704</v>
      </c>
    </row>
    <row r="538" spans="1:11" x14ac:dyDescent="0.25">
      <c r="A538" t="s">
        <v>71</v>
      </c>
      <c r="B538" t="s">
        <v>357</v>
      </c>
      <c r="C538">
        <v>3679</v>
      </c>
      <c r="D538">
        <v>1720</v>
      </c>
      <c r="E538">
        <v>46.751834737700463</v>
      </c>
      <c r="F538">
        <v>4798</v>
      </c>
      <c r="G538">
        <v>1627</v>
      </c>
      <c r="H538">
        <v>33.909962484368492</v>
      </c>
      <c r="I538">
        <v>8477</v>
      </c>
      <c r="J538">
        <v>3347</v>
      </c>
      <c r="K538">
        <v>39.483307773976641</v>
      </c>
    </row>
    <row r="539" spans="1:11" x14ac:dyDescent="0.25">
      <c r="A539" t="s">
        <v>71</v>
      </c>
      <c r="B539" t="s">
        <v>358</v>
      </c>
      <c r="C539">
        <v>3291</v>
      </c>
      <c r="D539">
        <v>1598</v>
      </c>
      <c r="E539">
        <v>48.556669705256766</v>
      </c>
      <c r="F539">
        <v>4418</v>
      </c>
      <c r="G539">
        <v>1397</v>
      </c>
      <c r="H539">
        <v>31.620642824807604</v>
      </c>
      <c r="I539">
        <v>7709</v>
      </c>
      <c r="J539">
        <v>2995</v>
      </c>
      <c r="K539">
        <v>38.850693994032952</v>
      </c>
    </row>
    <row r="540" spans="1:11" x14ac:dyDescent="0.25">
      <c r="A540" t="s">
        <v>71</v>
      </c>
      <c r="B540" t="s">
        <v>359</v>
      </c>
      <c r="C540">
        <v>3559</v>
      </c>
      <c r="D540">
        <v>1718</v>
      </c>
      <c r="E540">
        <v>48.271986513065464</v>
      </c>
      <c r="F540">
        <v>4872</v>
      </c>
      <c r="G540">
        <v>1647</v>
      </c>
      <c r="H540">
        <v>33.805418719211822</v>
      </c>
      <c r="I540">
        <v>8431</v>
      </c>
      <c r="J540">
        <v>3365</v>
      </c>
      <c r="K540">
        <v>39.912228679871902</v>
      </c>
    </row>
    <row r="541" spans="1:11" x14ac:dyDescent="0.25">
      <c r="A541" t="s">
        <v>71</v>
      </c>
      <c r="B541" t="s">
        <v>360</v>
      </c>
      <c r="C541">
        <v>3093</v>
      </c>
      <c r="D541">
        <v>1560</v>
      </c>
      <c r="E541">
        <v>50.436469447138698</v>
      </c>
      <c r="F541">
        <v>4205</v>
      </c>
      <c r="G541">
        <v>1496</v>
      </c>
      <c r="H541">
        <v>35.576694411414984</v>
      </c>
      <c r="I541">
        <v>7298</v>
      </c>
      <c r="J541">
        <v>3056</v>
      </c>
      <c r="K541">
        <v>41.874486160591943</v>
      </c>
    </row>
    <row r="542" spans="1:11" x14ac:dyDescent="0.25">
      <c r="A542" t="s">
        <v>71</v>
      </c>
      <c r="B542" t="s">
        <v>361</v>
      </c>
      <c r="C542">
        <v>3559</v>
      </c>
      <c r="D542">
        <v>1739</v>
      </c>
      <c r="E542">
        <v>48.862039898848003</v>
      </c>
      <c r="F542">
        <v>4900</v>
      </c>
      <c r="G542">
        <v>1657</v>
      </c>
      <c r="H542">
        <v>33.816326530612201</v>
      </c>
      <c r="I542">
        <v>8459</v>
      </c>
      <c r="J542">
        <v>3396</v>
      </c>
      <c r="K542">
        <v>40.146589431374899</v>
      </c>
    </row>
    <row r="543" spans="1:11" x14ac:dyDescent="0.25">
      <c r="A543" t="s">
        <v>62</v>
      </c>
      <c r="B543" t="s">
        <v>365</v>
      </c>
      <c r="C543">
        <v>3229</v>
      </c>
      <c r="D543">
        <v>1508</v>
      </c>
      <c r="E543">
        <v>46.701765252400129</v>
      </c>
      <c r="F543">
        <v>3518</v>
      </c>
      <c r="G543">
        <v>1538</v>
      </c>
      <c r="H543">
        <v>43.718021603183622</v>
      </c>
      <c r="I543">
        <v>6749</v>
      </c>
      <c r="J543">
        <v>3046</v>
      </c>
      <c r="K543">
        <v>45.1326122388502</v>
      </c>
    </row>
    <row r="544" spans="1:11" x14ac:dyDescent="0.25">
      <c r="A544" t="s">
        <v>62</v>
      </c>
      <c r="B544" t="s">
        <v>366</v>
      </c>
      <c r="C544">
        <v>3381</v>
      </c>
      <c r="D544">
        <v>1656</v>
      </c>
      <c r="E544">
        <v>48.979591836734691</v>
      </c>
      <c r="F544">
        <v>3566</v>
      </c>
      <c r="G544">
        <v>1626</v>
      </c>
      <c r="H544">
        <v>45.597307908020191</v>
      </c>
      <c r="I544">
        <v>6949</v>
      </c>
      <c r="J544">
        <v>3283</v>
      </c>
      <c r="K544">
        <v>47.244207799683409</v>
      </c>
    </row>
    <row r="545" spans="1:11" x14ac:dyDescent="0.25">
      <c r="A545" t="s">
        <v>62</v>
      </c>
      <c r="B545" t="s">
        <v>367</v>
      </c>
      <c r="C545">
        <v>2894</v>
      </c>
      <c r="D545">
        <v>1519</v>
      </c>
      <c r="E545">
        <v>52.487906012439538</v>
      </c>
      <c r="F545">
        <v>3353</v>
      </c>
      <c r="G545">
        <v>1515</v>
      </c>
      <c r="H545">
        <v>45.183417834774829</v>
      </c>
      <c r="I545">
        <v>6247</v>
      </c>
      <c r="J545">
        <v>3034</v>
      </c>
      <c r="K545">
        <v>48.567312309908758</v>
      </c>
    </row>
    <row r="546" spans="1:11" x14ac:dyDescent="0.25">
      <c r="A546" t="s">
        <v>62</v>
      </c>
      <c r="B546" t="s">
        <v>355</v>
      </c>
      <c r="C546">
        <v>3254</v>
      </c>
      <c r="D546">
        <v>1545</v>
      </c>
      <c r="E546">
        <v>47.480024585126003</v>
      </c>
      <c r="F546">
        <v>3807</v>
      </c>
      <c r="G546">
        <v>1603</v>
      </c>
      <c r="H546">
        <v>42.106645652744945</v>
      </c>
      <c r="I546">
        <v>7061</v>
      </c>
      <c r="J546">
        <v>3148</v>
      </c>
      <c r="K546">
        <v>44.582920266251243</v>
      </c>
    </row>
    <row r="547" spans="1:11" x14ac:dyDescent="0.25">
      <c r="A547" t="s">
        <v>62</v>
      </c>
      <c r="B547" t="s">
        <v>368</v>
      </c>
      <c r="C547">
        <v>3345</v>
      </c>
      <c r="D547">
        <v>1577</v>
      </c>
      <c r="E547">
        <v>47.144992526158447</v>
      </c>
      <c r="F547">
        <v>4032</v>
      </c>
      <c r="G547">
        <v>1670</v>
      </c>
      <c r="H547">
        <v>41.418650793650798</v>
      </c>
      <c r="I547">
        <v>7377</v>
      </c>
      <c r="J547">
        <v>3247</v>
      </c>
      <c r="K547">
        <v>44.015182323437713</v>
      </c>
    </row>
    <row r="548" spans="1:11" x14ac:dyDescent="0.25">
      <c r="A548" t="s">
        <v>62</v>
      </c>
      <c r="B548" t="s">
        <v>369</v>
      </c>
      <c r="C548">
        <v>3108</v>
      </c>
      <c r="D548">
        <v>1420</v>
      </c>
      <c r="E548">
        <v>45.688545688545695</v>
      </c>
      <c r="F548">
        <v>3469</v>
      </c>
      <c r="G548">
        <v>1394</v>
      </c>
      <c r="H548">
        <v>40.184491207840871</v>
      </c>
      <c r="I548">
        <v>6577</v>
      </c>
      <c r="J548">
        <v>2814</v>
      </c>
      <c r="K548">
        <v>42.785464497491255</v>
      </c>
    </row>
    <row r="549" spans="1:11" x14ac:dyDescent="0.25">
      <c r="A549" t="s">
        <v>62</v>
      </c>
      <c r="B549" t="s">
        <v>370</v>
      </c>
      <c r="C549">
        <v>2810</v>
      </c>
      <c r="D549">
        <v>1415</v>
      </c>
      <c r="E549">
        <v>50.355871886120994</v>
      </c>
      <c r="F549">
        <v>3344</v>
      </c>
      <c r="G549">
        <v>1483</v>
      </c>
      <c r="H549">
        <v>44.348086124401917</v>
      </c>
      <c r="I549">
        <v>6154</v>
      </c>
      <c r="J549">
        <v>2898</v>
      </c>
      <c r="K549">
        <v>47.091322716932069</v>
      </c>
    </row>
    <row r="550" spans="1:11" x14ac:dyDescent="0.25">
      <c r="A550" t="s">
        <v>62</v>
      </c>
      <c r="B550" t="s">
        <v>357</v>
      </c>
      <c r="C550">
        <v>3011</v>
      </c>
      <c r="D550">
        <v>1517</v>
      </c>
      <c r="E550">
        <v>50.381932912653603</v>
      </c>
      <c r="F550">
        <v>3392</v>
      </c>
      <c r="G550">
        <v>1510</v>
      </c>
      <c r="H550">
        <v>44.516509433962263</v>
      </c>
      <c r="I550">
        <v>6403</v>
      </c>
      <c r="J550">
        <v>3027</v>
      </c>
      <c r="K550">
        <v>47.274714977354364</v>
      </c>
    </row>
    <row r="551" spans="1:11" x14ac:dyDescent="0.25">
      <c r="A551" t="s">
        <v>62</v>
      </c>
      <c r="B551" t="s">
        <v>358</v>
      </c>
      <c r="C551">
        <v>3688</v>
      </c>
      <c r="D551">
        <v>1953</v>
      </c>
      <c r="E551">
        <v>52.955531453362255</v>
      </c>
      <c r="F551">
        <v>3849</v>
      </c>
      <c r="G551">
        <v>1807</v>
      </c>
      <c r="H551">
        <v>46.947259028319039</v>
      </c>
      <c r="I551">
        <v>7537</v>
      </c>
      <c r="J551">
        <v>3760</v>
      </c>
      <c r="K551">
        <v>49.887223033037017</v>
      </c>
    </row>
    <row r="552" spans="1:11" x14ac:dyDescent="0.25">
      <c r="A552" t="s">
        <v>62</v>
      </c>
      <c r="B552" t="s">
        <v>359</v>
      </c>
      <c r="C552">
        <v>3794</v>
      </c>
      <c r="D552">
        <v>1852</v>
      </c>
      <c r="E552">
        <v>48.813916710595677</v>
      </c>
      <c r="F552">
        <v>4203</v>
      </c>
      <c r="G552">
        <v>1775</v>
      </c>
      <c r="H552">
        <v>42.23173923388056</v>
      </c>
      <c r="I552">
        <v>7997</v>
      </c>
      <c r="J552">
        <v>3627</v>
      </c>
      <c r="K552">
        <v>45.354507940477681</v>
      </c>
    </row>
    <row r="553" spans="1:11" x14ac:dyDescent="0.25">
      <c r="A553" t="s">
        <v>62</v>
      </c>
      <c r="B553" t="s">
        <v>360</v>
      </c>
      <c r="C553">
        <v>3410</v>
      </c>
      <c r="D553">
        <v>1663</v>
      </c>
      <c r="E553">
        <v>48.768328445747805</v>
      </c>
      <c r="F553">
        <v>3838</v>
      </c>
      <c r="G553">
        <v>1579</v>
      </c>
      <c r="H553">
        <v>41.141219385096399</v>
      </c>
      <c r="I553">
        <v>7248</v>
      </c>
      <c r="J553">
        <v>3242</v>
      </c>
      <c r="K553">
        <v>44.729580573951438</v>
      </c>
    </row>
    <row r="554" spans="1:11" x14ac:dyDescent="0.25">
      <c r="A554" t="s">
        <v>62</v>
      </c>
      <c r="B554" t="s">
        <v>361</v>
      </c>
      <c r="C554">
        <v>3116</v>
      </c>
      <c r="D554">
        <v>1476</v>
      </c>
      <c r="E554">
        <v>47.368421052631597</v>
      </c>
      <c r="F554">
        <v>3532</v>
      </c>
      <c r="G554">
        <v>1432</v>
      </c>
      <c r="H554">
        <v>40.543601359003397</v>
      </c>
      <c r="I554">
        <v>6648</v>
      </c>
      <c r="J554">
        <v>2908</v>
      </c>
      <c r="K554">
        <v>43.742478941034904</v>
      </c>
    </row>
    <row r="555" spans="1:11" x14ac:dyDescent="0.25">
      <c r="A555" t="s">
        <v>62</v>
      </c>
      <c r="B555" t="s">
        <v>362</v>
      </c>
      <c r="C555">
        <v>2971</v>
      </c>
      <c r="D555">
        <v>1495</v>
      </c>
      <c r="E555">
        <v>50.319757657354401</v>
      </c>
      <c r="F555">
        <v>3267</v>
      </c>
      <c r="G555">
        <v>1389</v>
      </c>
      <c r="H555">
        <v>42.516069788797097</v>
      </c>
      <c r="I555">
        <v>6238</v>
      </c>
      <c r="J555">
        <v>2884</v>
      </c>
      <c r="K555">
        <v>46.232766912471902</v>
      </c>
    </row>
    <row r="556" spans="1:11" x14ac:dyDescent="0.25">
      <c r="A556" t="s">
        <v>62</v>
      </c>
      <c r="B556" t="s">
        <v>363</v>
      </c>
      <c r="C556">
        <v>663</v>
      </c>
      <c r="D556">
        <v>343</v>
      </c>
      <c r="E556">
        <v>51.734539969834103</v>
      </c>
      <c r="F556">
        <v>716</v>
      </c>
      <c r="G556">
        <v>342</v>
      </c>
      <c r="H556">
        <v>47.7653631284916</v>
      </c>
      <c r="I556">
        <v>1379</v>
      </c>
      <c r="J556">
        <v>685</v>
      </c>
      <c r="K556">
        <v>49.673676577229898</v>
      </c>
    </row>
    <row r="557" spans="1:11" x14ac:dyDescent="0.25">
      <c r="A557" t="s">
        <v>63</v>
      </c>
      <c r="B557" t="s">
        <v>367</v>
      </c>
      <c r="C557">
        <v>3287</v>
      </c>
      <c r="D557">
        <v>1664</v>
      </c>
      <c r="E557">
        <v>50.623668999087315</v>
      </c>
      <c r="F557">
        <v>3432</v>
      </c>
      <c r="G557">
        <v>1347</v>
      </c>
      <c r="H557">
        <v>39.248251748251747</v>
      </c>
      <c r="I557">
        <v>6720</v>
      </c>
      <c r="J557">
        <v>3011</v>
      </c>
      <c r="K557">
        <v>44.806547619047613</v>
      </c>
    </row>
    <row r="558" spans="1:11" x14ac:dyDescent="0.25">
      <c r="A558" t="s">
        <v>63</v>
      </c>
      <c r="B558" t="s">
        <v>368</v>
      </c>
      <c r="C558">
        <v>3161</v>
      </c>
      <c r="D558">
        <v>1642</v>
      </c>
      <c r="E558">
        <v>51.945586839607721</v>
      </c>
      <c r="F558">
        <v>3855</v>
      </c>
      <c r="G558">
        <v>1608</v>
      </c>
      <c r="H558">
        <v>41.71206225680934</v>
      </c>
      <c r="I558">
        <v>7016</v>
      </c>
      <c r="J558">
        <v>3250</v>
      </c>
      <c r="K558">
        <v>46.322690992018245</v>
      </c>
    </row>
    <row r="559" spans="1:11" x14ac:dyDescent="0.25">
      <c r="A559" t="s">
        <v>63</v>
      </c>
      <c r="B559" t="s">
        <v>369</v>
      </c>
      <c r="C559">
        <v>2956</v>
      </c>
      <c r="D559">
        <v>1598</v>
      </c>
      <c r="E559">
        <v>54.059539918809207</v>
      </c>
      <c r="F559">
        <v>3504</v>
      </c>
      <c r="G559">
        <v>1485</v>
      </c>
      <c r="H559">
        <v>42.380136986301366</v>
      </c>
      <c r="I559">
        <v>6460</v>
      </c>
      <c r="J559">
        <v>3083</v>
      </c>
      <c r="K559">
        <v>47.724458204334368</v>
      </c>
    </row>
    <row r="560" spans="1:11" x14ac:dyDescent="0.25">
      <c r="A560" t="s">
        <v>63</v>
      </c>
      <c r="B560" t="s">
        <v>370</v>
      </c>
      <c r="C560">
        <v>3002</v>
      </c>
      <c r="D560">
        <v>1549</v>
      </c>
      <c r="E560">
        <v>51.598934043970687</v>
      </c>
      <c r="F560">
        <v>3543</v>
      </c>
      <c r="G560">
        <v>1401</v>
      </c>
      <c r="H560">
        <v>39.542760372565624</v>
      </c>
      <c r="I560">
        <v>6545</v>
      </c>
      <c r="J560">
        <v>2950</v>
      </c>
      <c r="K560">
        <v>45.072574484339192</v>
      </c>
    </row>
    <row r="561" spans="1:11" x14ac:dyDescent="0.25">
      <c r="A561" t="s">
        <v>63</v>
      </c>
      <c r="B561" t="s">
        <v>357</v>
      </c>
      <c r="C561">
        <v>3259</v>
      </c>
      <c r="D561">
        <v>1631</v>
      </c>
      <c r="E561">
        <v>50.046026388462714</v>
      </c>
      <c r="F561">
        <v>3871</v>
      </c>
      <c r="G561">
        <v>1516</v>
      </c>
      <c r="H561">
        <v>39.163006974941879</v>
      </c>
      <c r="I561">
        <v>7130</v>
      </c>
      <c r="J561">
        <v>3147</v>
      </c>
      <c r="K561">
        <v>44.137447405329596</v>
      </c>
    </row>
    <row r="562" spans="1:11" x14ac:dyDescent="0.25">
      <c r="A562" t="s">
        <v>63</v>
      </c>
      <c r="B562" t="s">
        <v>358</v>
      </c>
      <c r="C562">
        <v>3999</v>
      </c>
      <c r="D562">
        <v>1788</v>
      </c>
      <c r="E562">
        <v>44.711177794448616</v>
      </c>
      <c r="F562">
        <v>4375</v>
      </c>
      <c r="G562">
        <v>1585</v>
      </c>
      <c r="H562">
        <v>36.228571428571428</v>
      </c>
      <c r="I562">
        <v>8374</v>
      </c>
      <c r="J562">
        <v>3373</v>
      </c>
      <c r="K562">
        <v>40.279436350609025</v>
      </c>
    </row>
    <row r="563" spans="1:11" x14ac:dyDescent="0.25">
      <c r="A563" t="s">
        <v>63</v>
      </c>
      <c r="B563" t="s">
        <v>359</v>
      </c>
      <c r="C563">
        <v>4025</v>
      </c>
      <c r="D563">
        <v>1881</v>
      </c>
      <c r="E563">
        <v>46.732919254658384</v>
      </c>
      <c r="F563">
        <v>4590</v>
      </c>
      <c r="G563">
        <v>1718</v>
      </c>
      <c r="H563">
        <v>37.429193899782135</v>
      </c>
      <c r="I563">
        <v>8615</v>
      </c>
      <c r="J563">
        <v>3599</v>
      </c>
      <c r="K563">
        <v>41.775972141613465</v>
      </c>
    </row>
    <row r="564" spans="1:11" x14ac:dyDescent="0.25">
      <c r="A564" t="s">
        <v>63</v>
      </c>
      <c r="B564" t="s">
        <v>360</v>
      </c>
      <c r="C564">
        <v>3553</v>
      </c>
      <c r="D564">
        <v>1702</v>
      </c>
      <c r="E564">
        <v>47.903180410920349</v>
      </c>
      <c r="F564">
        <v>4475</v>
      </c>
      <c r="G564">
        <v>1692</v>
      </c>
      <c r="H564">
        <v>37.810055865921782</v>
      </c>
      <c r="I564">
        <v>8028</v>
      </c>
      <c r="J564">
        <v>3394</v>
      </c>
      <c r="K564">
        <v>42.277030393622326</v>
      </c>
    </row>
    <row r="565" spans="1:11" x14ac:dyDescent="0.25">
      <c r="A565" t="s">
        <v>63</v>
      </c>
      <c r="B565" t="s">
        <v>361</v>
      </c>
      <c r="C565">
        <v>3306</v>
      </c>
      <c r="D565">
        <v>1613</v>
      </c>
      <c r="E565">
        <v>48.790078644888098</v>
      </c>
      <c r="F565">
        <v>4156</v>
      </c>
      <c r="G565">
        <v>1632</v>
      </c>
      <c r="H565">
        <v>39.268527430221397</v>
      </c>
      <c r="I565">
        <v>7462</v>
      </c>
      <c r="J565">
        <v>3245</v>
      </c>
      <c r="K565">
        <v>43.487000804074</v>
      </c>
    </row>
    <row r="566" spans="1:11" x14ac:dyDescent="0.25">
      <c r="A566" t="s">
        <v>63</v>
      </c>
      <c r="B566" t="s">
        <v>362</v>
      </c>
      <c r="C566">
        <v>3933</v>
      </c>
      <c r="D566">
        <v>1928</v>
      </c>
      <c r="E566">
        <v>49.021103483346103</v>
      </c>
      <c r="F566">
        <v>4333</v>
      </c>
      <c r="G566">
        <v>1690</v>
      </c>
      <c r="H566">
        <v>39.003000230787002</v>
      </c>
      <c r="I566">
        <v>8266</v>
      </c>
      <c r="J566">
        <v>3618</v>
      </c>
      <c r="K566">
        <v>43.769658843455097</v>
      </c>
    </row>
    <row r="567" spans="1:11" x14ac:dyDescent="0.25">
      <c r="A567" t="s">
        <v>63</v>
      </c>
      <c r="B567" t="s">
        <v>363</v>
      </c>
      <c r="C567">
        <v>832</v>
      </c>
      <c r="D567">
        <v>427</v>
      </c>
      <c r="E567">
        <v>51.322115384615401</v>
      </c>
      <c r="F567">
        <v>820</v>
      </c>
      <c r="G567">
        <v>357</v>
      </c>
      <c r="H567">
        <v>43.536585365853703</v>
      </c>
      <c r="I567">
        <v>1652</v>
      </c>
      <c r="J567">
        <v>784</v>
      </c>
      <c r="K567">
        <v>47.457627118644098</v>
      </c>
    </row>
    <row r="568" spans="1:11" x14ac:dyDescent="0.25">
      <c r="A568" t="s">
        <v>63</v>
      </c>
      <c r="B568" t="s">
        <v>355</v>
      </c>
      <c r="C568">
        <v>3282</v>
      </c>
      <c r="D568">
        <v>1810</v>
      </c>
      <c r="E568">
        <v>55.149299207800119</v>
      </c>
      <c r="F568">
        <v>4088</v>
      </c>
      <c r="G568">
        <v>1745</v>
      </c>
      <c r="H568">
        <v>42.685909980430523</v>
      </c>
      <c r="I568">
        <v>7370</v>
      </c>
      <c r="J568">
        <v>3555</v>
      </c>
      <c r="K568">
        <v>48.236092265943014</v>
      </c>
    </row>
    <row r="569" spans="1:11" x14ac:dyDescent="0.25">
      <c r="A569" t="s">
        <v>64</v>
      </c>
      <c r="B569" t="s">
        <v>365</v>
      </c>
      <c r="C569">
        <v>3961</v>
      </c>
      <c r="D569">
        <v>2013</v>
      </c>
      <c r="E569">
        <v>50.820499873769251</v>
      </c>
      <c r="F569">
        <v>4240</v>
      </c>
      <c r="G569">
        <v>1732</v>
      </c>
      <c r="H569">
        <v>40.849056603773583</v>
      </c>
      <c r="I569">
        <v>8219</v>
      </c>
      <c r="J569">
        <v>3755</v>
      </c>
      <c r="K569">
        <v>45.686823214502986</v>
      </c>
    </row>
    <row r="570" spans="1:11" x14ac:dyDescent="0.25">
      <c r="A570" t="s">
        <v>64</v>
      </c>
      <c r="B570" t="s">
        <v>366</v>
      </c>
      <c r="C570">
        <v>3554</v>
      </c>
      <c r="D570">
        <v>1748</v>
      </c>
      <c r="E570">
        <v>49.18401800787845</v>
      </c>
      <c r="F570">
        <v>3921</v>
      </c>
      <c r="G570">
        <v>1606</v>
      </c>
      <c r="H570">
        <v>40.958939046161696</v>
      </c>
      <c r="I570">
        <v>7488</v>
      </c>
      <c r="J570">
        <v>3359</v>
      </c>
      <c r="K570">
        <v>44.858440170940177</v>
      </c>
    </row>
    <row r="571" spans="1:11" x14ac:dyDescent="0.25">
      <c r="A571" t="s">
        <v>64</v>
      </c>
      <c r="B571" t="s">
        <v>367</v>
      </c>
      <c r="C571">
        <v>3190</v>
      </c>
      <c r="D571">
        <v>1557</v>
      </c>
      <c r="E571">
        <v>48.808777429467085</v>
      </c>
      <c r="F571">
        <v>3446</v>
      </c>
      <c r="G571">
        <v>1382</v>
      </c>
      <c r="H571">
        <v>40.104468949506675</v>
      </c>
      <c r="I571">
        <v>6637</v>
      </c>
      <c r="J571">
        <v>2940</v>
      </c>
      <c r="K571">
        <v>44.297122193762242</v>
      </c>
    </row>
    <row r="572" spans="1:11" x14ac:dyDescent="0.25">
      <c r="A572" t="s">
        <v>64</v>
      </c>
      <c r="B572" t="s">
        <v>355</v>
      </c>
      <c r="C572">
        <v>3566</v>
      </c>
      <c r="D572">
        <v>1784</v>
      </c>
      <c r="E572">
        <v>50.028042624789677</v>
      </c>
      <c r="F572">
        <v>3790</v>
      </c>
      <c r="G572">
        <v>1594</v>
      </c>
      <c r="H572">
        <v>42.058047493403691</v>
      </c>
      <c r="I572">
        <v>7356</v>
      </c>
      <c r="J572">
        <v>3378</v>
      </c>
      <c r="K572">
        <v>45.921696574225123</v>
      </c>
    </row>
    <row r="573" spans="1:11" x14ac:dyDescent="0.25">
      <c r="A573" t="s">
        <v>64</v>
      </c>
      <c r="B573" t="s">
        <v>368</v>
      </c>
      <c r="C573">
        <v>2858</v>
      </c>
      <c r="D573">
        <v>1516</v>
      </c>
      <c r="E573">
        <v>53.044086773967813</v>
      </c>
      <c r="F573">
        <v>3257</v>
      </c>
      <c r="G573">
        <v>1481</v>
      </c>
      <c r="H573">
        <v>45.471292600552651</v>
      </c>
      <c r="I573">
        <v>6115</v>
      </c>
      <c r="J573">
        <v>2997</v>
      </c>
      <c r="K573">
        <v>49.010629599345876</v>
      </c>
    </row>
    <row r="574" spans="1:11" x14ac:dyDescent="0.25">
      <c r="A574" t="s">
        <v>64</v>
      </c>
      <c r="B574" t="s">
        <v>369</v>
      </c>
      <c r="C574">
        <v>2699</v>
      </c>
      <c r="D574">
        <v>1446</v>
      </c>
      <c r="E574">
        <v>53.57539829566506</v>
      </c>
      <c r="F574">
        <v>3215</v>
      </c>
      <c r="G574">
        <v>1495</v>
      </c>
      <c r="H574">
        <v>46.500777604976676</v>
      </c>
      <c r="I574">
        <v>5914</v>
      </c>
      <c r="J574">
        <v>2941</v>
      </c>
      <c r="K574">
        <v>49.729455529252618</v>
      </c>
    </row>
    <row r="575" spans="1:11" x14ac:dyDescent="0.25">
      <c r="A575" t="s">
        <v>64</v>
      </c>
      <c r="B575" t="s">
        <v>370</v>
      </c>
      <c r="C575">
        <v>2967</v>
      </c>
      <c r="D575">
        <v>1574</v>
      </c>
      <c r="E575">
        <v>53.050219076508256</v>
      </c>
      <c r="F575">
        <v>2763</v>
      </c>
      <c r="G575">
        <v>1302</v>
      </c>
      <c r="H575">
        <v>47.122692725298585</v>
      </c>
      <c r="I575">
        <v>5730</v>
      </c>
      <c r="J575">
        <v>2876</v>
      </c>
      <c r="K575">
        <v>50.191972076788836</v>
      </c>
    </row>
    <row r="576" spans="1:11" x14ac:dyDescent="0.25">
      <c r="A576" t="s">
        <v>64</v>
      </c>
      <c r="B576" t="s">
        <v>357</v>
      </c>
      <c r="C576">
        <v>3010</v>
      </c>
      <c r="D576">
        <v>1620</v>
      </c>
      <c r="E576">
        <v>53.820598006644524</v>
      </c>
      <c r="F576">
        <v>3247</v>
      </c>
      <c r="G576">
        <v>1483</v>
      </c>
      <c r="H576">
        <v>45.672928857406845</v>
      </c>
      <c r="I576">
        <v>6257</v>
      </c>
      <c r="J576">
        <v>3103</v>
      </c>
      <c r="K576">
        <v>49.592456448777369</v>
      </c>
    </row>
    <row r="577" spans="1:11" x14ac:dyDescent="0.25">
      <c r="A577" t="s">
        <v>64</v>
      </c>
      <c r="B577" t="s">
        <v>358</v>
      </c>
      <c r="C577">
        <v>3188</v>
      </c>
      <c r="D577">
        <v>1672</v>
      </c>
      <c r="E577">
        <v>52.446675031367633</v>
      </c>
      <c r="F577">
        <v>3480</v>
      </c>
      <c r="G577">
        <v>1546</v>
      </c>
      <c r="H577">
        <v>44.425287356321839</v>
      </c>
      <c r="I577">
        <v>6668</v>
      </c>
      <c r="J577">
        <v>3218</v>
      </c>
      <c r="K577">
        <v>48.260347930413921</v>
      </c>
    </row>
    <row r="578" spans="1:11" x14ac:dyDescent="0.25">
      <c r="A578" t="s">
        <v>64</v>
      </c>
      <c r="B578" t="s">
        <v>359</v>
      </c>
      <c r="C578">
        <v>3762</v>
      </c>
      <c r="D578">
        <v>1879</v>
      </c>
      <c r="E578">
        <v>49.946836788942058</v>
      </c>
      <c r="F578">
        <v>3847</v>
      </c>
      <c r="G578">
        <v>1702</v>
      </c>
      <c r="H578">
        <v>44.242266701325704</v>
      </c>
      <c r="I578">
        <v>7609</v>
      </c>
      <c r="J578">
        <v>3581</v>
      </c>
      <c r="K578">
        <v>47.06268892101459</v>
      </c>
    </row>
    <row r="579" spans="1:11" x14ac:dyDescent="0.25">
      <c r="A579" t="s">
        <v>64</v>
      </c>
      <c r="B579" t="s">
        <v>360</v>
      </c>
      <c r="C579">
        <v>3584</v>
      </c>
      <c r="D579">
        <v>1789</v>
      </c>
      <c r="E579">
        <v>49.916294642857146</v>
      </c>
      <c r="F579">
        <v>3933</v>
      </c>
      <c r="G579">
        <v>1638</v>
      </c>
      <c r="H579">
        <v>41.64759725400458</v>
      </c>
      <c r="I579">
        <v>7517</v>
      </c>
      <c r="J579">
        <v>3427</v>
      </c>
      <c r="K579">
        <v>45.58999600904616</v>
      </c>
    </row>
    <row r="580" spans="1:11" x14ac:dyDescent="0.25">
      <c r="A580" t="s">
        <v>64</v>
      </c>
      <c r="B580" t="s">
        <v>361</v>
      </c>
      <c r="C580">
        <v>3401</v>
      </c>
      <c r="D580">
        <v>1665</v>
      </c>
      <c r="E580">
        <v>48.956189356071697</v>
      </c>
      <c r="F580">
        <v>3449</v>
      </c>
      <c r="G580">
        <v>1464</v>
      </c>
      <c r="H580">
        <v>42.447086111916498</v>
      </c>
      <c r="I580">
        <v>6850</v>
      </c>
      <c r="J580">
        <v>3129</v>
      </c>
      <c r="K580">
        <v>45.6788321167883</v>
      </c>
    </row>
    <row r="581" spans="1:11" x14ac:dyDescent="0.25">
      <c r="A581" t="s">
        <v>64</v>
      </c>
      <c r="B581" t="s">
        <v>362</v>
      </c>
      <c r="C581">
        <v>3137</v>
      </c>
      <c r="D581">
        <v>1588</v>
      </c>
      <c r="E581">
        <v>50.621613006056698</v>
      </c>
      <c r="F581">
        <v>3286</v>
      </c>
      <c r="G581">
        <v>1399</v>
      </c>
      <c r="H581">
        <v>42.5745587340231</v>
      </c>
      <c r="I581">
        <v>6423</v>
      </c>
      <c r="J581">
        <v>2987</v>
      </c>
      <c r="K581">
        <v>46.504748559863003</v>
      </c>
    </row>
    <row r="582" spans="1:11" x14ac:dyDescent="0.25">
      <c r="A582" t="s">
        <v>64</v>
      </c>
      <c r="B582" t="s">
        <v>363</v>
      </c>
      <c r="C582">
        <v>970</v>
      </c>
      <c r="D582">
        <v>504</v>
      </c>
      <c r="E582">
        <v>51.958762886597903</v>
      </c>
      <c r="F582">
        <v>949</v>
      </c>
      <c r="G582">
        <v>418</v>
      </c>
      <c r="H582">
        <v>44.0463645943098</v>
      </c>
      <c r="I582">
        <v>1919</v>
      </c>
      <c r="J582">
        <v>922</v>
      </c>
      <c r="K582">
        <v>48.0458572173007</v>
      </c>
    </row>
    <row r="583" spans="1:11" x14ac:dyDescent="0.25">
      <c r="A583" t="s">
        <v>65</v>
      </c>
      <c r="B583" t="s">
        <v>365</v>
      </c>
      <c r="C583">
        <v>3794</v>
      </c>
      <c r="D583">
        <v>2007</v>
      </c>
      <c r="E583">
        <v>52.899314707432787</v>
      </c>
      <c r="F583">
        <v>3848</v>
      </c>
      <c r="G583">
        <v>1805</v>
      </c>
      <c r="H583">
        <v>46.907484407484411</v>
      </c>
      <c r="I583">
        <v>7642</v>
      </c>
      <c r="J583">
        <v>3812</v>
      </c>
      <c r="K583">
        <v>49.882229782779376</v>
      </c>
    </row>
    <row r="584" spans="1:11" x14ac:dyDescent="0.25">
      <c r="A584" t="s">
        <v>65</v>
      </c>
      <c r="B584" t="s">
        <v>366</v>
      </c>
      <c r="C584">
        <v>3744</v>
      </c>
      <c r="D584">
        <v>2099</v>
      </c>
      <c r="E584">
        <v>56.063034188034187</v>
      </c>
      <c r="F584">
        <v>4090</v>
      </c>
      <c r="G584">
        <v>1976</v>
      </c>
      <c r="H584">
        <v>48.312958435207818</v>
      </c>
      <c r="I584">
        <v>7834</v>
      </c>
      <c r="J584">
        <v>4075</v>
      </c>
      <c r="K584">
        <v>52.016849629818736</v>
      </c>
    </row>
    <row r="585" spans="1:11" x14ac:dyDescent="0.25">
      <c r="A585" t="s">
        <v>65</v>
      </c>
      <c r="B585" t="s">
        <v>367</v>
      </c>
      <c r="C585">
        <v>3526</v>
      </c>
      <c r="D585">
        <v>1880</v>
      </c>
      <c r="E585">
        <v>53.318207600680665</v>
      </c>
      <c r="F585">
        <v>3853</v>
      </c>
      <c r="G585">
        <v>1806</v>
      </c>
      <c r="H585">
        <v>46.87256683104075</v>
      </c>
      <c r="I585">
        <v>7379</v>
      </c>
      <c r="J585">
        <v>3686</v>
      </c>
      <c r="K585">
        <v>49.952568098658361</v>
      </c>
    </row>
    <row r="586" spans="1:11" x14ac:dyDescent="0.25">
      <c r="A586" t="s">
        <v>65</v>
      </c>
      <c r="B586" t="s">
        <v>355</v>
      </c>
      <c r="C586">
        <v>3913</v>
      </c>
      <c r="D586">
        <v>2027</v>
      </c>
      <c r="E586">
        <v>51.80168668540761</v>
      </c>
      <c r="F586">
        <v>4344</v>
      </c>
      <c r="G586">
        <v>2065</v>
      </c>
      <c r="H586">
        <v>47.536832412523019</v>
      </c>
      <c r="I586">
        <v>8257</v>
      </c>
      <c r="J586">
        <v>4092</v>
      </c>
      <c r="K586">
        <v>49.557950829599129</v>
      </c>
    </row>
    <row r="587" spans="1:11" x14ac:dyDescent="0.25">
      <c r="A587" t="s">
        <v>65</v>
      </c>
      <c r="B587" t="s">
        <v>368</v>
      </c>
      <c r="C587">
        <v>3902</v>
      </c>
      <c r="D587">
        <v>2000</v>
      </c>
      <c r="E587">
        <v>51.255766273705795</v>
      </c>
      <c r="F587">
        <v>4740</v>
      </c>
      <c r="G587">
        <v>2187</v>
      </c>
      <c r="H587">
        <v>46.139240506329116</v>
      </c>
      <c r="I587">
        <v>8642</v>
      </c>
      <c r="J587">
        <v>4187</v>
      </c>
      <c r="K587">
        <v>48.449433001619994</v>
      </c>
    </row>
    <row r="588" spans="1:11" x14ac:dyDescent="0.25">
      <c r="A588" t="s">
        <v>65</v>
      </c>
      <c r="B588" t="s">
        <v>369</v>
      </c>
      <c r="C588">
        <v>3558</v>
      </c>
      <c r="D588">
        <v>1836</v>
      </c>
      <c r="E588">
        <v>51.602023608768967</v>
      </c>
      <c r="F588">
        <v>4127</v>
      </c>
      <c r="G588">
        <v>1874</v>
      </c>
      <c r="H588">
        <v>45.408286891204263</v>
      </c>
      <c r="I588">
        <v>7685</v>
      </c>
      <c r="J588">
        <v>3710</v>
      </c>
      <c r="K588">
        <v>48.275862068965516</v>
      </c>
    </row>
    <row r="589" spans="1:11" x14ac:dyDescent="0.25">
      <c r="A589" t="s">
        <v>65</v>
      </c>
      <c r="B589" t="s">
        <v>370</v>
      </c>
      <c r="C589">
        <v>3976</v>
      </c>
      <c r="D589">
        <v>1917</v>
      </c>
      <c r="E589">
        <v>48.214285714285715</v>
      </c>
      <c r="F589">
        <v>4286</v>
      </c>
      <c r="G589">
        <v>1841</v>
      </c>
      <c r="H589">
        <v>42.953803079794682</v>
      </c>
      <c r="I589">
        <v>8262</v>
      </c>
      <c r="J589">
        <v>3758</v>
      </c>
      <c r="K589">
        <v>45.485354635681432</v>
      </c>
    </row>
    <row r="590" spans="1:11" x14ac:dyDescent="0.25">
      <c r="A590" t="s">
        <v>65</v>
      </c>
      <c r="B590" t="s">
        <v>357</v>
      </c>
      <c r="C590">
        <v>3738</v>
      </c>
      <c r="D590">
        <v>1812</v>
      </c>
      <c r="E590">
        <v>48.475120385232749</v>
      </c>
      <c r="F590">
        <v>3983</v>
      </c>
      <c r="G590">
        <v>1715</v>
      </c>
      <c r="H590">
        <v>43.057996485061516</v>
      </c>
      <c r="I590">
        <v>7721</v>
      </c>
      <c r="J590">
        <v>3527</v>
      </c>
      <c r="K590">
        <v>45.680611319777228</v>
      </c>
    </row>
    <row r="591" spans="1:11" x14ac:dyDescent="0.25">
      <c r="A591" t="s">
        <v>65</v>
      </c>
      <c r="B591" t="s">
        <v>358</v>
      </c>
      <c r="C591">
        <v>3167</v>
      </c>
      <c r="D591">
        <v>1531</v>
      </c>
      <c r="E591">
        <v>48.342279760025257</v>
      </c>
      <c r="F591">
        <v>3588</v>
      </c>
      <c r="G591">
        <v>1566</v>
      </c>
      <c r="H591">
        <v>43.645484949832777</v>
      </c>
      <c r="I591">
        <v>6755</v>
      </c>
      <c r="J591">
        <v>3097</v>
      </c>
      <c r="K591">
        <v>45.847520355292374</v>
      </c>
    </row>
    <row r="592" spans="1:11" x14ac:dyDescent="0.25">
      <c r="A592" t="s">
        <v>65</v>
      </c>
      <c r="B592" t="s">
        <v>359</v>
      </c>
      <c r="C592">
        <v>4575</v>
      </c>
      <c r="D592">
        <v>2211</v>
      </c>
      <c r="E592">
        <v>48.327868852459012</v>
      </c>
      <c r="F592">
        <v>4952</v>
      </c>
      <c r="G592">
        <v>2143</v>
      </c>
      <c r="H592">
        <v>43.275444264943452</v>
      </c>
      <c r="I592">
        <v>9527</v>
      </c>
      <c r="J592">
        <v>4354</v>
      </c>
      <c r="K592">
        <v>45.701689933872146</v>
      </c>
    </row>
    <row r="593" spans="1:11" x14ac:dyDescent="0.25">
      <c r="A593" t="s">
        <v>65</v>
      </c>
      <c r="B593" t="s">
        <v>360</v>
      </c>
      <c r="C593">
        <v>4357</v>
      </c>
      <c r="D593">
        <v>2055</v>
      </c>
      <c r="E593">
        <v>47.165480835437229</v>
      </c>
      <c r="F593">
        <v>4905</v>
      </c>
      <c r="G593">
        <v>2125</v>
      </c>
      <c r="H593">
        <v>43.323139653414884</v>
      </c>
      <c r="I593">
        <v>9262</v>
      </c>
      <c r="J593">
        <v>4180</v>
      </c>
      <c r="K593">
        <v>45.13064133016627</v>
      </c>
    </row>
    <row r="594" spans="1:11" x14ac:dyDescent="0.25">
      <c r="A594" t="s">
        <v>65</v>
      </c>
      <c r="B594" t="s">
        <v>361</v>
      </c>
      <c r="C594">
        <v>4326</v>
      </c>
      <c r="D594">
        <v>2015</v>
      </c>
      <c r="E594">
        <v>46.5788257050393</v>
      </c>
      <c r="F594">
        <v>4769</v>
      </c>
      <c r="G594">
        <v>2045</v>
      </c>
      <c r="H594">
        <v>42.881107150345997</v>
      </c>
      <c r="I594">
        <v>9095</v>
      </c>
      <c r="J594">
        <v>4060</v>
      </c>
      <c r="K594">
        <v>44.6399120395822</v>
      </c>
    </row>
    <row r="595" spans="1:11" x14ac:dyDescent="0.25">
      <c r="A595" t="s">
        <v>65</v>
      </c>
      <c r="B595" t="s">
        <v>362</v>
      </c>
      <c r="C595">
        <v>4238</v>
      </c>
      <c r="D595">
        <v>1892</v>
      </c>
      <c r="E595">
        <v>44.643699858423801</v>
      </c>
      <c r="F595">
        <v>4792</v>
      </c>
      <c r="G595">
        <v>1917</v>
      </c>
      <c r="H595">
        <v>40.004173622704499</v>
      </c>
      <c r="I595">
        <v>9030</v>
      </c>
      <c r="J595">
        <v>3809</v>
      </c>
      <c r="K595">
        <v>42.181616832779603</v>
      </c>
    </row>
    <row r="596" spans="1:11" x14ac:dyDescent="0.25">
      <c r="A596" t="s">
        <v>65</v>
      </c>
      <c r="B596" t="s">
        <v>363</v>
      </c>
      <c r="C596">
        <v>1137</v>
      </c>
      <c r="D596">
        <v>494</v>
      </c>
      <c r="E596">
        <v>43.447669305189102</v>
      </c>
      <c r="F596">
        <v>1155</v>
      </c>
      <c r="G596">
        <v>460</v>
      </c>
      <c r="H596">
        <v>39.826839826839802</v>
      </c>
      <c r="I596">
        <v>2292</v>
      </c>
      <c r="J596">
        <v>954</v>
      </c>
      <c r="K596">
        <v>41.623036649214697</v>
      </c>
    </row>
    <row r="597" spans="1:11" x14ac:dyDescent="0.25">
      <c r="A597" t="s">
        <v>71</v>
      </c>
      <c r="B597" t="s">
        <v>362</v>
      </c>
      <c r="C597">
        <v>3044</v>
      </c>
      <c r="D597">
        <v>1575</v>
      </c>
      <c r="E597">
        <v>51.741130091984203</v>
      </c>
      <c r="F597">
        <v>4507</v>
      </c>
      <c r="G597">
        <v>1584</v>
      </c>
      <c r="H597">
        <v>35.145329487463897</v>
      </c>
      <c r="I597">
        <v>7552</v>
      </c>
      <c r="J597">
        <v>3160</v>
      </c>
      <c r="K597">
        <v>41.843220338983002</v>
      </c>
    </row>
    <row r="598" spans="1:11" x14ac:dyDescent="0.25">
      <c r="A598" t="s">
        <v>71</v>
      </c>
      <c r="B598" t="s">
        <v>363</v>
      </c>
      <c r="C598">
        <v>662</v>
      </c>
      <c r="D598">
        <v>406</v>
      </c>
      <c r="E598">
        <v>61.329305135951699</v>
      </c>
      <c r="F598">
        <v>939</v>
      </c>
      <c r="G598">
        <v>386</v>
      </c>
      <c r="H598">
        <v>41.107561235356798</v>
      </c>
      <c r="I598">
        <v>1601</v>
      </c>
      <c r="J598">
        <v>792</v>
      </c>
      <c r="K598">
        <v>49.469081823860101</v>
      </c>
    </row>
    <row r="599" spans="1:11" x14ac:dyDescent="0.25">
      <c r="A599" t="s">
        <v>72</v>
      </c>
      <c r="B599" t="s">
        <v>355</v>
      </c>
      <c r="C599">
        <v>1034</v>
      </c>
      <c r="D599">
        <v>350</v>
      </c>
      <c r="E599">
        <v>33.849129593810446</v>
      </c>
      <c r="F599">
        <v>1250</v>
      </c>
      <c r="G599">
        <v>309</v>
      </c>
      <c r="H599">
        <v>24.72</v>
      </c>
      <c r="I599">
        <v>2284</v>
      </c>
      <c r="J599">
        <v>659</v>
      </c>
      <c r="K599">
        <v>28.852889667250437</v>
      </c>
    </row>
    <row r="600" spans="1:11" x14ac:dyDescent="0.25">
      <c r="A600" t="s">
        <v>72</v>
      </c>
      <c r="B600" t="s">
        <v>368</v>
      </c>
      <c r="C600">
        <v>3094</v>
      </c>
      <c r="D600">
        <v>1291</v>
      </c>
      <c r="E600">
        <v>41.725921137685845</v>
      </c>
      <c r="F600">
        <v>3382</v>
      </c>
      <c r="G600">
        <v>1108</v>
      </c>
      <c r="H600">
        <v>32.761679479597866</v>
      </c>
      <c r="I600">
        <v>6476</v>
      </c>
      <c r="J600">
        <v>2399</v>
      </c>
      <c r="K600">
        <v>37.044471896232245</v>
      </c>
    </row>
    <row r="601" spans="1:11" x14ac:dyDescent="0.25">
      <c r="A601" t="s">
        <v>72</v>
      </c>
      <c r="B601" t="s">
        <v>369</v>
      </c>
      <c r="C601">
        <v>2063</v>
      </c>
      <c r="D601">
        <v>901</v>
      </c>
      <c r="E601">
        <v>43.674260785264181</v>
      </c>
      <c r="F601">
        <v>2352</v>
      </c>
      <c r="G601">
        <v>789</v>
      </c>
      <c r="H601">
        <v>33.545918367346943</v>
      </c>
      <c r="I601">
        <v>4415</v>
      </c>
      <c r="J601">
        <v>1690</v>
      </c>
      <c r="K601">
        <v>38.278595696489241</v>
      </c>
    </row>
    <row r="602" spans="1:11" x14ac:dyDescent="0.25">
      <c r="A602" t="s">
        <v>72</v>
      </c>
      <c r="B602" t="s">
        <v>370</v>
      </c>
      <c r="C602">
        <v>2391</v>
      </c>
      <c r="D602">
        <v>1107</v>
      </c>
      <c r="E602">
        <v>46.298619824341273</v>
      </c>
      <c r="F602">
        <v>2376</v>
      </c>
      <c r="G602">
        <v>845</v>
      </c>
      <c r="H602">
        <v>35.563973063973066</v>
      </c>
      <c r="I602">
        <v>4767</v>
      </c>
      <c r="J602">
        <v>1952</v>
      </c>
      <c r="K602">
        <v>40.948185441577515</v>
      </c>
    </row>
    <row r="603" spans="1:11" x14ac:dyDescent="0.25">
      <c r="A603" t="s">
        <v>72</v>
      </c>
      <c r="B603" t="s">
        <v>357</v>
      </c>
      <c r="C603">
        <v>2235</v>
      </c>
      <c r="D603">
        <v>964</v>
      </c>
      <c r="E603">
        <v>43.131991051454143</v>
      </c>
      <c r="F603">
        <v>2159</v>
      </c>
      <c r="G603">
        <v>786</v>
      </c>
      <c r="H603">
        <v>36.405743399722091</v>
      </c>
      <c r="I603">
        <v>4394</v>
      </c>
      <c r="J603">
        <v>1750</v>
      </c>
      <c r="K603">
        <v>39.827036868456986</v>
      </c>
    </row>
    <row r="604" spans="1:11" x14ac:dyDescent="0.25">
      <c r="A604" t="s">
        <v>72</v>
      </c>
      <c r="B604" t="s">
        <v>358</v>
      </c>
      <c r="C604">
        <v>1810</v>
      </c>
      <c r="D604">
        <v>700</v>
      </c>
      <c r="E604">
        <v>38.674033149171265</v>
      </c>
      <c r="F604">
        <v>1737</v>
      </c>
      <c r="G604">
        <v>643</v>
      </c>
      <c r="H604">
        <v>37.017846862406451</v>
      </c>
      <c r="I604">
        <v>3547</v>
      </c>
      <c r="J604">
        <v>1343</v>
      </c>
      <c r="K604">
        <v>37.862982802368194</v>
      </c>
    </row>
    <row r="605" spans="1:11" x14ac:dyDescent="0.25">
      <c r="A605" t="s">
        <v>72</v>
      </c>
      <c r="B605" t="s">
        <v>359</v>
      </c>
      <c r="C605">
        <v>3153</v>
      </c>
      <c r="D605">
        <v>1488</v>
      </c>
      <c r="E605">
        <v>47.193149381541389</v>
      </c>
      <c r="F605">
        <v>2926</v>
      </c>
      <c r="G605">
        <v>1169</v>
      </c>
      <c r="H605">
        <v>39.952153110047846</v>
      </c>
      <c r="I605">
        <v>6079</v>
      </c>
      <c r="J605">
        <v>2657</v>
      </c>
      <c r="K605">
        <v>43.707846685310088</v>
      </c>
    </row>
    <row r="606" spans="1:11" x14ac:dyDescent="0.25">
      <c r="A606" t="s">
        <v>72</v>
      </c>
      <c r="B606" t="s">
        <v>360</v>
      </c>
      <c r="C606">
        <v>2624</v>
      </c>
      <c r="D606">
        <v>1246</v>
      </c>
      <c r="E606">
        <v>47.484756097560975</v>
      </c>
      <c r="F606">
        <v>2614</v>
      </c>
      <c r="G606">
        <v>1023</v>
      </c>
      <c r="H606">
        <v>39.135424636572303</v>
      </c>
      <c r="I606">
        <v>5238</v>
      </c>
      <c r="J606">
        <v>2269</v>
      </c>
      <c r="K606">
        <v>43.318060328369612</v>
      </c>
    </row>
    <row r="607" spans="1:11" x14ac:dyDescent="0.25">
      <c r="A607" t="s">
        <v>72</v>
      </c>
      <c r="B607" t="s">
        <v>361</v>
      </c>
      <c r="C607">
        <v>2337</v>
      </c>
      <c r="D607">
        <v>1060</v>
      </c>
      <c r="E607">
        <v>45.357295678219899</v>
      </c>
      <c r="F607">
        <v>2430</v>
      </c>
      <c r="G607">
        <v>872</v>
      </c>
      <c r="H607">
        <v>35.884773662551403</v>
      </c>
      <c r="I607">
        <v>4767</v>
      </c>
      <c r="J607">
        <v>1932</v>
      </c>
      <c r="K607">
        <v>40.5286343612335</v>
      </c>
    </row>
    <row r="608" spans="1:11" x14ac:dyDescent="0.25">
      <c r="A608" t="s">
        <v>72</v>
      </c>
      <c r="B608" t="s">
        <v>362</v>
      </c>
      <c r="C608">
        <v>2486</v>
      </c>
      <c r="D608">
        <v>1260</v>
      </c>
      <c r="E608">
        <v>50.683829444891401</v>
      </c>
      <c r="F608">
        <v>2393</v>
      </c>
      <c r="G608">
        <v>978</v>
      </c>
      <c r="H608">
        <v>40.869201838696199</v>
      </c>
      <c r="I608">
        <v>4880</v>
      </c>
      <c r="J608">
        <v>2239</v>
      </c>
      <c r="K608">
        <v>45.881147540983598</v>
      </c>
    </row>
    <row r="609" spans="1:11" x14ac:dyDescent="0.25">
      <c r="A609" t="s">
        <v>72</v>
      </c>
      <c r="B609" t="s">
        <v>363</v>
      </c>
      <c r="C609">
        <v>1325</v>
      </c>
      <c r="D609">
        <v>711</v>
      </c>
      <c r="E609">
        <v>53.660377358490599</v>
      </c>
      <c r="F609">
        <v>1059</v>
      </c>
      <c r="G609">
        <v>447</v>
      </c>
      <c r="H609">
        <v>42.209631728045302</v>
      </c>
      <c r="I609">
        <v>2384</v>
      </c>
      <c r="J609">
        <v>1158</v>
      </c>
      <c r="K609">
        <v>48.5738255033557</v>
      </c>
    </row>
    <row r="610" spans="1:11" x14ac:dyDescent="0.25">
      <c r="A610" t="s">
        <v>162</v>
      </c>
      <c r="B610" t="s">
        <v>365</v>
      </c>
      <c r="C610">
        <v>2353</v>
      </c>
      <c r="D610">
        <v>1261</v>
      </c>
      <c r="E610">
        <v>53.591160220994482</v>
      </c>
      <c r="F610">
        <v>2659</v>
      </c>
      <c r="G610">
        <v>1070</v>
      </c>
      <c r="H610">
        <v>40.240691989469724</v>
      </c>
      <c r="I610">
        <v>5013</v>
      </c>
      <c r="J610">
        <v>2331</v>
      </c>
      <c r="K610">
        <v>46.499102333931781</v>
      </c>
    </row>
    <row r="611" spans="1:11" x14ac:dyDescent="0.25">
      <c r="A611" t="s">
        <v>67</v>
      </c>
      <c r="B611" t="s">
        <v>365</v>
      </c>
      <c r="C611">
        <v>1972</v>
      </c>
      <c r="D611">
        <v>1068</v>
      </c>
      <c r="E611">
        <v>54.158215010141987</v>
      </c>
      <c r="F611">
        <v>2221</v>
      </c>
      <c r="G611">
        <v>1109</v>
      </c>
      <c r="H611">
        <v>49.932462854570012</v>
      </c>
      <c r="I611">
        <v>4193</v>
      </c>
      <c r="J611">
        <v>2177</v>
      </c>
      <c r="K611">
        <v>51.919866444073456</v>
      </c>
    </row>
    <row r="612" spans="1:11" x14ac:dyDescent="0.25">
      <c r="A612" t="s">
        <v>67</v>
      </c>
      <c r="B612" t="s">
        <v>366</v>
      </c>
      <c r="C612">
        <v>1969</v>
      </c>
      <c r="D612">
        <v>1082</v>
      </c>
      <c r="E612">
        <v>54.951752158456067</v>
      </c>
      <c r="F612">
        <v>2199</v>
      </c>
      <c r="G612">
        <v>1121</v>
      </c>
      <c r="H612">
        <v>50.977717144156429</v>
      </c>
      <c r="I612">
        <v>4168</v>
      </c>
      <c r="J612">
        <v>2203</v>
      </c>
      <c r="K612">
        <v>52.855086372360844</v>
      </c>
    </row>
    <row r="613" spans="1:11" x14ac:dyDescent="0.25">
      <c r="A613" t="s">
        <v>67</v>
      </c>
      <c r="B613" t="s">
        <v>367</v>
      </c>
      <c r="C613">
        <v>1697</v>
      </c>
      <c r="D613">
        <v>943</v>
      </c>
      <c r="E613">
        <v>55.568650559811431</v>
      </c>
      <c r="F613">
        <v>1758</v>
      </c>
      <c r="G613">
        <v>921</v>
      </c>
      <c r="H613">
        <v>52.389078498293514</v>
      </c>
      <c r="I613">
        <v>3455</v>
      </c>
      <c r="J613">
        <v>1864</v>
      </c>
      <c r="K613">
        <v>53.950795947901589</v>
      </c>
    </row>
    <row r="614" spans="1:11" x14ac:dyDescent="0.25">
      <c r="A614" t="s">
        <v>67</v>
      </c>
      <c r="B614" t="s">
        <v>355</v>
      </c>
      <c r="C614">
        <v>1600</v>
      </c>
      <c r="D614">
        <v>928</v>
      </c>
      <c r="E614">
        <v>58</v>
      </c>
      <c r="F614">
        <v>1730</v>
      </c>
      <c r="G614">
        <v>934</v>
      </c>
      <c r="H614">
        <v>53.98843930635838</v>
      </c>
      <c r="I614">
        <v>3330</v>
      </c>
      <c r="J614">
        <v>1862</v>
      </c>
      <c r="K614">
        <v>55.91591591591591</v>
      </c>
    </row>
    <row r="615" spans="1:11" x14ac:dyDescent="0.25">
      <c r="A615" t="s">
        <v>67</v>
      </c>
      <c r="B615" t="s">
        <v>368</v>
      </c>
      <c r="C615">
        <v>1780</v>
      </c>
      <c r="D615">
        <v>991</v>
      </c>
      <c r="E615">
        <v>55.674157303370784</v>
      </c>
      <c r="F615">
        <v>1941</v>
      </c>
      <c r="G615">
        <v>987</v>
      </c>
      <c r="H615">
        <v>50.850077279752703</v>
      </c>
      <c r="I615">
        <v>3721</v>
      </c>
      <c r="J615">
        <v>1978</v>
      </c>
      <c r="K615">
        <v>53.157753292125768</v>
      </c>
    </row>
    <row r="616" spans="1:11" x14ac:dyDescent="0.25">
      <c r="A616" t="s">
        <v>67</v>
      </c>
      <c r="B616" t="s">
        <v>369</v>
      </c>
      <c r="C616">
        <v>1466</v>
      </c>
      <c r="D616">
        <v>866</v>
      </c>
      <c r="E616">
        <v>59.072305593451567</v>
      </c>
      <c r="F616">
        <v>1653</v>
      </c>
      <c r="G616">
        <v>867</v>
      </c>
      <c r="H616">
        <v>52.450090744101637</v>
      </c>
      <c r="I616">
        <v>3119</v>
      </c>
      <c r="J616">
        <v>1733</v>
      </c>
      <c r="K616">
        <v>55.562680346264827</v>
      </c>
    </row>
    <row r="617" spans="1:11" x14ac:dyDescent="0.25">
      <c r="A617" t="s">
        <v>67</v>
      </c>
      <c r="B617" t="s">
        <v>370</v>
      </c>
      <c r="C617">
        <v>1638</v>
      </c>
      <c r="D617">
        <v>929</v>
      </c>
      <c r="E617">
        <v>56.71550671550672</v>
      </c>
      <c r="F617">
        <v>1840</v>
      </c>
      <c r="G617">
        <v>921</v>
      </c>
      <c r="H617">
        <v>50.054347826086961</v>
      </c>
      <c r="I617">
        <v>3478</v>
      </c>
      <c r="J617">
        <v>1850</v>
      </c>
      <c r="K617">
        <v>53.191489361702125</v>
      </c>
    </row>
    <row r="618" spans="1:11" x14ac:dyDescent="0.25">
      <c r="A618" t="s">
        <v>67</v>
      </c>
      <c r="B618" t="s">
        <v>357</v>
      </c>
      <c r="C618">
        <v>1733</v>
      </c>
      <c r="D618">
        <v>975</v>
      </c>
      <c r="E618">
        <v>56.260819388343918</v>
      </c>
      <c r="F618">
        <v>2037</v>
      </c>
      <c r="G618">
        <v>1011</v>
      </c>
      <c r="H618">
        <v>49.631811487481592</v>
      </c>
      <c r="I618">
        <v>3770</v>
      </c>
      <c r="J618">
        <v>1986</v>
      </c>
      <c r="K618">
        <v>52.679045092838194</v>
      </c>
    </row>
    <row r="619" spans="1:11" x14ac:dyDescent="0.25">
      <c r="A619" t="s">
        <v>67</v>
      </c>
      <c r="B619" t="s">
        <v>358</v>
      </c>
      <c r="C619">
        <v>1952</v>
      </c>
      <c r="D619">
        <v>1020</v>
      </c>
      <c r="E619">
        <v>52.254098360655732</v>
      </c>
      <c r="F619">
        <v>1995</v>
      </c>
      <c r="G619">
        <v>973</v>
      </c>
      <c r="H619">
        <v>48.771929824561404</v>
      </c>
      <c r="I619">
        <v>3947</v>
      </c>
      <c r="J619">
        <v>1993</v>
      </c>
      <c r="K619">
        <v>50.494046110970359</v>
      </c>
    </row>
    <row r="620" spans="1:11" x14ac:dyDescent="0.25">
      <c r="A620" t="s">
        <v>67</v>
      </c>
      <c r="B620" t="s">
        <v>359</v>
      </c>
      <c r="C620">
        <v>2377</v>
      </c>
      <c r="D620">
        <v>1242</v>
      </c>
      <c r="E620">
        <v>52.250736222128737</v>
      </c>
      <c r="F620">
        <v>2446</v>
      </c>
      <c r="G620">
        <v>1202</v>
      </c>
      <c r="H620">
        <v>49.141455437448897</v>
      </c>
      <c r="I620">
        <v>4823</v>
      </c>
      <c r="J620">
        <v>2444</v>
      </c>
      <c r="K620">
        <v>50.673854447439354</v>
      </c>
    </row>
    <row r="621" spans="1:11" x14ac:dyDescent="0.25">
      <c r="A621" t="s">
        <v>67</v>
      </c>
      <c r="B621" t="s">
        <v>360</v>
      </c>
      <c r="C621">
        <v>2256</v>
      </c>
      <c r="D621">
        <v>1053</v>
      </c>
      <c r="E621">
        <v>46.675531914893618</v>
      </c>
      <c r="F621">
        <v>2355</v>
      </c>
      <c r="G621">
        <v>1004</v>
      </c>
      <c r="H621">
        <v>42.632696390658175</v>
      </c>
      <c r="I621">
        <v>4611</v>
      </c>
      <c r="J621">
        <v>2057</v>
      </c>
      <c r="K621">
        <v>44.610713511168939</v>
      </c>
    </row>
    <row r="622" spans="1:11" x14ac:dyDescent="0.25">
      <c r="A622" t="s">
        <v>67</v>
      </c>
      <c r="B622" t="s">
        <v>361</v>
      </c>
      <c r="C622">
        <v>2094</v>
      </c>
      <c r="D622">
        <v>858</v>
      </c>
      <c r="E622">
        <v>40.974212034384003</v>
      </c>
      <c r="F622">
        <v>2265</v>
      </c>
      <c r="G622">
        <v>854</v>
      </c>
      <c r="H622">
        <v>37.7041942604857</v>
      </c>
      <c r="I622">
        <v>4359</v>
      </c>
      <c r="J622">
        <v>1712</v>
      </c>
      <c r="K622">
        <v>39.275063087864197</v>
      </c>
    </row>
    <row r="623" spans="1:11" x14ac:dyDescent="0.25">
      <c r="A623" t="s">
        <v>67</v>
      </c>
      <c r="B623" t="s">
        <v>362</v>
      </c>
      <c r="C623">
        <v>2176</v>
      </c>
      <c r="D623">
        <v>910</v>
      </c>
      <c r="E623">
        <v>41.819852941176499</v>
      </c>
      <c r="F623">
        <v>2299</v>
      </c>
      <c r="G623">
        <v>903</v>
      </c>
      <c r="H623">
        <v>39.2779469334493</v>
      </c>
      <c r="I623">
        <v>4475</v>
      </c>
      <c r="J623">
        <v>1813</v>
      </c>
      <c r="K623">
        <v>40.513966480446904</v>
      </c>
    </row>
    <row r="624" spans="1:11" x14ac:dyDescent="0.25">
      <c r="A624" t="s">
        <v>67</v>
      </c>
      <c r="B624" t="s">
        <v>363</v>
      </c>
      <c r="C624">
        <v>903</v>
      </c>
      <c r="D624">
        <v>362</v>
      </c>
      <c r="E624">
        <v>40.0885935769657</v>
      </c>
      <c r="F624">
        <v>829</v>
      </c>
      <c r="G624">
        <v>305</v>
      </c>
      <c r="H624">
        <v>36.791314837153202</v>
      </c>
      <c r="I624">
        <v>1732</v>
      </c>
      <c r="J624">
        <v>667</v>
      </c>
      <c r="K624">
        <v>38.510392609699799</v>
      </c>
    </row>
    <row r="625" spans="1:11" x14ac:dyDescent="0.25">
      <c r="A625" t="s">
        <v>162</v>
      </c>
      <c r="B625" t="s">
        <v>366</v>
      </c>
      <c r="C625">
        <v>2208</v>
      </c>
      <c r="D625">
        <v>1185</v>
      </c>
      <c r="E625">
        <v>53.66847826086957</v>
      </c>
      <c r="F625">
        <v>2652</v>
      </c>
      <c r="G625">
        <v>1102</v>
      </c>
      <c r="H625">
        <v>41.553544494720967</v>
      </c>
      <c r="I625">
        <v>4862</v>
      </c>
      <c r="J625">
        <v>2288</v>
      </c>
      <c r="K625">
        <v>47.058823529411768</v>
      </c>
    </row>
    <row r="626" spans="1:11" x14ac:dyDescent="0.25">
      <c r="A626" t="s">
        <v>162</v>
      </c>
      <c r="B626" t="s">
        <v>367</v>
      </c>
      <c r="C626">
        <v>1756</v>
      </c>
      <c r="D626">
        <v>959</v>
      </c>
      <c r="E626">
        <v>54.612756264236907</v>
      </c>
      <c r="F626">
        <v>2312</v>
      </c>
      <c r="G626">
        <v>953</v>
      </c>
      <c r="H626">
        <v>41.219723183391004</v>
      </c>
      <c r="I626">
        <v>4068</v>
      </c>
      <c r="J626">
        <v>1912</v>
      </c>
      <c r="K626">
        <v>47.000983284169124</v>
      </c>
    </row>
    <row r="627" spans="1:11" x14ac:dyDescent="0.25">
      <c r="A627" t="s">
        <v>162</v>
      </c>
      <c r="B627" t="s">
        <v>355</v>
      </c>
      <c r="C627">
        <v>2309</v>
      </c>
      <c r="D627">
        <v>1272</v>
      </c>
      <c r="E627">
        <v>55.088783022953656</v>
      </c>
      <c r="F627">
        <v>2752</v>
      </c>
      <c r="G627">
        <v>1136</v>
      </c>
      <c r="H627">
        <v>41.279069767441861</v>
      </c>
      <c r="I627">
        <v>5061</v>
      </c>
      <c r="J627">
        <v>2408</v>
      </c>
      <c r="K627">
        <v>47.579529737206087</v>
      </c>
    </row>
    <row r="628" spans="1:11" x14ac:dyDescent="0.25">
      <c r="A628" t="s">
        <v>162</v>
      </c>
      <c r="B628" t="s">
        <v>368</v>
      </c>
      <c r="C628">
        <v>2096</v>
      </c>
      <c r="D628">
        <v>1114</v>
      </c>
      <c r="E628">
        <v>53.148854961832058</v>
      </c>
      <c r="F628">
        <v>2682</v>
      </c>
      <c r="G628">
        <v>1166</v>
      </c>
      <c r="H628">
        <v>43.475018642803882</v>
      </c>
      <c r="I628">
        <v>4778</v>
      </c>
      <c r="J628">
        <v>2280</v>
      </c>
      <c r="K628">
        <v>47.71871075763918</v>
      </c>
    </row>
    <row r="629" spans="1:11" x14ac:dyDescent="0.25">
      <c r="A629" t="s">
        <v>162</v>
      </c>
      <c r="B629" t="s">
        <v>369</v>
      </c>
      <c r="C629">
        <v>1837</v>
      </c>
      <c r="D629">
        <v>1028</v>
      </c>
      <c r="E629">
        <v>55.960805661404464</v>
      </c>
      <c r="F629">
        <v>2384</v>
      </c>
      <c r="G629">
        <v>999</v>
      </c>
      <c r="H629">
        <v>41.904362416107375</v>
      </c>
      <c r="I629">
        <v>4221</v>
      </c>
      <c r="J629">
        <v>2027</v>
      </c>
      <c r="K629">
        <v>48.021795782989813</v>
      </c>
    </row>
    <row r="630" spans="1:11" x14ac:dyDescent="0.25">
      <c r="A630" t="s">
        <v>162</v>
      </c>
      <c r="B630" t="s">
        <v>370</v>
      </c>
      <c r="C630">
        <v>1966</v>
      </c>
      <c r="D630">
        <v>1061</v>
      </c>
      <c r="E630">
        <v>53.967446592065109</v>
      </c>
      <c r="F630">
        <v>2487</v>
      </c>
      <c r="G630">
        <v>1031</v>
      </c>
      <c r="H630">
        <v>41.455568958584635</v>
      </c>
      <c r="I630">
        <v>4453</v>
      </c>
      <c r="J630">
        <v>2092</v>
      </c>
      <c r="K630">
        <v>46.979564338648103</v>
      </c>
    </row>
    <row r="631" spans="1:11" x14ac:dyDescent="0.25">
      <c r="A631" t="s">
        <v>162</v>
      </c>
      <c r="B631" t="s">
        <v>357</v>
      </c>
      <c r="C631">
        <v>2048</v>
      </c>
      <c r="D631">
        <v>1079</v>
      </c>
      <c r="E631">
        <v>52.685546875</v>
      </c>
      <c r="F631">
        <v>2493</v>
      </c>
      <c r="G631">
        <v>1045</v>
      </c>
      <c r="H631">
        <v>41.917368632170074</v>
      </c>
      <c r="I631">
        <v>4541</v>
      </c>
      <c r="J631">
        <v>2124</v>
      </c>
      <c r="K631">
        <v>46.773838361594365</v>
      </c>
    </row>
    <row r="632" spans="1:11" x14ac:dyDescent="0.25">
      <c r="A632" t="s">
        <v>162</v>
      </c>
      <c r="B632" t="s">
        <v>358</v>
      </c>
      <c r="C632">
        <v>2028</v>
      </c>
      <c r="D632">
        <v>992</v>
      </c>
      <c r="E632">
        <v>48.915187376725832</v>
      </c>
      <c r="F632">
        <v>2296</v>
      </c>
      <c r="G632">
        <v>866</v>
      </c>
      <c r="H632">
        <v>37.717770034843205</v>
      </c>
      <c r="I632">
        <v>4324</v>
      </c>
      <c r="J632">
        <v>1858</v>
      </c>
      <c r="K632">
        <v>42.969472710453282</v>
      </c>
    </row>
    <row r="633" spans="1:11" x14ac:dyDescent="0.25">
      <c r="A633" t="s">
        <v>162</v>
      </c>
      <c r="B633" t="s">
        <v>359</v>
      </c>
      <c r="C633">
        <v>2549</v>
      </c>
      <c r="D633">
        <v>1158</v>
      </c>
      <c r="E633">
        <v>45.429580227540207</v>
      </c>
      <c r="F633">
        <v>3006</v>
      </c>
      <c r="G633">
        <v>1193</v>
      </c>
      <c r="H633">
        <v>39.687292082501664</v>
      </c>
      <c r="I633">
        <v>5555</v>
      </c>
      <c r="J633">
        <v>2351</v>
      </c>
      <c r="K633">
        <v>42.322232223222315</v>
      </c>
    </row>
    <row r="634" spans="1:11" x14ac:dyDescent="0.25">
      <c r="A634" t="s">
        <v>162</v>
      </c>
      <c r="B634" t="s">
        <v>360</v>
      </c>
      <c r="C634">
        <v>2629</v>
      </c>
      <c r="D634">
        <v>1097</v>
      </c>
      <c r="E634">
        <v>41.72689235450742</v>
      </c>
      <c r="F634">
        <v>3219</v>
      </c>
      <c r="G634">
        <v>1099</v>
      </c>
      <c r="H634">
        <v>34.141037589313449</v>
      </c>
      <c r="I634">
        <v>5848</v>
      </c>
      <c r="J634">
        <v>2196</v>
      </c>
      <c r="K634">
        <v>37.551299589603282</v>
      </c>
    </row>
    <row r="635" spans="1:11" x14ac:dyDescent="0.25">
      <c r="A635" t="s">
        <v>162</v>
      </c>
      <c r="B635" t="s">
        <v>361</v>
      </c>
      <c r="C635">
        <v>2306</v>
      </c>
      <c r="D635">
        <v>932</v>
      </c>
      <c r="E635">
        <v>40.416305290546397</v>
      </c>
      <c r="F635">
        <v>2716</v>
      </c>
      <c r="G635">
        <v>875</v>
      </c>
      <c r="H635">
        <v>32.216494845360799</v>
      </c>
      <c r="I635">
        <v>5022</v>
      </c>
      <c r="J635">
        <v>1807</v>
      </c>
      <c r="K635">
        <v>35.9816806053365</v>
      </c>
    </row>
    <row r="636" spans="1:11" x14ac:dyDescent="0.25">
      <c r="A636" t="s">
        <v>162</v>
      </c>
      <c r="B636" t="s">
        <v>362</v>
      </c>
      <c r="C636">
        <v>2521</v>
      </c>
      <c r="D636">
        <v>1109</v>
      </c>
      <c r="E636">
        <v>43.990479968266598</v>
      </c>
      <c r="F636">
        <v>2578</v>
      </c>
      <c r="G636">
        <v>969</v>
      </c>
      <c r="H636">
        <v>37.587276958882903</v>
      </c>
      <c r="I636">
        <v>5099</v>
      </c>
      <c r="J636">
        <v>2078</v>
      </c>
      <c r="K636">
        <v>40.753088840949196</v>
      </c>
    </row>
    <row r="637" spans="1:11" x14ac:dyDescent="0.25">
      <c r="A637" t="s">
        <v>162</v>
      </c>
      <c r="B637" t="s">
        <v>363</v>
      </c>
      <c r="C637">
        <v>478</v>
      </c>
      <c r="D637">
        <v>225</v>
      </c>
      <c r="E637">
        <v>47.071129707113002</v>
      </c>
      <c r="F637">
        <v>501</v>
      </c>
      <c r="G637">
        <v>219</v>
      </c>
      <c r="H637">
        <v>43.712574850299397</v>
      </c>
      <c r="I637">
        <v>979</v>
      </c>
      <c r="J637">
        <v>444</v>
      </c>
      <c r="K637">
        <v>45.352400408580202</v>
      </c>
    </row>
    <row r="638" spans="1:11" x14ac:dyDescent="0.25">
      <c r="A638" t="s">
        <v>167</v>
      </c>
      <c r="B638" t="s">
        <v>365</v>
      </c>
      <c r="C638">
        <v>4044</v>
      </c>
      <c r="D638">
        <v>1464</v>
      </c>
      <c r="E638">
        <v>36.201780415430264</v>
      </c>
      <c r="F638">
        <v>4619</v>
      </c>
      <c r="G638">
        <v>1258</v>
      </c>
      <c r="H638">
        <v>27.23533232301364</v>
      </c>
      <c r="I638">
        <v>8663</v>
      </c>
      <c r="J638">
        <v>2722</v>
      </c>
      <c r="K638">
        <v>31.42098580168533</v>
      </c>
    </row>
    <row r="639" spans="1:11" x14ac:dyDescent="0.25">
      <c r="A639" t="s">
        <v>167</v>
      </c>
      <c r="B639" t="s">
        <v>366</v>
      </c>
      <c r="C639">
        <v>3939</v>
      </c>
      <c r="D639">
        <v>1535</v>
      </c>
      <c r="E639">
        <v>38.969281543538969</v>
      </c>
      <c r="F639">
        <v>4958</v>
      </c>
      <c r="G639">
        <v>1437</v>
      </c>
      <c r="H639">
        <v>28.983461073013313</v>
      </c>
      <c r="I639">
        <v>8897</v>
      </c>
      <c r="J639">
        <v>2972</v>
      </c>
      <c r="K639">
        <v>33.404518376981002</v>
      </c>
    </row>
    <row r="640" spans="1:11" x14ac:dyDescent="0.25">
      <c r="A640" t="s">
        <v>167</v>
      </c>
      <c r="B640" t="s">
        <v>367</v>
      </c>
      <c r="C640">
        <v>3236</v>
      </c>
      <c r="D640">
        <v>1162</v>
      </c>
      <c r="E640">
        <v>35.908529048207669</v>
      </c>
      <c r="F640">
        <v>3939</v>
      </c>
      <c r="G640">
        <v>1007</v>
      </c>
      <c r="H640">
        <v>25.564864178725564</v>
      </c>
      <c r="I640">
        <v>7175</v>
      </c>
      <c r="J640">
        <v>2169</v>
      </c>
      <c r="K640">
        <v>30.229965156794425</v>
      </c>
    </row>
    <row r="641" spans="1:11" x14ac:dyDescent="0.25">
      <c r="A641" t="s">
        <v>167</v>
      </c>
      <c r="B641" t="s">
        <v>355</v>
      </c>
      <c r="C641">
        <v>3867</v>
      </c>
      <c r="D641">
        <v>1385</v>
      </c>
      <c r="E641">
        <v>35.815877941556764</v>
      </c>
      <c r="F641">
        <v>4896</v>
      </c>
      <c r="G641">
        <v>1286</v>
      </c>
      <c r="H641">
        <v>26.266339869281047</v>
      </c>
      <c r="I641">
        <v>8763</v>
      </c>
      <c r="J641">
        <v>2671</v>
      </c>
      <c r="K641">
        <v>30.480429076800181</v>
      </c>
    </row>
    <row r="642" spans="1:11" x14ac:dyDescent="0.25">
      <c r="A642" t="s">
        <v>167</v>
      </c>
      <c r="B642" t="s">
        <v>368</v>
      </c>
      <c r="C642">
        <v>3078</v>
      </c>
      <c r="D642">
        <v>1373</v>
      </c>
      <c r="E642">
        <v>44.606887589343735</v>
      </c>
      <c r="F642">
        <v>4182</v>
      </c>
      <c r="G642">
        <v>1418</v>
      </c>
      <c r="H642">
        <v>33.907221425155427</v>
      </c>
      <c r="I642">
        <v>7260</v>
      </c>
      <c r="J642">
        <v>2791</v>
      </c>
      <c r="K642">
        <v>38.443526170798897</v>
      </c>
    </row>
    <row r="643" spans="1:11" x14ac:dyDescent="0.25">
      <c r="A643" t="s">
        <v>167</v>
      </c>
      <c r="B643" t="s">
        <v>369</v>
      </c>
      <c r="C643">
        <v>2626</v>
      </c>
      <c r="D643">
        <v>1200</v>
      </c>
      <c r="E643">
        <v>45.696877380045699</v>
      </c>
      <c r="F643">
        <v>3401</v>
      </c>
      <c r="G643">
        <v>1200</v>
      </c>
      <c r="H643">
        <v>35.283740076448105</v>
      </c>
      <c r="I643">
        <v>6027</v>
      </c>
      <c r="J643">
        <v>2400</v>
      </c>
      <c r="K643">
        <v>39.82080637132902</v>
      </c>
    </row>
    <row r="644" spans="1:11" x14ac:dyDescent="0.25">
      <c r="A644" t="s">
        <v>167</v>
      </c>
      <c r="B644" t="s">
        <v>370</v>
      </c>
      <c r="C644">
        <v>2786</v>
      </c>
      <c r="D644">
        <v>1253</v>
      </c>
      <c r="E644">
        <v>44.974874371859293</v>
      </c>
      <c r="F644">
        <v>3636</v>
      </c>
      <c r="G644">
        <v>1149</v>
      </c>
      <c r="H644">
        <v>31.600660066006597</v>
      </c>
      <c r="I644">
        <v>6422</v>
      </c>
      <c r="J644">
        <v>2402</v>
      </c>
      <c r="K644">
        <v>37.402678293366556</v>
      </c>
    </row>
    <row r="645" spans="1:11" x14ac:dyDescent="0.25">
      <c r="A645" t="s">
        <v>167</v>
      </c>
      <c r="B645" t="s">
        <v>357</v>
      </c>
      <c r="C645">
        <v>2762</v>
      </c>
      <c r="D645">
        <v>1295</v>
      </c>
      <c r="E645">
        <v>46.886314265025341</v>
      </c>
      <c r="F645">
        <v>3636</v>
      </c>
      <c r="G645">
        <v>1220</v>
      </c>
      <c r="H645">
        <v>33.553355335533553</v>
      </c>
      <c r="I645">
        <v>6398</v>
      </c>
      <c r="J645">
        <v>2515</v>
      </c>
      <c r="K645">
        <v>39.309159112222567</v>
      </c>
    </row>
    <row r="646" spans="1:11" x14ac:dyDescent="0.25">
      <c r="A646" t="s">
        <v>167</v>
      </c>
      <c r="B646" t="s">
        <v>358</v>
      </c>
      <c r="C646">
        <v>2546</v>
      </c>
      <c r="D646">
        <v>1220</v>
      </c>
      <c r="E646">
        <v>47.918303220738416</v>
      </c>
      <c r="F646">
        <v>3294</v>
      </c>
      <c r="G646">
        <v>1203</v>
      </c>
      <c r="H646">
        <v>36.520947176684878</v>
      </c>
      <c r="I646">
        <v>5840</v>
      </c>
      <c r="J646">
        <v>2423</v>
      </c>
      <c r="K646">
        <v>41.489726027397268</v>
      </c>
    </row>
    <row r="647" spans="1:11" x14ac:dyDescent="0.25">
      <c r="A647" t="s">
        <v>167</v>
      </c>
      <c r="B647" t="s">
        <v>359</v>
      </c>
      <c r="C647">
        <v>3065</v>
      </c>
      <c r="D647">
        <v>1398</v>
      </c>
      <c r="E647">
        <v>45.611745513866232</v>
      </c>
      <c r="F647">
        <v>3901</v>
      </c>
      <c r="G647">
        <v>1372</v>
      </c>
      <c r="H647">
        <v>35.17046911048449</v>
      </c>
      <c r="I647">
        <v>6966</v>
      </c>
      <c r="J647">
        <v>2770</v>
      </c>
      <c r="K647">
        <v>39.764570772322706</v>
      </c>
    </row>
    <row r="648" spans="1:11" x14ac:dyDescent="0.25">
      <c r="A648" t="s">
        <v>167</v>
      </c>
      <c r="B648" t="s">
        <v>360</v>
      </c>
      <c r="C648">
        <v>3252</v>
      </c>
      <c r="D648">
        <v>1518</v>
      </c>
      <c r="E648">
        <v>46.678966789667896</v>
      </c>
      <c r="F648">
        <v>4241</v>
      </c>
      <c r="G648">
        <v>1500</v>
      </c>
      <c r="H648">
        <v>35.36901674133459</v>
      </c>
      <c r="I648">
        <v>7493</v>
      </c>
      <c r="J648">
        <v>3018</v>
      </c>
      <c r="K648">
        <v>40.27759241959162</v>
      </c>
    </row>
    <row r="649" spans="1:11" x14ac:dyDescent="0.25">
      <c r="A649" t="s">
        <v>167</v>
      </c>
      <c r="B649" t="s">
        <v>361</v>
      </c>
      <c r="C649">
        <v>2871</v>
      </c>
      <c r="D649">
        <v>1351</v>
      </c>
      <c r="E649">
        <v>47.056774642981502</v>
      </c>
      <c r="F649">
        <v>4159</v>
      </c>
      <c r="G649">
        <v>1333</v>
      </c>
      <c r="H649">
        <v>32.050973791776897</v>
      </c>
      <c r="I649">
        <v>7030</v>
      </c>
      <c r="J649">
        <v>2684</v>
      </c>
      <c r="K649">
        <v>38.179231863442403</v>
      </c>
    </row>
    <row r="650" spans="1:11" x14ac:dyDescent="0.25">
      <c r="A650" t="s">
        <v>167</v>
      </c>
      <c r="B650" t="s">
        <v>362</v>
      </c>
      <c r="C650">
        <v>3014</v>
      </c>
      <c r="D650">
        <v>1453</v>
      </c>
      <c r="E650">
        <v>48.208360982083597</v>
      </c>
      <c r="F650">
        <v>4145</v>
      </c>
      <c r="G650">
        <v>1472</v>
      </c>
      <c r="H650">
        <v>35.512665862484901</v>
      </c>
      <c r="I650">
        <v>7159</v>
      </c>
      <c r="J650">
        <v>2925</v>
      </c>
      <c r="K650">
        <v>40.857661684592799</v>
      </c>
    </row>
    <row r="651" spans="1:11" x14ac:dyDescent="0.25">
      <c r="A651" t="s">
        <v>167</v>
      </c>
      <c r="B651" t="s">
        <v>363</v>
      </c>
      <c r="C651">
        <v>959</v>
      </c>
      <c r="D651">
        <v>458</v>
      </c>
      <c r="E651">
        <v>47.758081334723698</v>
      </c>
      <c r="F651">
        <v>1241</v>
      </c>
      <c r="G651">
        <v>502</v>
      </c>
      <c r="H651">
        <v>40.4512489927478</v>
      </c>
      <c r="I651">
        <v>2201</v>
      </c>
      <c r="J651">
        <v>961</v>
      </c>
      <c r="K651">
        <v>43.661971830985898</v>
      </c>
    </row>
    <row r="652" spans="1:11" x14ac:dyDescent="0.25">
      <c r="A652" t="s">
        <v>177</v>
      </c>
      <c r="B652" t="s">
        <v>365</v>
      </c>
      <c r="C652">
        <v>4693</v>
      </c>
      <c r="D652">
        <v>1791</v>
      </c>
      <c r="E652">
        <v>38.163221819731518</v>
      </c>
      <c r="F652">
        <v>5140</v>
      </c>
      <c r="G652">
        <v>1637</v>
      </c>
      <c r="H652">
        <v>31.848249027237351</v>
      </c>
      <c r="I652">
        <v>9833</v>
      </c>
      <c r="J652">
        <v>3428</v>
      </c>
      <c r="K652">
        <v>34.862198718600631</v>
      </c>
    </row>
    <row r="653" spans="1:11" x14ac:dyDescent="0.25">
      <c r="A653" t="s">
        <v>70</v>
      </c>
      <c r="B653" t="s">
        <v>365</v>
      </c>
      <c r="C653">
        <v>1100</v>
      </c>
      <c r="D653">
        <v>588</v>
      </c>
      <c r="E653">
        <v>53.454545454545453</v>
      </c>
      <c r="F653">
        <v>1087</v>
      </c>
      <c r="G653">
        <v>513</v>
      </c>
      <c r="H653">
        <v>47.19411223551058</v>
      </c>
      <c r="I653">
        <v>2187</v>
      </c>
      <c r="J653">
        <v>1101</v>
      </c>
      <c r="K653">
        <v>50.342935528120712</v>
      </c>
    </row>
    <row r="654" spans="1:11" x14ac:dyDescent="0.25">
      <c r="A654" t="s">
        <v>70</v>
      </c>
      <c r="B654" t="s">
        <v>366</v>
      </c>
      <c r="C654">
        <v>1274</v>
      </c>
      <c r="D654">
        <v>706</v>
      </c>
      <c r="E654">
        <v>55.416012558869696</v>
      </c>
      <c r="F654">
        <v>1376</v>
      </c>
      <c r="G654">
        <v>691</v>
      </c>
      <c r="H654">
        <v>50.218023255813954</v>
      </c>
      <c r="I654">
        <v>2651</v>
      </c>
      <c r="J654">
        <v>1398</v>
      </c>
      <c r="K654">
        <v>52.734817050169752</v>
      </c>
    </row>
    <row r="655" spans="1:11" x14ac:dyDescent="0.25">
      <c r="A655" t="s">
        <v>70</v>
      </c>
      <c r="B655" t="s">
        <v>367</v>
      </c>
      <c r="C655">
        <v>1422</v>
      </c>
      <c r="D655">
        <v>804</v>
      </c>
      <c r="E655">
        <v>56.540084388185647</v>
      </c>
      <c r="F655">
        <v>1381</v>
      </c>
      <c r="G655">
        <v>752</v>
      </c>
      <c r="H655">
        <v>54.453294713975382</v>
      </c>
      <c r="I655">
        <v>2803</v>
      </c>
      <c r="J655">
        <v>1556</v>
      </c>
      <c r="K655">
        <v>55.511951480556547</v>
      </c>
    </row>
    <row r="656" spans="1:11" x14ac:dyDescent="0.25">
      <c r="A656" t="s">
        <v>70</v>
      </c>
      <c r="B656" t="s">
        <v>355</v>
      </c>
      <c r="C656">
        <v>1351</v>
      </c>
      <c r="D656">
        <v>857</v>
      </c>
      <c r="E656">
        <v>63.434492968171725</v>
      </c>
      <c r="F656">
        <v>1411</v>
      </c>
      <c r="G656">
        <v>794</v>
      </c>
      <c r="H656">
        <v>56.27214741318214</v>
      </c>
      <c r="I656">
        <v>2762</v>
      </c>
      <c r="J656">
        <v>1651</v>
      </c>
      <c r="K656">
        <v>59.775524981897178</v>
      </c>
    </row>
    <row r="657" spans="1:11" x14ac:dyDescent="0.25">
      <c r="A657" t="s">
        <v>70</v>
      </c>
      <c r="B657" t="s">
        <v>368</v>
      </c>
      <c r="C657">
        <v>1426</v>
      </c>
      <c r="D657">
        <v>922</v>
      </c>
      <c r="E657">
        <v>64.656381486676025</v>
      </c>
      <c r="F657">
        <v>1606</v>
      </c>
      <c r="G657">
        <v>956</v>
      </c>
      <c r="H657">
        <v>59.526774595267746</v>
      </c>
      <c r="I657">
        <v>3032</v>
      </c>
      <c r="J657">
        <v>1878</v>
      </c>
      <c r="K657">
        <v>61.939313984168869</v>
      </c>
    </row>
    <row r="658" spans="1:11" x14ac:dyDescent="0.25">
      <c r="A658" t="s">
        <v>70</v>
      </c>
      <c r="B658" t="s">
        <v>369</v>
      </c>
      <c r="C658">
        <v>1199</v>
      </c>
      <c r="D658">
        <v>705</v>
      </c>
      <c r="E658">
        <v>58.798999165971644</v>
      </c>
      <c r="F658">
        <v>1530</v>
      </c>
      <c r="G658">
        <v>819</v>
      </c>
      <c r="H658">
        <v>53.529411764705884</v>
      </c>
      <c r="I658">
        <v>2729</v>
      </c>
      <c r="J658">
        <v>1524</v>
      </c>
      <c r="K658">
        <v>55.844631733235616</v>
      </c>
    </row>
    <row r="659" spans="1:11" x14ac:dyDescent="0.25">
      <c r="A659" t="s">
        <v>70</v>
      </c>
      <c r="B659" t="s">
        <v>370</v>
      </c>
      <c r="C659">
        <v>1445</v>
      </c>
      <c r="D659">
        <v>881</v>
      </c>
      <c r="E659">
        <v>60.968858131487885</v>
      </c>
      <c r="F659">
        <v>1712</v>
      </c>
      <c r="G659">
        <v>907</v>
      </c>
      <c r="H659">
        <v>52.978971962616825</v>
      </c>
      <c r="I659">
        <v>3157</v>
      </c>
      <c r="J659">
        <v>1788</v>
      </c>
      <c r="K659">
        <v>56.636046879949319</v>
      </c>
    </row>
    <row r="660" spans="1:11" x14ac:dyDescent="0.25">
      <c r="A660" t="s">
        <v>70</v>
      </c>
      <c r="B660" t="s">
        <v>357</v>
      </c>
      <c r="C660">
        <v>1650</v>
      </c>
      <c r="D660">
        <v>949</v>
      </c>
      <c r="E660">
        <v>57.515151515151523</v>
      </c>
      <c r="F660">
        <v>1749</v>
      </c>
      <c r="G660">
        <v>913</v>
      </c>
      <c r="H660">
        <v>52.20125786163522</v>
      </c>
      <c r="I660">
        <v>3399</v>
      </c>
      <c r="J660">
        <v>1862</v>
      </c>
      <c r="K660">
        <v>54.780817887614006</v>
      </c>
    </row>
    <row r="661" spans="1:11" x14ac:dyDescent="0.25">
      <c r="A661" t="s">
        <v>70</v>
      </c>
      <c r="B661" t="s">
        <v>358</v>
      </c>
      <c r="C661">
        <v>1622</v>
      </c>
      <c r="D661">
        <v>913</v>
      </c>
      <c r="E661">
        <v>56.288532675709</v>
      </c>
      <c r="F661">
        <v>1760</v>
      </c>
      <c r="G661">
        <v>898</v>
      </c>
      <c r="H661">
        <v>51.022727272727273</v>
      </c>
      <c r="I661">
        <v>3382</v>
      </c>
      <c r="J661">
        <v>1811</v>
      </c>
      <c r="K661">
        <v>53.548196333530456</v>
      </c>
    </row>
    <row r="662" spans="1:11" x14ac:dyDescent="0.25">
      <c r="A662" t="s">
        <v>70</v>
      </c>
      <c r="B662" t="s">
        <v>359</v>
      </c>
      <c r="C662">
        <v>1970</v>
      </c>
      <c r="D662">
        <v>1080</v>
      </c>
      <c r="E662">
        <v>54.82233502538071</v>
      </c>
      <c r="F662">
        <v>2179</v>
      </c>
      <c r="G662">
        <v>1068</v>
      </c>
      <c r="H662">
        <v>49.013308857273977</v>
      </c>
      <c r="I662">
        <v>4149</v>
      </c>
      <c r="J662">
        <v>2148</v>
      </c>
      <c r="K662">
        <v>51.771511207519886</v>
      </c>
    </row>
    <row r="663" spans="1:11" x14ac:dyDescent="0.25">
      <c r="A663" t="s">
        <v>70</v>
      </c>
      <c r="B663" t="s">
        <v>360</v>
      </c>
      <c r="C663">
        <v>1793</v>
      </c>
      <c r="D663">
        <v>961</v>
      </c>
      <c r="E663">
        <v>53.597322922476295</v>
      </c>
      <c r="F663">
        <v>1978</v>
      </c>
      <c r="G663">
        <v>1023</v>
      </c>
      <c r="H663">
        <v>51.71890798786653</v>
      </c>
      <c r="I663">
        <v>3771</v>
      </c>
      <c r="J663">
        <v>1984</v>
      </c>
      <c r="K663">
        <v>52.612039246884116</v>
      </c>
    </row>
    <row r="664" spans="1:11" x14ac:dyDescent="0.25">
      <c r="A664" t="s">
        <v>70</v>
      </c>
      <c r="B664" t="s">
        <v>361</v>
      </c>
      <c r="C664">
        <v>1742</v>
      </c>
      <c r="D664">
        <v>948</v>
      </c>
      <c r="E664">
        <v>54.420206659012599</v>
      </c>
      <c r="F664">
        <v>1861</v>
      </c>
      <c r="G664">
        <v>891</v>
      </c>
      <c r="H664">
        <v>47.877485222998402</v>
      </c>
      <c r="I664">
        <v>3603</v>
      </c>
      <c r="J664">
        <v>1839</v>
      </c>
      <c r="K664">
        <v>51.040799333888401</v>
      </c>
    </row>
    <row r="665" spans="1:11" x14ac:dyDescent="0.25">
      <c r="A665" t="s">
        <v>70</v>
      </c>
      <c r="B665" t="s">
        <v>362</v>
      </c>
      <c r="C665">
        <v>1783</v>
      </c>
      <c r="D665">
        <v>970</v>
      </c>
      <c r="E665">
        <v>54.402692091979802</v>
      </c>
      <c r="F665">
        <v>1889</v>
      </c>
      <c r="G665">
        <v>939</v>
      </c>
      <c r="H665">
        <v>49.708840656432002</v>
      </c>
      <c r="I665">
        <v>3672</v>
      </c>
      <c r="J665">
        <v>1909</v>
      </c>
      <c r="K665">
        <v>51.988017429193903</v>
      </c>
    </row>
    <row r="666" spans="1:11" x14ac:dyDescent="0.25">
      <c r="A666" t="s">
        <v>70</v>
      </c>
      <c r="B666" t="s">
        <v>363</v>
      </c>
      <c r="C666">
        <v>618</v>
      </c>
      <c r="D666">
        <v>357</v>
      </c>
      <c r="E666">
        <v>57.766990291262097</v>
      </c>
      <c r="F666">
        <v>597</v>
      </c>
      <c r="G666">
        <v>316</v>
      </c>
      <c r="H666">
        <v>52.931323283082101</v>
      </c>
      <c r="I666">
        <v>1216</v>
      </c>
      <c r="J666">
        <v>673</v>
      </c>
      <c r="K666">
        <v>55.345394736842103</v>
      </c>
    </row>
    <row r="667" spans="1:11" x14ac:dyDescent="0.25">
      <c r="A667" t="s">
        <v>390</v>
      </c>
      <c r="B667" t="s">
        <v>365</v>
      </c>
      <c r="C667">
        <v>5248</v>
      </c>
      <c r="D667">
        <v>2562</v>
      </c>
      <c r="E667">
        <v>48.818597560975611</v>
      </c>
      <c r="F667">
        <v>5289</v>
      </c>
      <c r="G667">
        <v>2378</v>
      </c>
      <c r="H667">
        <v>44.961240310077521</v>
      </c>
      <c r="I667">
        <v>10537</v>
      </c>
      <c r="J667">
        <v>4940</v>
      </c>
      <c r="K667">
        <v>46.882414349435322</v>
      </c>
    </row>
    <row r="668" spans="1:11" x14ac:dyDescent="0.25">
      <c r="A668" t="s">
        <v>390</v>
      </c>
      <c r="B668" t="s">
        <v>366</v>
      </c>
      <c r="C668">
        <v>5269</v>
      </c>
      <c r="D668">
        <v>2702</v>
      </c>
      <c r="E668">
        <v>51.281078003416205</v>
      </c>
      <c r="F668">
        <v>5345</v>
      </c>
      <c r="G668">
        <v>2473</v>
      </c>
      <c r="H668">
        <v>46.267539756782043</v>
      </c>
      <c r="I668">
        <v>10614</v>
      </c>
      <c r="J668">
        <v>5175</v>
      </c>
      <c r="K668">
        <v>48.75635952515546</v>
      </c>
    </row>
    <row r="669" spans="1:11" x14ac:dyDescent="0.25">
      <c r="A669" t="s">
        <v>390</v>
      </c>
      <c r="B669" t="s">
        <v>367</v>
      </c>
      <c r="C669">
        <v>4370</v>
      </c>
      <c r="D669">
        <v>2248</v>
      </c>
      <c r="E669">
        <v>51.441647597254004</v>
      </c>
      <c r="F669">
        <v>5003</v>
      </c>
      <c r="G669">
        <v>2297</v>
      </c>
      <c r="H669">
        <v>45.912452528482909</v>
      </c>
      <c r="I669">
        <v>9374</v>
      </c>
      <c r="J669">
        <v>4546</v>
      </c>
      <c r="K669">
        <v>48.495839556219337</v>
      </c>
    </row>
    <row r="670" spans="1:11" x14ac:dyDescent="0.25">
      <c r="A670" t="s">
        <v>390</v>
      </c>
      <c r="B670" t="s">
        <v>355</v>
      </c>
      <c r="C670">
        <v>4526</v>
      </c>
      <c r="D670">
        <v>2489</v>
      </c>
      <c r="E670">
        <v>54.993371630578878</v>
      </c>
      <c r="F670">
        <v>5306</v>
      </c>
      <c r="G670">
        <v>2628</v>
      </c>
      <c r="H670">
        <v>49.528835280814171</v>
      </c>
      <c r="I670">
        <v>9832</v>
      </c>
      <c r="J670">
        <v>5117</v>
      </c>
      <c r="K670">
        <v>52.044344995931652</v>
      </c>
    </row>
    <row r="671" spans="1:11" x14ac:dyDescent="0.25">
      <c r="A671" t="s">
        <v>390</v>
      </c>
      <c r="B671" t="s">
        <v>368</v>
      </c>
      <c r="C671">
        <v>4534</v>
      </c>
      <c r="D671">
        <v>2518</v>
      </c>
      <c r="E671">
        <v>55.535950595500665</v>
      </c>
      <c r="F671">
        <v>5263</v>
      </c>
      <c r="G671">
        <v>2681</v>
      </c>
      <c r="H671">
        <v>50.940528215846477</v>
      </c>
      <c r="I671">
        <v>9797</v>
      </c>
      <c r="J671">
        <v>5199</v>
      </c>
      <c r="K671">
        <v>53.067265489435542</v>
      </c>
    </row>
    <row r="672" spans="1:11" x14ac:dyDescent="0.25">
      <c r="A672" t="s">
        <v>390</v>
      </c>
      <c r="B672" t="s">
        <v>369</v>
      </c>
      <c r="C672">
        <v>4170</v>
      </c>
      <c r="D672">
        <v>2342</v>
      </c>
      <c r="E672">
        <v>56.163069544364504</v>
      </c>
      <c r="F672">
        <v>4918</v>
      </c>
      <c r="G672">
        <v>2539</v>
      </c>
      <c r="H672">
        <v>51.626677511183409</v>
      </c>
      <c r="I672">
        <v>9088</v>
      </c>
      <c r="J672">
        <v>4881</v>
      </c>
      <c r="K672">
        <v>53.708186619718305</v>
      </c>
    </row>
    <row r="673" spans="1:11" x14ac:dyDescent="0.25">
      <c r="A673" t="s">
        <v>390</v>
      </c>
      <c r="B673" t="s">
        <v>370</v>
      </c>
      <c r="C673">
        <v>4255</v>
      </c>
      <c r="D673">
        <v>2453</v>
      </c>
      <c r="E673">
        <v>57.649823736780263</v>
      </c>
      <c r="F673">
        <v>4709</v>
      </c>
      <c r="G673">
        <v>2440</v>
      </c>
      <c r="H673">
        <v>51.815672117222341</v>
      </c>
      <c r="I673">
        <v>8964</v>
      </c>
      <c r="J673">
        <v>4893</v>
      </c>
      <c r="K673">
        <v>54.585006693440427</v>
      </c>
    </row>
    <row r="674" spans="1:11" x14ac:dyDescent="0.25">
      <c r="A674" t="s">
        <v>390</v>
      </c>
      <c r="B674" t="s">
        <v>357</v>
      </c>
      <c r="C674">
        <v>4695</v>
      </c>
      <c r="D674">
        <v>2704</v>
      </c>
      <c r="E674">
        <v>57.59318423855165</v>
      </c>
      <c r="F674">
        <v>5179</v>
      </c>
      <c r="G674">
        <v>2665</v>
      </c>
      <c r="H674">
        <v>51.457810388105806</v>
      </c>
      <c r="I674">
        <v>9874</v>
      </c>
      <c r="J674">
        <v>5369</v>
      </c>
      <c r="K674">
        <v>54.375126595098237</v>
      </c>
    </row>
    <row r="675" spans="1:11" x14ac:dyDescent="0.25">
      <c r="A675" t="s">
        <v>390</v>
      </c>
      <c r="B675" t="s">
        <v>358</v>
      </c>
      <c r="C675">
        <v>4682</v>
      </c>
      <c r="D675">
        <v>2851</v>
      </c>
      <c r="E675">
        <v>60.892780862879107</v>
      </c>
      <c r="F675">
        <v>5181</v>
      </c>
      <c r="G675">
        <v>2838</v>
      </c>
      <c r="H675">
        <v>54.777070063694261</v>
      </c>
      <c r="I675">
        <v>9863</v>
      </c>
      <c r="J675">
        <v>5689</v>
      </c>
      <c r="K675">
        <v>57.68021900030417</v>
      </c>
    </row>
    <row r="676" spans="1:11" x14ac:dyDescent="0.25">
      <c r="A676" t="s">
        <v>390</v>
      </c>
      <c r="B676" t="s">
        <v>359</v>
      </c>
      <c r="C676">
        <v>2050</v>
      </c>
      <c r="D676">
        <v>1220</v>
      </c>
      <c r="E676">
        <v>59.512195121951216</v>
      </c>
      <c r="F676">
        <v>2278</v>
      </c>
      <c r="G676">
        <v>1269</v>
      </c>
      <c r="H676">
        <v>55.706760316066728</v>
      </c>
      <c r="I676">
        <v>4328</v>
      </c>
      <c r="J676">
        <v>2489</v>
      </c>
      <c r="K676">
        <v>57.509242144177449</v>
      </c>
    </row>
    <row r="677" spans="1:11" x14ac:dyDescent="0.25">
      <c r="A677" t="s">
        <v>390</v>
      </c>
      <c r="B677" t="s">
        <v>360</v>
      </c>
      <c r="C677">
        <v>3605</v>
      </c>
      <c r="D677">
        <v>2040</v>
      </c>
      <c r="E677">
        <v>56.588072122052708</v>
      </c>
      <c r="F677">
        <v>3973</v>
      </c>
      <c r="G677">
        <v>2058</v>
      </c>
      <c r="H677">
        <v>51.799647621444755</v>
      </c>
      <c r="I677">
        <v>7578</v>
      </c>
      <c r="J677">
        <v>4098</v>
      </c>
      <c r="K677">
        <v>54.077593032462389</v>
      </c>
    </row>
    <row r="678" spans="1:11" x14ac:dyDescent="0.25">
      <c r="A678" t="s">
        <v>390</v>
      </c>
      <c r="B678" t="s">
        <v>361</v>
      </c>
      <c r="C678">
        <v>2832</v>
      </c>
      <c r="D678">
        <v>1640</v>
      </c>
      <c r="E678">
        <v>57.909604519774</v>
      </c>
      <c r="F678">
        <v>3152</v>
      </c>
      <c r="G678">
        <v>1612</v>
      </c>
      <c r="H678">
        <v>51.142131979695399</v>
      </c>
      <c r="I678">
        <v>5984</v>
      </c>
      <c r="J678">
        <v>3252</v>
      </c>
      <c r="K678">
        <v>54.344919786096298</v>
      </c>
    </row>
    <row r="679" spans="1:11" x14ac:dyDescent="0.25">
      <c r="A679" t="s">
        <v>177</v>
      </c>
      <c r="B679" t="s">
        <v>366</v>
      </c>
      <c r="C679">
        <v>4350</v>
      </c>
      <c r="D679">
        <v>2045</v>
      </c>
      <c r="E679">
        <v>47.011494252873561</v>
      </c>
      <c r="F679">
        <v>4949</v>
      </c>
      <c r="G679">
        <v>1880</v>
      </c>
      <c r="H679">
        <v>37.987472216609419</v>
      </c>
      <c r="I679">
        <v>9301</v>
      </c>
      <c r="J679">
        <v>3926</v>
      </c>
      <c r="K679">
        <v>42.210514998387268</v>
      </c>
    </row>
    <row r="680" spans="1:11" x14ac:dyDescent="0.25">
      <c r="A680" t="s">
        <v>177</v>
      </c>
      <c r="B680" t="s">
        <v>367</v>
      </c>
      <c r="C680">
        <v>3525</v>
      </c>
      <c r="D680">
        <v>1592</v>
      </c>
      <c r="E680">
        <v>45.163120567375891</v>
      </c>
      <c r="F680">
        <v>3888</v>
      </c>
      <c r="G680">
        <v>1453</v>
      </c>
      <c r="H680">
        <v>37.371399176954732</v>
      </c>
      <c r="I680">
        <v>7417</v>
      </c>
      <c r="J680">
        <v>3045</v>
      </c>
      <c r="K680">
        <v>41.054334636645542</v>
      </c>
    </row>
    <row r="681" spans="1:11" x14ac:dyDescent="0.25">
      <c r="A681" t="s">
        <v>177</v>
      </c>
      <c r="B681" t="s">
        <v>355</v>
      </c>
      <c r="C681">
        <v>4300</v>
      </c>
      <c r="D681">
        <v>1981</v>
      </c>
      <c r="E681">
        <v>46.069767441860471</v>
      </c>
      <c r="F681">
        <v>4671</v>
      </c>
      <c r="G681">
        <v>1878</v>
      </c>
      <c r="H681">
        <v>40.205523442517659</v>
      </c>
      <c r="I681">
        <v>8971</v>
      </c>
      <c r="J681">
        <v>3859</v>
      </c>
      <c r="K681">
        <v>43.01638613309553</v>
      </c>
    </row>
    <row r="682" spans="1:11" x14ac:dyDescent="0.25">
      <c r="A682" t="s">
        <v>177</v>
      </c>
      <c r="B682" t="s">
        <v>368</v>
      </c>
      <c r="C682">
        <v>3836</v>
      </c>
      <c r="D682">
        <v>1889</v>
      </c>
      <c r="E682">
        <v>49.244004171011476</v>
      </c>
      <c r="F682">
        <v>4470</v>
      </c>
      <c r="G682">
        <v>1956</v>
      </c>
      <c r="H682">
        <v>43.758389261744966</v>
      </c>
      <c r="I682">
        <v>8306</v>
      </c>
      <c r="J682">
        <v>3845</v>
      </c>
      <c r="K682">
        <v>46.291837226101613</v>
      </c>
    </row>
    <row r="683" spans="1:11" x14ac:dyDescent="0.25">
      <c r="A683" t="s">
        <v>177</v>
      </c>
      <c r="B683" t="s">
        <v>369</v>
      </c>
      <c r="C683">
        <v>3352</v>
      </c>
      <c r="D683">
        <v>1696</v>
      </c>
      <c r="E683">
        <v>50.596658711217188</v>
      </c>
      <c r="F683">
        <v>3997</v>
      </c>
      <c r="G683">
        <v>1719</v>
      </c>
      <c r="H683">
        <v>43.007255441581179</v>
      </c>
      <c r="I683">
        <v>7350</v>
      </c>
      <c r="J683">
        <v>3415</v>
      </c>
      <c r="K683">
        <v>46.462585034013607</v>
      </c>
    </row>
    <row r="684" spans="1:11" x14ac:dyDescent="0.25">
      <c r="A684" t="s">
        <v>177</v>
      </c>
      <c r="B684" t="s">
        <v>370</v>
      </c>
      <c r="C684">
        <v>3957</v>
      </c>
      <c r="D684">
        <v>1977</v>
      </c>
      <c r="E684">
        <v>49.962092494313872</v>
      </c>
      <c r="F684">
        <v>4524</v>
      </c>
      <c r="G684">
        <v>1970</v>
      </c>
      <c r="H684">
        <v>43.545534924845271</v>
      </c>
      <c r="I684">
        <v>8481</v>
      </c>
      <c r="J684">
        <v>3947</v>
      </c>
      <c r="K684">
        <v>46.53932319301969</v>
      </c>
    </row>
    <row r="685" spans="1:11" x14ac:dyDescent="0.25">
      <c r="A685" t="s">
        <v>177</v>
      </c>
      <c r="B685" t="s">
        <v>357</v>
      </c>
      <c r="C685">
        <v>4553</v>
      </c>
      <c r="D685">
        <v>2274</v>
      </c>
      <c r="E685">
        <v>49.945091148693173</v>
      </c>
      <c r="F685">
        <v>4884</v>
      </c>
      <c r="G685">
        <v>2029</v>
      </c>
      <c r="H685">
        <v>41.543816543816547</v>
      </c>
      <c r="I685">
        <v>9437</v>
      </c>
      <c r="J685">
        <v>4303</v>
      </c>
      <c r="K685">
        <v>45.597117728091554</v>
      </c>
    </row>
    <row r="686" spans="1:11" x14ac:dyDescent="0.25">
      <c r="A686" t="s">
        <v>177</v>
      </c>
      <c r="B686" t="s">
        <v>358</v>
      </c>
      <c r="C686">
        <v>4323</v>
      </c>
      <c r="D686">
        <v>2268</v>
      </c>
      <c r="E686">
        <v>52.463566967383755</v>
      </c>
      <c r="F686">
        <v>4872</v>
      </c>
      <c r="G686">
        <v>2065</v>
      </c>
      <c r="H686">
        <v>42.385057471264375</v>
      </c>
      <c r="I686">
        <v>9195</v>
      </c>
      <c r="J686">
        <v>4333</v>
      </c>
      <c r="K686">
        <v>47.123436650353455</v>
      </c>
    </row>
    <row r="687" spans="1:11" x14ac:dyDescent="0.25">
      <c r="A687" t="s">
        <v>177</v>
      </c>
      <c r="B687" t="s">
        <v>359</v>
      </c>
      <c r="C687">
        <v>4282</v>
      </c>
      <c r="D687">
        <v>2150</v>
      </c>
      <c r="E687">
        <v>50.210182157870157</v>
      </c>
      <c r="F687">
        <v>5018</v>
      </c>
      <c r="G687">
        <v>2157</v>
      </c>
      <c r="H687">
        <v>42.985253088880036</v>
      </c>
      <c r="I687">
        <v>9300</v>
      </c>
      <c r="J687">
        <v>4307</v>
      </c>
      <c r="K687">
        <v>46.311827956989248</v>
      </c>
    </row>
    <row r="688" spans="1:11" x14ac:dyDescent="0.25">
      <c r="A688" t="s">
        <v>177</v>
      </c>
      <c r="B688" t="s">
        <v>360</v>
      </c>
      <c r="C688">
        <v>5009</v>
      </c>
      <c r="D688">
        <v>2436</v>
      </c>
      <c r="E688">
        <v>48.632461569175483</v>
      </c>
      <c r="F688">
        <v>5483</v>
      </c>
      <c r="G688">
        <v>2320</v>
      </c>
      <c r="H688">
        <v>42.312602589823094</v>
      </c>
      <c r="I688">
        <v>10492</v>
      </c>
      <c r="J688">
        <v>4756</v>
      </c>
      <c r="K688">
        <v>45.329775066717502</v>
      </c>
    </row>
    <row r="689" spans="1:11" x14ac:dyDescent="0.25">
      <c r="A689" t="s">
        <v>177</v>
      </c>
      <c r="B689" t="s">
        <v>361</v>
      </c>
      <c r="C689">
        <v>4696</v>
      </c>
      <c r="D689">
        <v>2230</v>
      </c>
      <c r="E689">
        <v>47.487223168654197</v>
      </c>
      <c r="F689">
        <v>5126</v>
      </c>
      <c r="G689">
        <v>2178</v>
      </c>
      <c r="H689">
        <v>42.489270386266099</v>
      </c>
      <c r="I689">
        <v>9822</v>
      </c>
      <c r="J689">
        <v>4408</v>
      </c>
      <c r="K689">
        <v>44.878843412746903</v>
      </c>
    </row>
    <row r="690" spans="1:11" x14ac:dyDescent="0.25">
      <c r="A690" t="s">
        <v>177</v>
      </c>
      <c r="B690" t="s">
        <v>362</v>
      </c>
      <c r="C690">
        <v>4856</v>
      </c>
      <c r="D690">
        <v>2381</v>
      </c>
      <c r="E690">
        <v>49.032125205930797</v>
      </c>
      <c r="F690">
        <v>5552</v>
      </c>
      <c r="G690">
        <v>2316</v>
      </c>
      <c r="H690">
        <v>41.7146974063401</v>
      </c>
      <c r="I690">
        <v>10409</v>
      </c>
      <c r="J690">
        <v>4697</v>
      </c>
      <c r="K690">
        <v>45.124411566913302</v>
      </c>
    </row>
    <row r="691" spans="1:11" x14ac:dyDescent="0.25">
      <c r="A691" t="s">
        <v>177</v>
      </c>
      <c r="B691" t="s">
        <v>363</v>
      </c>
      <c r="C691">
        <v>990</v>
      </c>
      <c r="D691">
        <v>463</v>
      </c>
      <c r="E691">
        <v>46.767676767676797</v>
      </c>
      <c r="F691">
        <v>1048</v>
      </c>
      <c r="G691">
        <v>469</v>
      </c>
      <c r="H691">
        <v>44.751908396946597</v>
      </c>
      <c r="I691">
        <v>2038</v>
      </c>
      <c r="J691">
        <v>932</v>
      </c>
      <c r="K691">
        <v>45.731108930323799</v>
      </c>
    </row>
    <row r="692" spans="1:11" x14ac:dyDescent="0.25">
      <c r="A692" t="s">
        <v>178</v>
      </c>
      <c r="B692" t="s">
        <v>365</v>
      </c>
      <c r="C692">
        <v>3658</v>
      </c>
      <c r="D692">
        <v>1530</v>
      </c>
      <c r="E692">
        <v>41.826134499726621</v>
      </c>
      <c r="F692">
        <v>3912</v>
      </c>
      <c r="G692">
        <v>1404</v>
      </c>
      <c r="H692">
        <v>35.889570552147241</v>
      </c>
      <c r="I692">
        <v>7571</v>
      </c>
      <c r="J692">
        <v>2935</v>
      </c>
      <c r="K692">
        <v>38.766345264826306</v>
      </c>
    </row>
    <row r="693" spans="1:11" x14ac:dyDescent="0.25">
      <c r="A693" t="s">
        <v>391</v>
      </c>
      <c r="B693" t="s">
        <v>359</v>
      </c>
      <c r="C693">
        <v>152</v>
      </c>
      <c r="D693">
        <v>71</v>
      </c>
      <c r="E693">
        <v>46.710526315789473</v>
      </c>
      <c r="F693">
        <v>191</v>
      </c>
      <c r="G693">
        <v>69</v>
      </c>
      <c r="H693">
        <v>36.125654450261784</v>
      </c>
      <c r="I693">
        <v>343</v>
      </c>
      <c r="J693">
        <v>140</v>
      </c>
      <c r="K693">
        <v>40.816326530612244</v>
      </c>
    </row>
    <row r="694" spans="1:11" x14ac:dyDescent="0.25">
      <c r="A694" t="s">
        <v>391</v>
      </c>
      <c r="B694" t="s">
        <v>360</v>
      </c>
      <c r="C694">
        <v>982</v>
      </c>
      <c r="D694">
        <v>430</v>
      </c>
      <c r="E694">
        <v>43.788187372708755</v>
      </c>
      <c r="F694">
        <v>1308</v>
      </c>
      <c r="G694">
        <v>414</v>
      </c>
      <c r="H694">
        <v>31.651376146788991</v>
      </c>
      <c r="I694">
        <v>2290</v>
      </c>
      <c r="J694">
        <v>844</v>
      </c>
      <c r="K694">
        <v>36.855895196506552</v>
      </c>
    </row>
    <row r="695" spans="1:11" x14ac:dyDescent="0.25">
      <c r="A695" t="s">
        <v>391</v>
      </c>
      <c r="B695" t="s">
        <v>362</v>
      </c>
      <c r="C695">
        <v>148</v>
      </c>
      <c r="D695">
        <v>67</v>
      </c>
      <c r="E695">
        <v>45.270270270270302</v>
      </c>
      <c r="F695">
        <v>208</v>
      </c>
      <c r="G695">
        <v>59</v>
      </c>
      <c r="H695">
        <v>28.365384615384599</v>
      </c>
      <c r="I695">
        <v>358</v>
      </c>
      <c r="J695">
        <v>126</v>
      </c>
      <c r="K695">
        <v>35.195530726256997</v>
      </c>
    </row>
    <row r="696" spans="1:11" x14ac:dyDescent="0.25">
      <c r="A696" t="s">
        <v>178</v>
      </c>
      <c r="B696" t="s">
        <v>366</v>
      </c>
      <c r="C696">
        <v>3848</v>
      </c>
      <c r="D696">
        <v>1803</v>
      </c>
      <c r="E696">
        <v>46.855509355509355</v>
      </c>
      <c r="F696">
        <v>3961</v>
      </c>
      <c r="G696">
        <v>1522</v>
      </c>
      <c r="H696">
        <v>38.42464024236304</v>
      </c>
      <c r="I696">
        <v>7810</v>
      </c>
      <c r="J696">
        <v>3325</v>
      </c>
      <c r="K696">
        <v>42.573623559539058</v>
      </c>
    </row>
    <row r="697" spans="1:11" x14ac:dyDescent="0.25">
      <c r="A697" t="s">
        <v>178</v>
      </c>
      <c r="B697" t="s">
        <v>367</v>
      </c>
      <c r="C697">
        <v>2973</v>
      </c>
      <c r="D697">
        <v>1530</v>
      </c>
      <c r="E697">
        <v>51.463168516649851</v>
      </c>
      <c r="F697">
        <v>3390</v>
      </c>
      <c r="G697">
        <v>1337</v>
      </c>
      <c r="H697">
        <v>39.439528023598818</v>
      </c>
      <c r="I697">
        <v>6363</v>
      </c>
      <c r="J697">
        <v>2867</v>
      </c>
      <c r="K697">
        <v>45.05736287914506</v>
      </c>
    </row>
    <row r="698" spans="1:11" x14ac:dyDescent="0.25">
      <c r="A698" t="s">
        <v>178</v>
      </c>
      <c r="B698" t="s">
        <v>355</v>
      </c>
      <c r="C698">
        <v>3050</v>
      </c>
      <c r="D698">
        <v>1475</v>
      </c>
      <c r="E698">
        <v>48.360655737704917</v>
      </c>
      <c r="F698">
        <v>3641</v>
      </c>
      <c r="G698">
        <v>1446</v>
      </c>
      <c r="H698">
        <v>39.714364185663278</v>
      </c>
      <c r="I698">
        <v>6691</v>
      </c>
      <c r="J698">
        <v>2921</v>
      </c>
      <c r="K698">
        <v>43.65565685248842</v>
      </c>
    </row>
    <row r="699" spans="1:11" x14ac:dyDescent="0.25">
      <c r="A699" t="s">
        <v>178</v>
      </c>
      <c r="B699" t="s">
        <v>368</v>
      </c>
      <c r="C699">
        <v>3078</v>
      </c>
      <c r="D699">
        <v>1563</v>
      </c>
      <c r="E699">
        <v>50.77972709551657</v>
      </c>
      <c r="F699">
        <v>3914</v>
      </c>
      <c r="G699">
        <v>1611</v>
      </c>
      <c r="H699">
        <v>41.159938681655596</v>
      </c>
      <c r="I699">
        <v>6992</v>
      </c>
      <c r="J699">
        <v>3174</v>
      </c>
      <c r="K699">
        <v>45.394736842105267</v>
      </c>
    </row>
    <row r="700" spans="1:11" x14ac:dyDescent="0.25">
      <c r="A700" t="s">
        <v>178</v>
      </c>
      <c r="B700" t="s">
        <v>369</v>
      </c>
      <c r="C700">
        <v>2443</v>
      </c>
      <c r="D700">
        <v>1272</v>
      </c>
      <c r="E700">
        <v>52.067130577159233</v>
      </c>
      <c r="F700">
        <v>2859</v>
      </c>
      <c r="G700">
        <v>1185</v>
      </c>
      <c r="H700">
        <v>41.448058761804823</v>
      </c>
      <c r="I700">
        <v>5302</v>
      </c>
      <c r="J700">
        <v>2457</v>
      </c>
      <c r="K700">
        <v>46.341003394945304</v>
      </c>
    </row>
    <row r="701" spans="1:11" x14ac:dyDescent="0.25">
      <c r="A701" t="s">
        <v>178</v>
      </c>
      <c r="B701" t="s">
        <v>370</v>
      </c>
      <c r="C701">
        <v>2959</v>
      </c>
      <c r="D701">
        <v>1419</v>
      </c>
      <c r="E701">
        <v>47.955390334572492</v>
      </c>
      <c r="F701">
        <v>3473</v>
      </c>
      <c r="G701">
        <v>1440</v>
      </c>
      <c r="H701">
        <v>41.462712352433051</v>
      </c>
      <c r="I701">
        <v>6432</v>
      </c>
      <c r="J701">
        <v>2859</v>
      </c>
      <c r="K701">
        <v>44.449626865671647</v>
      </c>
    </row>
    <row r="702" spans="1:11" x14ac:dyDescent="0.25">
      <c r="A702" t="s">
        <v>178</v>
      </c>
      <c r="B702" t="s">
        <v>357</v>
      </c>
      <c r="C702">
        <v>3372</v>
      </c>
      <c r="D702">
        <v>1595</v>
      </c>
      <c r="E702">
        <v>47.301304863582445</v>
      </c>
      <c r="F702">
        <v>3788</v>
      </c>
      <c r="G702">
        <v>1506</v>
      </c>
      <c r="H702">
        <v>39.7571277719113</v>
      </c>
      <c r="I702">
        <v>7160</v>
      </c>
      <c r="J702">
        <v>3101</v>
      </c>
      <c r="K702">
        <v>43.310055865921782</v>
      </c>
    </row>
    <row r="703" spans="1:11" x14ac:dyDescent="0.25">
      <c r="A703" t="s">
        <v>178</v>
      </c>
      <c r="B703" t="s">
        <v>358</v>
      </c>
      <c r="C703">
        <v>2969</v>
      </c>
      <c r="D703">
        <v>1570</v>
      </c>
      <c r="E703">
        <v>52.87975749410576</v>
      </c>
      <c r="F703">
        <v>3619</v>
      </c>
      <c r="G703">
        <v>1543</v>
      </c>
      <c r="H703">
        <v>42.636087316938386</v>
      </c>
      <c r="I703">
        <v>6588</v>
      </c>
      <c r="J703">
        <v>3113</v>
      </c>
      <c r="K703">
        <v>47.25258044930176</v>
      </c>
    </row>
    <row r="704" spans="1:11" x14ac:dyDescent="0.25">
      <c r="A704" t="s">
        <v>178</v>
      </c>
      <c r="B704" t="s">
        <v>359</v>
      </c>
      <c r="C704">
        <v>3677</v>
      </c>
      <c r="D704">
        <v>1941</v>
      </c>
      <c r="E704">
        <v>52.787598585803643</v>
      </c>
      <c r="F704">
        <v>4132</v>
      </c>
      <c r="G704">
        <v>1850</v>
      </c>
      <c r="H704">
        <v>44.772507260406584</v>
      </c>
      <c r="I704">
        <v>7809</v>
      </c>
      <c r="J704">
        <v>3791</v>
      </c>
      <c r="K704">
        <v>48.546548853886542</v>
      </c>
    </row>
    <row r="705" spans="1:11" x14ac:dyDescent="0.25">
      <c r="A705" t="s">
        <v>178</v>
      </c>
      <c r="B705" t="s">
        <v>360</v>
      </c>
      <c r="C705">
        <v>3404</v>
      </c>
      <c r="D705">
        <v>1789</v>
      </c>
      <c r="E705">
        <v>52.555816686251461</v>
      </c>
      <c r="F705">
        <v>3936</v>
      </c>
      <c r="G705">
        <v>1712</v>
      </c>
      <c r="H705">
        <v>43.495934959349597</v>
      </c>
      <c r="I705">
        <v>7340</v>
      </c>
      <c r="J705">
        <v>3501</v>
      </c>
      <c r="K705">
        <v>47.697547683923702</v>
      </c>
    </row>
    <row r="706" spans="1:11" x14ac:dyDescent="0.25">
      <c r="A706" t="s">
        <v>178</v>
      </c>
      <c r="B706" t="s">
        <v>361</v>
      </c>
      <c r="C706">
        <v>3303</v>
      </c>
      <c r="D706">
        <v>1648</v>
      </c>
      <c r="E706">
        <v>49.894035725098398</v>
      </c>
      <c r="F706">
        <v>3468</v>
      </c>
      <c r="G706">
        <v>1518</v>
      </c>
      <c r="H706">
        <v>43.771626297577903</v>
      </c>
      <c r="I706">
        <v>6771</v>
      </c>
      <c r="J706">
        <v>3166</v>
      </c>
      <c r="K706">
        <v>46.7582336434795</v>
      </c>
    </row>
    <row r="707" spans="1:11" x14ac:dyDescent="0.25">
      <c r="A707" t="s">
        <v>73</v>
      </c>
      <c r="B707" t="s">
        <v>365</v>
      </c>
      <c r="C707">
        <v>424</v>
      </c>
      <c r="D707">
        <v>249</v>
      </c>
      <c r="E707">
        <v>58.726415094339629</v>
      </c>
      <c r="F707">
        <v>608</v>
      </c>
      <c r="G707">
        <v>308</v>
      </c>
      <c r="H707">
        <v>50.65789473684211</v>
      </c>
      <c r="I707">
        <v>1032</v>
      </c>
      <c r="J707">
        <v>557</v>
      </c>
      <c r="K707">
        <v>53.972868217054263</v>
      </c>
    </row>
    <row r="708" spans="1:11" x14ac:dyDescent="0.25">
      <c r="A708" t="s">
        <v>73</v>
      </c>
      <c r="B708" t="s">
        <v>366</v>
      </c>
      <c r="C708">
        <v>512</v>
      </c>
      <c r="D708">
        <v>301</v>
      </c>
      <c r="E708">
        <v>58.7890625</v>
      </c>
      <c r="F708">
        <v>682</v>
      </c>
      <c r="G708">
        <v>342</v>
      </c>
      <c r="H708">
        <v>50.146627565982406</v>
      </c>
      <c r="I708">
        <v>1194</v>
      </c>
      <c r="J708">
        <v>643</v>
      </c>
      <c r="K708">
        <v>53.852596314907871</v>
      </c>
    </row>
    <row r="709" spans="1:11" x14ac:dyDescent="0.25">
      <c r="A709" t="s">
        <v>73</v>
      </c>
      <c r="B709" t="s">
        <v>367</v>
      </c>
      <c r="C709">
        <v>506</v>
      </c>
      <c r="D709">
        <v>291</v>
      </c>
      <c r="E709">
        <v>57.509881422924899</v>
      </c>
      <c r="F709">
        <v>532</v>
      </c>
      <c r="G709">
        <v>318</v>
      </c>
      <c r="H709">
        <v>59.774436090225564</v>
      </c>
      <c r="I709">
        <v>1038</v>
      </c>
      <c r="J709">
        <v>609</v>
      </c>
      <c r="K709">
        <v>58.670520231213878</v>
      </c>
    </row>
    <row r="710" spans="1:11" x14ac:dyDescent="0.25">
      <c r="A710" t="s">
        <v>73</v>
      </c>
      <c r="B710" t="s">
        <v>355</v>
      </c>
      <c r="C710">
        <v>448</v>
      </c>
      <c r="D710">
        <v>265</v>
      </c>
      <c r="E710">
        <v>59.151785714285715</v>
      </c>
      <c r="F710">
        <v>550</v>
      </c>
      <c r="G710">
        <v>299</v>
      </c>
      <c r="H710">
        <v>54.36363636363636</v>
      </c>
      <c r="I710">
        <v>998</v>
      </c>
      <c r="J710">
        <v>564</v>
      </c>
      <c r="K710">
        <v>56.513026052104209</v>
      </c>
    </row>
    <row r="711" spans="1:11" x14ac:dyDescent="0.25">
      <c r="A711" t="s">
        <v>73</v>
      </c>
      <c r="B711" t="s">
        <v>368</v>
      </c>
      <c r="C711">
        <v>392</v>
      </c>
      <c r="D711">
        <v>255</v>
      </c>
      <c r="E711">
        <v>65.051020408163268</v>
      </c>
      <c r="F711">
        <v>457</v>
      </c>
      <c r="G711">
        <v>278</v>
      </c>
      <c r="H711">
        <v>60.831509846827132</v>
      </c>
      <c r="I711">
        <v>849</v>
      </c>
      <c r="J711">
        <v>533</v>
      </c>
      <c r="K711">
        <v>62.779740871613669</v>
      </c>
    </row>
    <row r="712" spans="1:11" x14ac:dyDescent="0.25">
      <c r="A712" t="s">
        <v>73</v>
      </c>
      <c r="B712" t="s">
        <v>369</v>
      </c>
      <c r="C712">
        <v>339</v>
      </c>
      <c r="D712">
        <v>222</v>
      </c>
      <c r="E712">
        <v>65.486725663716811</v>
      </c>
      <c r="F712">
        <v>450</v>
      </c>
      <c r="G712">
        <v>249</v>
      </c>
      <c r="H712">
        <v>55.333333333333329</v>
      </c>
      <c r="I712">
        <v>789</v>
      </c>
      <c r="J712">
        <v>471</v>
      </c>
      <c r="K712">
        <v>59.695817490494299</v>
      </c>
    </row>
    <row r="713" spans="1:11" x14ac:dyDescent="0.25">
      <c r="A713" t="s">
        <v>73</v>
      </c>
      <c r="B713" t="s">
        <v>370</v>
      </c>
      <c r="C713">
        <v>372</v>
      </c>
      <c r="D713">
        <v>230</v>
      </c>
      <c r="E713">
        <v>61.827956989247312</v>
      </c>
      <c r="F713">
        <v>419</v>
      </c>
      <c r="G713">
        <v>248</v>
      </c>
      <c r="H713">
        <v>59.188544152744626</v>
      </c>
      <c r="I713">
        <v>791</v>
      </c>
      <c r="J713">
        <v>478</v>
      </c>
      <c r="K713">
        <v>60.42983565107459</v>
      </c>
    </row>
    <row r="714" spans="1:11" x14ac:dyDescent="0.25">
      <c r="A714" t="s">
        <v>73</v>
      </c>
      <c r="B714" t="s">
        <v>357</v>
      </c>
      <c r="C714">
        <v>404</v>
      </c>
      <c r="D714">
        <v>282</v>
      </c>
      <c r="E714">
        <v>69.801980198019805</v>
      </c>
      <c r="F714">
        <v>463</v>
      </c>
      <c r="G714">
        <v>262</v>
      </c>
      <c r="H714">
        <v>56.587473002159832</v>
      </c>
      <c r="I714">
        <v>867</v>
      </c>
      <c r="J714">
        <v>544</v>
      </c>
      <c r="K714">
        <v>62.745098039215691</v>
      </c>
    </row>
    <row r="715" spans="1:11" x14ac:dyDescent="0.25">
      <c r="A715" t="s">
        <v>73</v>
      </c>
      <c r="B715" t="s">
        <v>358</v>
      </c>
      <c r="C715">
        <v>446</v>
      </c>
      <c r="D715">
        <v>296</v>
      </c>
      <c r="E715">
        <v>66.367713004484301</v>
      </c>
      <c r="F715">
        <v>482</v>
      </c>
      <c r="G715">
        <v>313</v>
      </c>
      <c r="H715">
        <v>64.937759336099589</v>
      </c>
      <c r="I715">
        <v>928</v>
      </c>
      <c r="J715">
        <v>609</v>
      </c>
      <c r="K715">
        <v>65.625</v>
      </c>
    </row>
    <row r="716" spans="1:11" x14ac:dyDescent="0.25">
      <c r="A716" t="s">
        <v>73</v>
      </c>
      <c r="B716" t="s">
        <v>359</v>
      </c>
      <c r="C716">
        <v>483</v>
      </c>
      <c r="D716">
        <v>319</v>
      </c>
      <c r="E716">
        <v>66.0455486542443</v>
      </c>
      <c r="F716">
        <v>538</v>
      </c>
      <c r="G716">
        <v>329</v>
      </c>
      <c r="H716">
        <v>61.152416356877318</v>
      </c>
      <c r="I716">
        <v>1021</v>
      </c>
      <c r="J716">
        <v>648</v>
      </c>
      <c r="K716">
        <v>63.467189030362391</v>
      </c>
    </row>
    <row r="717" spans="1:11" x14ac:dyDescent="0.25">
      <c r="A717" t="s">
        <v>73</v>
      </c>
      <c r="B717" t="s">
        <v>360</v>
      </c>
      <c r="C717">
        <v>409</v>
      </c>
      <c r="D717">
        <v>275</v>
      </c>
      <c r="E717">
        <v>67.237163814180931</v>
      </c>
      <c r="F717">
        <v>474</v>
      </c>
      <c r="G717">
        <v>282</v>
      </c>
      <c r="H717">
        <v>59.493670886075954</v>
      </c>
      <c r="I717">
        <v>883</v>
      </c>
      <c r="J717">
        <v>557</v>
      </c>
      <c r="K717">
        <v>63.080407701019247</v>
      </c>
    </row>
    <row r="718" spans="1:11" x14ac:dyDescent="0.25">
      <c r="A718" t="s">
        <v>73</v>
      </c>
      <c r="B718" t="s">
        <v>361</v>
      </c>
      <c r="C718">
        <v>539</v>
      </c>
      <c r="D718">
        <v>352</v>
      </c>
      <c r="E718">
        <v>65.306122448979593</v>
      </c>
      <c r="F718">
        <v>619</v>
      </c>
      <c r="G718">
        <v>355</v>
      </c>
      <c r="H718">
        <v>57.350565428109903</v>
      </c>
      <c r="I718">
        <v>1158</v>
      </c>
      <c r="J718">
        <v>707</v>
      </c>
      <c r="K718">
        <v>61.053540587219302</v>
      </c>
    </row>
    <row r="719" spans="1:11" x14ac:dyDescent="0.25">
      <c r="A719" t="s">
        <v>73</v>
      </c>
      <c r="B719" t="s">
        <v>362</v>
      </c>
      <c r="C719">
        <v>416</v>
      </c>
      <c r="D719">
        <v>290</v>
      </c>
      <c r="E719">
        <v>69.711538461538495</v>
      </c>
      <c r="F719">
        <v>523</v>
      </c>
      <c r="G719">
        <v>288</v>
      </c>
      <c r="H719">
        <v>55.066921606118498</v>
      </c>
      <c r="I719">
        <v>939</v>
      </c>
      <c r="J719">
        <v>578</v>
      </c>
      <c r="K719">
        <v>61.554845580404702</v>
      </c>
    </row>
    <row r="720" spans="1:11" x14ac:dyDescent="0.25">
      <c r="A720" t="s">
        <v>73</v>
      </c>
      <c r="B720" t="s">
        <v>363</v>
      </c>
      <c r="C720">
        <v>219</v>
      </c>
      <c r="D720">
        <v>171</v>
      </c>
      <c r="E720">
        <v>78.082191780821901</v>
      </c>
      <c r="F720">
        <v>262</v>
      </c>
      <c r="G720">
        <v>162</v>
      </c>
      <c r="H720">
        <v>61.832061068702302</v>
      </c>
      <c r="I720">
        <v>481</v>
      </c>
      <c r="J720">
        <v>333</v>
      </c>
      <c r="K720">
        <v>69.230769230769198</v>
      </c>
    </row>
    <row r="721" spans="1:11" x14ac:dyDescent="0.25">
      <c r="A721" t="s">
        <v>178</v>
      </c>
      <c r="B721" t="s">
        <v>362</v>
      </c>
      <c r="C721">
        <v>3083</v>
      </c>
      <c r="D721">
        <v>1542</v>
      </c>
      <c r="E721">
        <v>50.016217969510201</v>
      </c>
      <c r="F721">
        <v>3494</v>
      </c>
      <c r="G721">
        <v>1525</v>
      </c>
      <c r="H721">
        <v>43.646250715512302</v>
      </c>
      <c r="I721">
        <v>6577</v>
      </c>
      <c r="J721">
        <v>3067</v>
      </c>
      <c r="K721">
        <v>46.632203132127103</v>
      </c>
    </row>
    <row r="722" spans="1:11" x14ac:dyDescent="0.25">
      <c r="A722" t="s">
        <v>178</v>
      </c>
      <c r="B722" t="s">
        <v>363</v>
      </c>
      <c r="C722">
        <v>1129</v>
      </c>
      <c r="D722">
        <v>632</v>
      </c>
      <c r="E722">
        <v>55.978742249778598</v>
      </c>
      <c r="F722">
        <v>1180</v>
      </c>
      <c r="G722">
        <v>552</v>
      </c>
      <c r="H722">
        <v>46.779661016949099</v>
      </c>
      <c r="I722">
        <v>2309</v>
      </c>
      <c r="J722">
        <v>1184</v>
      </c>
      <c r="K722">
        <v>51.277609354699003</v>
      </c>
    </row>
    <row r="723" spans="1:11" x14ac:dyDescent="0.25">
      <c r="A723" t="s">
        <v>200</v>
      </c>
      <c r="B723" t="s">
        <v>365</v>
      </c>
      <c r="C723">
        <v>5155</v>
      </c>
      <c r="D723">
        <v>1670</v>
      </c>
      <c r="E723">
        <v>32.395732298739091</v>
      </c>
      <c r="F723">
        <v>4565</v>
      </c>
      <c r="G723">
        <v>1302</v>
      </c>
      <c r="H723">
        <v>28.521358159912378</v>
      </c>
      <c r="I723">
        <v>9720</v>
      </c>
      <c r="J723">
        <v>2972</v>
      </c>
      <c r="K723">
        <v>30.5761316872428</v>
      </c>
    </row>
    <row r="724" spans="1:11" x14ac:dyDescent="0.25">
      <c r="A724" t="s">
        <v>200</v>
      </c>
      <c r="B724" t="s">
        <v>366</v>
      </c>
      <c r="C724">
        <v>5028</v>
      </c>
      <c r="D724">
        <v>2064</v>
      </c>
      <c r="E724">
        <v>41.050119331742245</v>
      </c>
      <c r="F724">
        <v>4435</v>
      </c>
      <c r="G724">
        <v>1490</v>
      </c>
      <c r="H724">
        <v>33.596392333709133</v>
      </c>
      <c r="I724">
        <v>9464</v>
      </c>
      <c r="J724">
        <v>3554</v>
      </c>
      <c r="K724">
        <v>37.552831783601015</v>
      </c>
    </row>
    <row r="725" spans="1:11" x14ac:dyDescent="0.25">
      <c r="A725" t="s">
        <v>200</v>
      </c>
      <c r="B725" t="s">
        <v>367</v>
      </c>
      <c r="C725">
        <v>4793</v>
      </c>
      <c r="D725">
        <v>1814</v>
      </c>
      <c r="E725">
        <v>37.846860004172754</v>
      </c>
      <c r="F725">
        <v>4160</v>
      </c>
      <c r="G725">
        <v>1374</v>
      </c>
      <c r="H725">
        <v>33.028846153846153</v>
      </c>
      <c r="I725">
        <v>8953</v>
      </c>
      <c r="J725">
        <v>3188</v>
      </c>
      <c r="K725">
        <v>35.608176030380875</v>
      </c>
    </row>
    <row r="726" spans="1:11" x14ac:dyDescent="0.25">
      <c r="A726" t="s">
        <v>200</v>
      </c>
      <c r="B726" t="s">
        <v>368</v>
      </c>
      <c r="C726">
        <v>4000</v>
      </c>
      <c r="D726">
        <v>1535</v>
      </c>
      <c r="E726">
        <v>38.375</v>
      </c>
      <c r="F726">
        <v>4275</v>
      </c>
      <c r="G726">
        <v>1397</v>
      </c>
      <c r="H726">
        <v>32.678362573099413</v>
      </c>
      <c r="I726">
        <v>8275</v>
      </c>
      <c r="J726">
        <v>2932</v>
      </c>
      <c r="K726">
        <v>35.432024169184295</v>
      </c>
    </row>
    <row r="727" spans="1:11" x14ac:dyDescent="0.25">
      <c r="A727" t="s">
        <v>200</v>
      </c>
      <c r="B727" t="s">
        <v>369</v>
      </c>
      <c r="C727">
        <v>3094</v>
      </c>
      <c r="D727">
        <v>1204</v>
      </c>
      <c r="E727">
        <v>38.914027149321271</v>
      </c>
      <c r="F727">
        <v>3513</v>
      </c>
      <c r="G727">
        <v>1159</v>
      </c>
      <c r="H727">
        <v>32.991744947338454</v>
      </c>
      <c r="I727">
        <v>6607</v>
      </c>
      <c r="J727">
        <v>2363</v>
      </c>
      <c r="K727">
        <v>35.765097623732402</v>
      </c>
    </row>
    <row r="728" spans="1:11" x14ac:dyDescent="0.25">
      <c r="A728" t="s">
        <v>200</v>
      </c>
      <c r="B728" t="s">
        <v>370</v>
      </c>
      <c r="C728">
        <v>3403</v>
      </c>
      <c r="D728">
        <v>1317</v>
      </c>
      <c r="E728">
        <v>38.70114604760505</v>
      </c>
      <c r="F728">
        <v>3520</v>
      </c>
      <c r="G728">
        <v>1199</v>
      </c>
      <c r="H728">
        <v>34.0625</v>
      </c>
      <c r="I728">
        <v>6923</v>
      </c>
      <c r="J728">
        <v>2516</v>
      </c>
      <c r="K728">
        <v>36.342626029178099</v>
      </c>
    </row>
    <row r="729" spans="1:11" x14ac:dyDescent="0.25">
      <c r="A729" t="s">
        <v>200</v>
      </c>
      <c r="B729" t="s">
        <v>357</v>
      </c>
      <c r="C729">
        <v>3126</v>
      </c>
      <c r="D729">
        <v>1160</v>
      </c>
      <c r="E729">
        <v>37.108125399872044</v>
      </c>
      <c r="F729">
        <v>3559</v>
      </c>
      <c r="G729">
        <v>1184</v>
      </c>
      <c r="H729">
        <v>33.267771846024168</v>
      </c>
      <c r="I729">
        <v>6685</v>
      </c>
      <c r="J729">
        <v>2344</v>
      </c>
      <c r="K729">
        <v>35.063575168287208</v>
      </c>
    </row>
    <row r="730" spans="1:11" x14ac:dyDescent="0.25">
      <c r="A730" t="s">
        <v>200</v>
      </c>
      <c r="B730" t="s">
        <v>358</v>
      </c>
      <c r="C730">
        <v>3395</v>
      </c>
      <c r="D730">
        <v>1256</v>
      </c>
      <c r="E730">
        <v>36.995581737849783</v>
      </c>
      <c r="F730">
        <v>3577</v>
      </c>
      <c r="G730">
        <v>1168</v>
      </c>
      <c r="H730">
        <v>32.653061224489797</v>
      </c>
      <c r="I730">
        <v>6972</v>
      </c>
      <c r="J730">
        <v>2424</v>
      </c>
      <c r="K730">
        <v>34.767641996557657</v>
      </c>
    </row>
    <row r="731" spans="1:11" x14ac:dyDescent="0.25">
      <c r="A731" t="s">
        <v>200</v>
      </c>
      <c r="B731" t="s">
        <v>359</v>
      </c>
      <c r="C731">
        <v>3719</v>
      </c>
      <c r="D731">
        <v>1395</v>
      </c>
      <c r="E731">
        <v>37.51008335574079</v>
      </c>
      <c r="F731">
        <v>4137</v>
      </c>
      <c r="G731">
        <v>1269</v>
      </c>
      <c r="H731">
        <v>30.674401740391588</v>
      </c>
      <c r="I731">
        <v>7856</v>
      </c>
      <c r="J731">
        <v>2664</v>
      </c>
      <c r="K731">
        <v>33.91038696537678</v>
      </c>
    </row>
    <row r="732" spans="1:11" x14ac:dyDescent="0.25">
      <c r="A732" t="s">
        <v>200</v>
      </c>
      <c r="B732" t="s">
        <v>360</v>
      </c>
      <c r="C732">
        <v>3410</v>
      </c>
      <c r="D732">
        <v>1237</v>
      </c>
      <c r="E732">
        <v>36.275659824046919</v>
      </c>
      <c r="F732">
        <v>4003</v>
      </c>
      <c r="G732">
        <v>1232</v>
      </c>
      <c r="H732">
        <v>30.776917312015989</v>
      </c>
      <c r="I732">
        <v>7413</v>
      </c>
      <c r="J732">
        <v>2469</v>
      </c>
      <c r="K732">
        <v>33.306353702954269</v>
      </c>
    </row>
    <row r="733" spans="1:11" x14ac:dyDescent="0.25">
      <c r="A733" t="s">
        <v>200</v>
      </c>
      <c r="B733" t="s">
        <v>361</v>
      </c>
      <c r="C733">
        <v>3230</v>
      </c>
      <c r="D733">
        <v>1242</v>
      </c>
      <c r="E733">
        <v>38.4520123839009</v>
      </c>
      <c r="F733">
        <v>3675</v>
      </c>
      <c r="G733">
        <v>1187</v>
      </c>
      <c r="H733">
        <v>32.299319727891202</v>
      </c>
      <c r="I733">
        <v>6905</v>
      </c>
      <c r="J733">
        <v>2429</v>
      </c>
      <c r="K733">
        <v>35.177407675597401</v>
      </c>
    </row>
    <row r="734" spans="1:11" x14ac:dyDescent="0.25">
      <c r="A734" t="s">
        <v>200</v>
      </c>
      <c r="B734" t="s">
        <v>362</v>
      </c>
      <c r="C734">
        <v>3738</v>
      </c>
      <c r="D734">
        <v>1417</v>
      </c>
      <c r="E734">
        <v>37.907972177635102</v>
      </c>
      <c r="F734">
        <v>4114</v>
      </c>
      <c r="G734">
        <v>1306</v>
      </c>
      <c r="H734">
        <v>31.7452600875061</v>
      </c>
      <c r="I734">
        <v>7852</v>
      </c>
      <c r="J734">
        <v>2723</v>
      </c>
      <c r="K734">
        <v>34.679062659195097</v>
      </c>
    </row>
    <row r="735" spans="1:11" x14ac:dyDescent="0.25">
      <c r="A735" t="s">
        <v>200</v>
      </c>
      <c r="B735" t="s">
        <v>363</v>
      </c>
      <c r="C735">
        <v>1480</v>
      </c>
      <c r="D735">
        <v>635</v>
      </c>
      <c r="E735">
        <v>42.905405405405403</v>
      </c>
      <c r="F735">
        <v>1428</v>
      </c>
      <c r="G735">
        <v>548</v>
      </c>
      <c r="H735">
        <v>38.375350140056</v>
      </c>
      <c r="I735">
        <v>2909</v>
      </c>
      <c r="J735">
        <v>1184</v>
      </c>
      <c r="K735">
        <v>40.701271914747302</v>
      </c>
    </row>
    <row r="736" spans="1:11" x14ac:dyDescent="0.25">
      <c r="A736" t="s">
        <v>200</v>
      </c>
      <c r="B736" t="s">
        <v>355</v>
      </c>
      <c r="C736">
        <v>4980</v>
      </c>
      <c r="D736">
        <v>1816</v>
      </c>
      <c r="E736">
        <v>36.46586345381526</v>
      </c>
      <c r="F736">
        <v>4711</v>
      </c>
      <c r="G736">
        <v>1510</v>
      </c>
      <c r="H736">
        <v>32.052642751008278</v>
      </c>
      <c r="I736">
        <v>9692</v>
      </c>
      <c r="J736">
        <v>3326</v>
      </c>
      <c r="K736">
        <v>34.316962443252166</v>
      </c>
    </row>
    <row r="737" spans="1:11" x14ac:dyDescent="0.25">
      <c r="A737" t="s">
        <v>254</v>
      </c>
      <c r="B737" t="s">
        <v>365</v>
      </c>
      <c r="C737">
        <v>2972</v>
      </c>
      <c r="D737">
        <v>1487</v>
      </c>
      <c r="E737">
        <v>50.033647375504707</v>
      </c>
      <c r="F737">
        <v>3481</v>
      </c>
      <c r="G737">
        <v>1438</v>
      </c>
      <c r="H737">
        <v>41.309968399885094</v>
      </c>
      <c r="I737">
        <v>6453</v>
      </c>
      <c r="J737">
        <v>2925</v>
      </c>
      <c r="K737">
        <v>45.327754532775451</v>
      </c>
    </row>
    <row r="738" spans="1:11" x14ac:dyDescent="0.25">
      <c r="A738" t="s">
        <v>254</v>
      </c>
      <c r="B738" t="s">
        <v>366</v>
      </c>
      <c r="C738">
        <v>3028</v>
      </c>
      <c r="D738">
        <v>1515</v>
      </c>
      <c r="E738">
        <v>50.033025099075296</v>
      </c>
      <c r="F738">
        <v>3595</v>
      </c>
      <c r="G738">
        <v>1508</v>
      </c>
      <c r="H738">
        <v>41.9471488178025</v>
      </c>
      <c r="I738">
        <v>6623</v>
      </c>
      <c r="J738">
        <v>3023</v>
      </c>
      <c r="K738">
        <v>45.643967990336705</v>
      </c>
    </row>
    <row r="739" spans="1:11" x14ac:dyDescent="0.25">
      <c r="A739" t="s">
        <v>254</v>
      </c>
      <c r="B739" t="s">
        <v>367</v>
      </c>
      <c r="C739">
        <v>2629</v>
      </c>
      <c r="D739">
        <v>1293</v>
      </c>
      <c r="E739">
        <v>49.182198554583493</v>
      </c>
      <c r="F739">
        <v>2881</v>
      </c>
      <c r="G739">
        <v>1152</v>
      </c>
      <c r="H739">
        <v>39.986115931968065</v>
      </c>
      <c r="I739">
        <v>5510</v>
      </c>
      <c r="J739">
        <v>2445</v>
      </c>
      <c r="K739">
        <v>44.373865698729581</v>
      </c>
    </row>
    <row r="740" spans="1:11" x14ac:dyDescent="0.25">
      <c r="A740" t="s">
        <v>254</v>
      </c>
      <c r="B740" t="s">
        <v>355</v>
      </c>
      <c r="C740">
        <v>2551</v>
      </c>
      <c r="D740">
        <v>1188</v>
      </c>
      <c r="E740">
        <v>46.569972559780481</v>
      </c>
      <c r="F740">
        <v>3111</v>
      </c>
      <c r="G740">
        <v>1230</v>
      </c>
      <c r="H740">
        <v>39.537126325940214</v>
      </c>
      <c r="I740">
        <v>5662</v>
      </c>
      <c r="J740">
        <v>2418</v>
      </c>
      <c r="K740">
        <v>42.705757682797596</v>
      </c>
    </row>
    <row r="741" spans="1:11" x14ac:dyDescent="0.25">
      <c r="A741" t="s">
        <v>254</v>
      </c>
      <c r="B741" t="s">
        <v>368</v>
      </c>
      <c r="C741">
        <v>2502</v>
      </c>
      <c r="D741">
        <v>1239</v>
      </c>
      <c r="E741">
        <v>49.520383693045559</v>
      </c>
      <c r="F741">
        <v>3265</v>
      </c>
      <c r="G741">
        <v>1348</v>
      </c>
      <c r="H741">
        <v>41.286370597243497</v>
      </c>
      <c r="I741">
        <v>5768</v>
      </c>
      <c r="J741">
        <v>2588</v>
      </c>
      <c r="K741">
        <v>44.868238557558946</v>
      </c>
    </row>
    <row r="742" spans="1:11" x14ac:dyDescent="0.25">
      <c r="A742" t="s">
        <v>254</v>
      </c>
      <c r="B742" t="s">
        <v>369</v>
      </c>
      <c r="C742">
        <v>2127</v>
      </c>
      <c r="D742">
        <v>1068</v>
      </c>
      <c r="E742">
        <v>50.211565585331456</v>
      </c>
      <c r="F742">
        <v>2538</v>
      </c>
      <c r="G742">
        <v>1052</v>
      </c>
      <c r="H742">
        <v>41.449960598896766</v>
      </c>
      <c r="I742">
        <v>4665</v>
      </c>
      <c r="J742">
        <v>2120</v>
      </c>
      <c r="K742">
        <v>45.444801714898176</v>
      </c>
    </row>
    <row r="743" spans="1:11" x14ac:dyDescent="0.25">
      <c r="A743" t="s">
        <v>254</v>
      </c>
      <c r="B743" t="s">
        <v>370</v>
      </c>
      <c r="C743">
        <v>2506</v>
      </c>
      <c r="D743">
        <v>1298</v>
      </c>
      <c r="E743">
        <v>51.795690343176375</v>
      </c>
      <c r="F743">
        <v>2771</v>
      </c>
      <c r="G743">
        <v>1205</v>
      </c>
      <c r="H743">
        <v>43.486106098881272</v>
      </c>
      <c r="I743">
        <v>5277</v>
      </c>
      <c r="J743">
        <v>2503</v>
      </c>
      <c r="K743">
        <v>47.432253174151981</v>
      </c>
    </row>
    <row r="744" spans="1:11" x14ac:dyDescent="0.25">
      <c r="A744" t="s">
        <v>254</v>
      </c>
      <c r="B744" t="s">
        <v>357</v>
      </c>
      <c r="C744">
        <v>2725</v>
      </c>
      <c r="D744">
        <v>1368</v>
      </c>
      <c r="E744">
        <v>50.201834862385319</v>
      </c>
      <c r="F744">
        <v>3028</v>
      </c>
      <c r="G744">
        <v>1312</v>
      </c>
      <c r="H744">
        <v>43.328929986789966</v>
      </c>
      <c r="I744">
        <v>5753</v>
      </c>
      <c r="J744">
        <v>2680</v>
      </c>
      <c r="K744">
        <v>46.584390752650791</v>
      </c>
    </row>
    <row r="745" spans="1:11" x14ac:dyDescent="0.25">
      <c r="A745" t="s">
        <v>254</v>
      </c>
      <c r="B745" t="s">
        <v>358</v>
      </c>
      <c r="C745">
        <v>2346</v>
      </c>
      <c r="D745">
        <v>1101</v>
      </c>
      <c r="E745">
        <v>46.930946291560105</v>
      </c>
      <c r="F745">
        <v>3026</v>
      </c>
      <c r="G745">
        <v>1177</v>
      </c>
      <c r="H745">
        <v>38.896232650363515</v>
      </c>
      <c r="I745">
        <v>5372</v>
      </c>
      <c r="J745">
        <v>2278</v>
      </c>
      <c r="K745">
        <v>42.405063291139243</v>
      </c>
    </row>
    <row r="746" spans="1:11" x14ac:dyDescent="0.25">
      <c r="A746" t="s">
        <v>76</v>
      </c>
      <c r="B746" t="s">
        <v>365</v>
      </c>
      <c r="C746">
        <v>2384</v>
      </c>
      <c r="D746">
        <v>1338</v>
      </c>
      <c r="E746">
        <v>56.124161073825505</v>
      </c>
      <c r="F746">
        <v>2728</v>
      </c>
      <c r="G746">
        <v>1284</v>
      </c>
      <c r="H746">
        <v>47.067448680351909</v>
      </c>
      <c r="I746">
        <v>5112</v>
      </c>
      <c r="J746">
        <v>2622</v>
      </c>
      <c r="K746">
        <v>51.291079812206569</v>
      </c>
    </row>
    <row r="747" spans="1:11" x14ac:dyDescent="0.25">
      <c r="A747" t="s">
        <v>76</v>
      </c>
      <c r="B747" t="s">
        <v>366</v>
      </c>
      <c r="C747">
        <v>2211</v>
      </c>
      <c r="D747">
        <v>1316</v>
      </c>
      <c r="E747">
        <v>59.520578923563995</v>
      </c>
      <c r="F747">
        <v>2613</v>
      </c>
      <c r="G747">
        <v>1293</v>
      </c>
      <c r="H747">
        <v>49.483352468427093</v>
      </c>
      <c r="I747">
        <v>4824</v>
      </c>
      <c r="J747">
        <v>2609</v>
      </c>
      <c r="K747">
        <v>54.08374792703151</v>
      </c>
    </row>
    <row r="748" spans="1:11" x14ac:dyDescent="0.25">
      <c r="A748" t="s">
        <v>76</v>
      </c>
      <c r="B748" t="s">
        <v>367</v>
      </c>
      <c r="C748">
        <v>1877</v>
      </c>
      <c r="D748">
        <v>1067</v>
      </c>
      <c r="E748">
        <v>56.846030900372938</v>
      </c>
      <c r="F748">
        <v>2172</v>
      </c>
      <c r="G748">
        <v>1040</v>
      </c>
      <c r="H748">
        <v>47.882136279926335</v>
      </c>
      <c r="I748">
        <v>4049</v>
      </c>
      <c r="J748">
        <v>2107</v>
      </c>
      <c r="K748">
        <v>52.037540133366264</v>
      </c>
    </row>
    <row r="749" spans="1:11" x14ac:dyDescent="0.25">
      <c r="A749" t="s">
        <v>76</v>
      </c>
      <c r="B749" t="s">
        <v>355</v>
      </c>
      <c r="C749">
        <v>2035</v>
      </c>
      <c r="D749">
        <v>1186</v>
      </c>
      <c r="E749">
        <v>58.280098280098279</v>
      </c>
      <c r="F749">
        <v>2185</v>
      </c>
      <c r="G749">
        <v>1190</v>
      </c>
      <c r="H749">
        <v>54.462242562929056</v>
      </c>
      <c r="I749">
        <v>4220</v>
      </c>
      <c r="J749">
        <v>2376</v>
      </c>
      <c r="K749">
        <v>56.30331753554502</v>
      </c>
    </row>
    <row r="750" spans="1:11" x14ac:dyDescent="0.25">
      <c r="A750" t="s">
        <v>76</v>
      </c>
      <c r="B750" t="s">
        <v>368</v>
      </c>
      <c r="C750">
        <v>1915</v>
      </c>
      <c r="D750">
        <v>1068</v>
      </c>
      <c r="E750">
        <v>55.770234986945169</v>
      </c>
      <c r="F750">
        <v>2150</v>
      </c>
      <c r="G750">
        <v>1102</v>
      </c>
      <c r="H750">
        <v>51.255813953488371</v>
      </c>
      <c r="I750">
        <v>4065</v>
      </c>
      <c r="J750">
        <v>2170</v>
      </c>
      <c r="K750">
        <v>53.38253382533825</v>
      </c>
    </row>
    <row r="751" spans="1:11" x14ac:dyDescent="0.25">
      <c r="A751" t="s">
        <v>76</v>
      </c>
      <c r="B751" t="s">
        <v>369</v>
      </c>
      <c r="C751">
        <v>1763</v>
      </c>
      <c r="D751">
        <v>1018</v>
      </c>
      <c r="E751">
        <v>57.7424844015882</v>
      </c>
      <c r="F751">
        <v>1960</v>
      </c>
      <c r="G751">
        <v>977</v>
      </c>
      <c r="H751">
        <v>49.84693877551021</v>
      </c>
      <c r="I751">
        <v>3723</v>
      </c>
      <c r="J751">
        <v>1995</v>
      </c>
      <c r="K751">
        <v>53.585817888799355</v>
      </c>
    </row>
    <row r="752" spans="1:11" x14ac:dyDescent="0.25">
      <c r="A752" t="s">
        <v>76</v>
      </c>
      <c r="B752" t="s">
        <v>370</v>
      </c>
      <c r="C752">
        <v>1593</v>
      </c>
      <c r="D752">
        <v>947</v>
      </c>
      <c r="E752">
        <v>59.447583176396741</v>
      </c>
      <c r="F752">
        <v>1825</v>
      </c>
      <c r="G752">
        <v>941</v>
      </c>
      <c r="H752">
        <v>51.561643835616444</v>
      </c>
      <c r="I752">
        <v>3418</v>
      </c>
      <c r="J752">
        <v>1888</v>
      </c>
      <c r="K752">
        <v>55.236980690462261</v>
      </c>
    </row>
    <row r="753" spans="1:11" x14ac:dyDescent="0.25">
      <c r="A753" t="s">
        <v>76</v>
      </c>
      <c r="B753" t="s">
        <v>357</v>
      </c>
      <c r="C753">
        <v>1814</v>
      </c>
      <c r="D753">
        <v>1063</v>
      </c>
      <c r="E753">
        <v>58.599779492833513</v>
      </c>
      <c r="F753">
        <v>2102</v>
      </c>
      <c r="G753">
        <v>1014</v>
      </c>
      <c r="H753">
        <v>48.239771646051373</v>
      </c>
      <c r="I753">
        <v>3916</v>
      </c>
      <c r="J753">
        <v>2077</v>
      </c>
      <c r="K753">
        <v>53.038815117466804</v>
      </c>
    </row>
    <row r="754" spans="1:11" x14ac:dyDescent="0.25">
      <c r="A754" t="s">
        <v>76</v>
      </c>
      <c r="B754" t="s">
        <v>358</v>
      </c>
      <c r="C754">
        <v>2040</v>
      </c>
      <c r="D754">
        <v>1125</v>
      </c>
      <c r="E754">
        <v>55.147058823529413</v>
      </c>
      <c r="F754">
        <v>2235</v>
      </c>
      <c r="G754">
        <v>1066</v>
      </c>
      <c r="H754">
        <v>47.695749440715879</v>
      </c>
      <c r="I754">
        <v>4275</v>
      </c>
      <c r="J754">
        <v>2191</v>
      </c>
      <c r="K754">
        <v>51.251461988304094</v>
      </c>
    </row>
    <row r="755" spans="1:11" x14ac:dyDescent="0.25">
      <c r="A755" t="s">
        <v>76</v>
      </c>
      <c r="B755" t="s">
        <v>359</v>
      </c>
      <c r="C755">
        <v>1928</v>
      </c>
      <c r="D755">
        <v>1039</v>
      </c>
      <c r="E755">
        <v>53.890041493775932</v>
      </c>
      <c r="F755">
        <v>2277</v>
      </c>
      <c r="G755">
        <v>1113</v>
      </c>
      <c r="H755">
        <v>48.880105401844531</v>
      </c>
      <c r="I755">
        <v>4205</v>
      </c>
      <c r="J755">
        <v>2152</v>
      </c>
      <c r="K755">
        <v>51.177170035671814</v>
      </c>
    </row>
    <row r="756" spans="1:11" x14ac:dyDescent="0.25">
      <c r="A756" t="s">
        <v>76</v>
      </c>
      <c r="B756" t="s">
        <v>360</v>
      </c>
      <c r="C756">
        <v>1979</v>
      </c>
      <c r="D756">
        <v>1055</v>
      </c>
      <c r="E756">
        <v>53.309752400202122</v>
      </c>
      <c r="F756">
        <v>2240</v>
      </c>
      <c r="G756">
        <v>1095</v>
      </c>
      <c r="H756">
        <v>48.883928571428569</v>
      </c>
      <c r="I756">
        <v>4219</v>
      </c>
      <c r="J756">
        <v>2150</v>
      </c>
      <c r="K756">
        <v>50.959943114482101</v>
      </c>
    </row>
    <row r="757" spans="1:11" x14ac:dyDescent="0.25">
      <c r="A757" t="s">
        <v>76</v>
      </c>
      <c r="B757" t="s">
        <v>361</v>
      </c>
      <c r="C757">
        <v>1965</v>
      </c>
      <c r="D757">
        <v>1078</v>
      </c>
      <c r="E757">
        <v>54.8600508905852</v>
      </c>
      <c r="F757">
        <v>2290</v>
      </c>
      <c r="G757">
        <v>1102</v>
      </c>
      <c r="H757">
        <v>48.122270742358097</v>
      </c>
      <c r="I757">
        <v>4255</v>
      </c>
      <c r="J757">
        <v>2180</v>
      </c>
      <c r="K757">
        <v>51.233842538190402</v>
      </c>
    </row>
    <row r="758" spans="1:11" x14ac:dyDescent="0.25">
      <c r="A758" t="s">
        <v>76</v>
      </c>
      <c r="B758" t="s">
        <v>362</v>
      </c>
      <c r="C758">
        <v>1744</v>
      </c>
      <c r="D758">
        <v>1002</v>
      </c>
      <c r="E758">
        <v>57.454128440367001</v>
      </c>
      <c r="F758">
        <v>1870</v>
      </c>
      <c r="G758">
        <v>942</v>
      </c>
      <c r="H758">
        <v>50.374331550802097</v>
      </c>
      <c r="I758">
        <v>3614</v>
      </c>
      <c r="J758">
        <v>1944</v>
      </c>
      <c r="K758">
        <v>53.790813503043701</v>
      </c>
    </row>
    <row r="759" spans="1:11" x14ac:dyDescent="0.25">
      <c r="A759" t="s">
        <v>76</v>
      </c>
      <c r="B759" t="s">
        <v>363</v>
      </c>
      <c r="C759">
        <v>502</v>
      </c>
      <c r="D759">
        <v>335</v>
      </c>
      <c r="E759">
        <v>66.7330677290837</v>
      </c>
      <c r="F759">
        <v>524</v>
      </c>
      <c r="G759">
        <v>297</v>
      </c>
      <c r="H759">
        <v>56.679389312977101</v>
      </c>
      <c r="I759">
        <v>1026</v>
      </c>
      <c r="J759">
        <v>632</v>
      </c>
      <c r="K759">
        <v>61.598440545808998</v>
      </c>
    </row>
    <row r="760" spans="1:11" x14ac:dyDescent="0.25">
      <c r="A760" t="s">
        <v>77</v>
      </c>
      <c r="B760" t="s">
        <v>365</v>
      </c>
      <c r="C760">
        <v>949</v>
      </c>
      <c r="D760">
        <v>508</v>
      </c>
      <c r="E760">
        <v>53.530031612223389</v>
      </c>
      <c r="F760">
        <v>1101</v>
      </c>
      <c r="G760">
        <v>489</v>
      </c>
      <c r="H760">
        <v>44.414168937329698</v>
      </c>
      <c r="I760">
        <v>2050</v>
      </c>
      <c r="J760">
        <v>997</v>
      </c>
      <c r="K760">
        <v>48.634146341463413</v>
      </c>
    </row>
    <row r="761" spans="1:11" x14ac:dyDescent="0.25">
      <c r="A761" t="s">
        <v>77</v>
      </c>
      <c r="B761" t="s">
        <v>366</v>
      </c>
      <c r="C761">
        <v>917</v>
      </c>
      <c r="D761">
        <v>516</v>
      </c>
      <c r="E761">
        <v>56.270447110141767</v>
      </c>
      <c r="F761">
        <v>1113</v>
      </c>
      <c r="G761">
        <v>529</v>
      </c>
      <c r="H761">
        <v>47.529200359389044</v>
      </c>
      <c r="I761">
        <v>2030</v>
      </c>
      <c r="J761">
        <v>1045</v>
      </c>
      <c r="K761">
        <v>51.477832512315274</v>
      </c>
    </row>
    <row r="762" spans="1:11" x14ac:dyDescent="0.25">
      <c r="A762" t="s">
        <v>77</v>
      </c>
      <c r="B762" t="s">
        <v>367</v>
      </c>
      <c r="C762">
        <v>939</v>
      </c>
      <c r="D762">
        <v>514</v>
      </c>
      <c r="E762">
        <v>54.739084132055375</v>
      </c>
      <c r="F762">
        <v>1083</v>
      </c>
      <c r="G762">
        <v>514</v>
      </c>
      <c r="H762">
        <v>47.460757156048011</v>
      </c>
      <c r="I762">
        <v>2022</v>
      </c>
      <c r="J762">
        <v>1028</v>
      </c>
      <c r="K762">
        <v>50.840751730959447</v>
      </c>
    </row>
    <row r="763" spans="1:11" x14ac:dyDescent="0.25">
      <c r="A763" t="s">
        <v>77</v>
      </c>
      <c r="B763" t="s">
        <v>355</v>
      </c>
      <c r="C763">
        <v>906</v>
      </c>
      <c r="D763">
        <v>518</v>
      </c>
      <c r="E763">
        <v>57.17439293598234</v>
      </c>
      <c r="F763">
        <v>1051</v>
      </c>
      <c r="G763">
        <v>502</v>
      </c>
      <c r="H763">
        <v>47.764034253092298</v>
      </c>
      <c r="I763">
        <v>1957</v>
      </c>
      <c r="J763">
        <v>1020</v>
      </c>
      <c r="K763">
        <v>52.120592743995914</v>
      </c>
    </row>
    <row r="764" spans="1:11" x14ac:dyDescent="0.25">
      <c r="A764" t="s">
        <v>77</v>
      </c>
      <c r="B764" t="s">
        <v>368</v>
      </c>
      <c r="C764">
        <v>825</v>
      </c>
      <c r="D764">
        <v>496</v>
      </c>
      <c r="E764">
        <v>60.121212121212118</v>
      </c>
      <c r="F764">
        <v>1045</v>
      </c>
      <c r="G764">
        <v>494</v>
      </c>
      <c r="H764">
        <v>47.272727272727273</v>
      </c>
      <c r="I764">
        <v>1870</v>
      </c>
      <c r="J764">
        <v>990</v>
      </c>
      <c r="K764">
        <v>52.941176470588232</v>
      </c>
    </row>
    <row r="765" spans="1:11" x14ac:dyDescent="0.25">
      <c r="A765" t="s">
        <v>77</v>
      </c>
      <c r="B765" t="s">
        <v>369</v>
      </c>
      <c r="C765">
        <v>833</v>
      </c>
      <c r="D765">
        <v>537</v>
      </c>
      <c r="E765">
        <v>64.465786314525815</v>
      </c>
      <c r="F765">
        <v>956</v>
      </c>
      <c r="G765">
        <v>522</v>
      </c>
      <c r="H765">
        <v>54.60251046025104</v>
      </c>
      <c r="I765">
        <v>1789</v>
      </c>
      <c r="J765">
        <v>1059</v>
      </c>
      <c r="K765">
        <v>59.195081050866399</v>
      </c>
    </row>
    <row r="766" spans="1:11" x14ac:dyDescent="0.25">
      <c r="A766" t="s">
        <v>77</v>
      </c>
      <c r="B766" t="s">
        <v>370</v>
      </c>
      <c r="C766">
        <v>857</v>
      </c>
      <c r="D766">
        <v>552</v>
      </c>
      <c r="E766">
        <v>64.410735122520421</v>
      </c>
      <c r="F766">
        <v>982</v>
      </c>
      <c r="G766">
        <v>493</v>
      </c>
      <c r="H766">
        <v>50.203665987780042</v>
      </c>
      <c r="I766">
        <v>1839</v>
      </c>
      <c r="J766">
        <v>1045</v>
      </c>
      <c r="K766">
        <v>56.82436106579663</v>
      </c>
    </row>
    <row r="767" spans="1:11" x14ac:dyDescent="0.25">
      <c r="A767" t="s">
        <v>77</v>
      </c>
      <c r="B767" t="s">
        <v>357</v>
      </c>
      <c r="C767">
        <v>889</v>
      </c>
      <c r="D767">
        <v>542</v>
      </c>
      <c r="E767">
        <v>60.967379077615298</v>
      </c>
      <c r="F767">
        <v>1022</v>
      </c>
      <c r="G767">
        <v>548</v>
      </c>
      <c r="H767">
        <v>53.62035225048924</v>
      </c>
      <c r="I767">
        <v>1911</v>
      </c>
      <c r="J767">
        <v>1090</v>
      </c>
      <c r="K767">
        <v>57.03819989534275</v>
      </c>
    </row>
    <row r="768" spans="1:11" x14ac:dyDescent="0.25">
      <c r="A768" t="s">
        <v>77</v>
      </c>
      <c r="B768" t="s">
        <v>358</v>
      </c>
      <c r="C768">
        <v>762</v>
      </c>
      <c r="D768">
        <v>468</v>
      </c>
      <c r="E768">
        <v>61.417322834645667</v>
      </c>
      <c r="F768">
        <v>947</v>
      </c>
      <c r="G768">
        <v>505</v>
      </c>
      <c r="H768">
        <v>53.326293558606125</v>
      </c>
      <c r="I768">
        <v>1709</v>
      </c>
      <c r="J768">
        <v>973</v>
      </c>
      <c r="K768">
        <v>56.933879461673499</v>
      </c>
    </row>
    <row r="769" spans="1:11" x14ac:dyDescent="0.25">
      <c r="A769" t="s">
        <v>77</v>
      </c>
      <c r="B769" t="s">
        <v>359</v>
      </c>
      <c r="C769">
        <v>1028</v>
      </c>
      <c r="D769">
        <v>630</v>
      </c>
      <c r="E769">
        <v>61.284046692607006</v>
      </c>
      <c r="F769">
        <v>1196</v>
      </c>
      <c r="G769">
        <v>608</v>
      </c>
      <c r="H769">
        <v>50.836120401337794</v>
      </c>
      <c r="I769">
        <v>2224</v>
      </c>
      <c r="J769">
        <v>1238</v>
      </c>
      <c r="K769">
        <v>55.665467625899282</v>
      </c>
    </row>
    <row r="770" spans="1:11" x14ac:dyDescent="0.25">
      <c r="A770" t="s">
        <v>77</v>
      </c>
      <c r="B770" t="s">
        <v>360</v>
      </c>
      <c r="C770">
        <v>794</v>
      </c>
      <c r="D770">
        <v>540</v>
      </c>
      <c r="E770">
        <v>68.010075566750629</v>
      </c>
      <c r="F770">
        <v>1045</v>
      </c>
      <c r="G770">
        <v>557</v>
      </c>
      <c r="H770">
        <v>53.301435406698566</v>
      </c>
      <c r="I770">
        <v>1839</v>
      </c>
      <c r="J770">
        <v>1097</v>
      </c>
      <c r="K770">
        <v>59.651984774333876</v>
      </c>
    </row>
    <row r="771" spans="1:11" x14ac:dyDescent="0.25">
      <c r="A771" t="s">
        <v>77</v>
      </c>
      <c r="B771" t="s">
        <v>361</v>
      </c>
      <c r="C771">
        <v>753</v>
      </c>
      <c r="D771">
        <v>494</v>
      </c>
      <c r="E771">
        <v>65.604249667994694</v>
      </c>
      <c r="F771">
        <v>970</v>
      </c>
      <c r="G771">
        <v>511</v>
      </c>
      <c r="H771">
        <v>52.680412371133997</v>
      </c>
      <c r="I771">
        <v>1723</v>
      </c>
      <c r="J771">
        <v>1005</v>
      </c>
      <c r="K771">
        <v>58.328496807893202</v>
      </c>
    </row>
    <row r="772" spans="1:11" x14ac:dyDescent="0.25">
      <c r="A772" t="s">
        <v>77</v>
      </c>
      <c r="B772" t="s">
        <v>362</v>
      </c>
      <c r="C772">
        <v>923</v>
      </c>
      <c r="D772">
        <v>565</v>
      </c>
      <c r="E772">
        <v>61.213434452871098</v>
      </c>
      <c r="F772">
        <v>915</v>
      </c>
      <c r="G772">
        <v>474</v>
      </c>
      <c r="H772">
        <v>51.8032786885246</v>
      </c>
      <c r="I772">
        <v>1838</v>
      </c>
      <c r="J772">
        <v>1039</v>
      </c>
      <c r="K772">
        <v>56.5288356909684</v>
      </c>
    </row>
    <row r="773" spans="1:11" x14ac:dyDescent="0.25">
      <c r="A773" t="s">
        <v>77</v>
      </c>
      <c r="B773" t="s">
        <v>363</v>
      </c>
      <c r="C773">
        <v>204</v>
      </c>
      <c r="D773">
        <v>134</v>
      </c>
      <c r="E773">
        <v>65.686274509803894</v>
      </c>
      <c r="F773">
        <v>223</v>
      </c>
      <c r="G773">
        <v>109</v>
      </c>
      <c r="H773">
        <v>48.878923766816101</v>
      </c>
      <c r="I773">
        <v>427</v>
      </c>
      <c r="J773">
        <v>243</v>
      </c>
      <c r="K773">
        <v>56.908665105386397</v>
      </c>
    </row>
    <row r="774" spans="1:11" x14ac:dyDescent="0.25">
      <c r="A774" t="s">
        <v>78</v>
      </c>
      <c r="B774" t="s">
        <v>359</v>
      </c>
      <c r="C774">
        <v>472</v>
      </c>
      <c r="D774">
        <v>247</v>
      </c>
      <c r="E774">
        <v>52.33050847457627</v>
      </c>
      <c r="F774">
        <v>371</v>
      </c>
      <c r="G774">
        <v>192</v>
      </c>
      <c r="H774">
        <v>51.752021563342311</v>
      </c>
      <c r="I774">
        <v>843</v>
      </c>
      <c r="J774">
        <v>439</v>
      </c>
      <c r="K774">
        <v>52.075919335705812</v>
      </c>
    </row>
    <row r="775" spans="1:11" x14ac:dyDescent="0.25">
      <c r="A775" t="s">
        <v>78</v>
      </c>
      <c r="B775" t="s">
        <v>360</v>
      </c>
      <c r="C775">
        <v>962</v>
      </c>
      <c r="D775">
        <v>545</v>
      </c>
      <c r="E775">
        <v>56.652806652806646</v>
      </c>
      <c r="F775">
        <v>929</v>
      </c>
      <c r="G775">
        <v>483</v>
      </c>
      <c r="H775">
        <v>51.991388589881588</v>
      </c>
      <c r="I775">
        <v>1891</v>
      </c>
      <c r="J775">
        <v>1028</v>
      </c>
      <c r="K775">
        <v>54.362771020624002</v>
      </c>
    </row>
    <row r="776" spans="1:11" x14ac:dyDescent="0.25">
      <c r="A776" t="s">
        <v>78</v>
      </c>
      <c r="B776" t="s">
        <v>361</v>
      </c>
      <c r="C776">
        <v>2497</v>
      </c>
      <c r="D776">
        <v>1389</v>
      </c>
      <c r="E776">
        <v>55.626752102523</v>
      </c>
      <c r="F776">
        <v>2574</v>
      </c>
      <c r="G776">
        <v>1245</v>
      </c>
      <c r="H776">
        <v>48.368298368298397</v>
      </c>
      <c r="I776">
        <v>5071</v>
      </c>
      <c r="J776">
        <v>2634</v>
      </c>
      <c r="K776">
        <v>51.942417669098802</v>
      </c>
    </row>
    <row r="777" spans="1:11" x14ac:dyDescent="0.25">
      <c r="A777" t="s">
        <v>78</v>
      </c>
      <c r="B777" t="s">
        <v>362</v>
      </c>
      <c r="C777">
        <v>4075</v>
      </c>
      <c r="D777">
        <v>2222</v>
      </c>
      <c r="E777">
        <v>54.527607361963199</v>
      </c>
      <c r="F777">
        <v>4396</v>
      </c>
      <c r="G777">
        <v>2130</v>
      </c>
      <c r="H777">
        <v>48.453139217470401</v>
      </c>
      <c r="I777">
        <v>8471</v>
      </c>
      <c r="J777">
        <v>4352</v>
      </c>
      <c r="K777">
        <v>51.375280368315401</v>
      </c>
    </row>
    <row r="778" spans="1:11" x14ac:dyDescent="0.25">
      <c r="A778" t="s">
        <v>78</v>
      </c>
      <c r="B778" t="s">
        <v>363</v>
      </c>
      <c r="C778">
        <v>1154</v>
      </c>
      <c r="D778">
        <v>695</v>
      </c>
      <c r="E778">
        <v>60.225303292894303</v>
      </c>
      <c r="F778">
        <v>1142</v>
      </c>
      <c r="G778">
        <v>583</v>
      </c>
      <c r="H778">
        <v>51.050788091068299</v>
      </c>
      <c r="I778">
        <v>2296</v>
      </c>
      <c r="J778">
        <v>1278</v>
      </c>
      <c r="K778">
        <v>55.662020905923299</v>
      </c>
    </row>
    <row r="779" spans="1:11" x14ac:dyDescent="0.25">
      <c r="A779" t="s">
        <v>79</v>
      </c>
      <c r="B779" t="s">
        <v>365</v>
      </c>
      <c r="C779">
        <v>2736</v>
      </c>
      <c r="D779">
        <v>1411</v>
      </c>
      <c r="E779">
        <v>51.571637426900587</v>
      </c>
      <c r="F779">
        <v>2330</v>
      </c>
      <c r="G779">
        <v>1036</v>
      </c>
      <c r="H779">
        <v>44.463519313304722</v>
      </c>
      <c r="I779">
        <v>5068</v>
      </c>
      <c r="J779">
        <v>2448</v>
      </c>
      <c r="K779">
        <v>48.303078137332278</v>
      </c>
    </row>
    <row r="780" spans="1:11" x14ac:dyDescent="0.25">
      <c r="A780" t="s">
        <v>79</v>
      </c>
      <c r="B780" t="s">
        <v>366</v>
      </c>
      <c r="C780">
        <v>2854</v>
      </c>
      <c r="D780">
        <v>1545</v>
      </c>
      <c r="E780">
        <v>54.134548002803086</v>
      </c>
      <c r="F780">
        <v>2481</v>
      </c>
      <c r="G780">
        <v>1194</v>
      </c>
      <c r="H780">
        <v>48.125755743651752</v>
      </c>
      <c r="I780">
        <v>5335</v>
      </c>
      <c r="J780">
        <v>2739</v>
      </c>
      <c r="K780">
        <v>51.340206185567013</v>
      </c>
    </row>
    <row r="781" spans="1:11" x14ac:dyDescent="0.25">
      <c r="A781" t="s">
        <v>79</v>
      </c>
      <c r="B781" t="s">
        <v>367</v>
      </c>
      <c r="C781">
        <v>2932</v>
      </c>
      <c r="D781">
        <v>1645</v>
      </c>
      <c r="E781">
        <v>56.105047748976801</v>
      </c>
      <c r="F781">
        <v>2854</v>
      </c>
      <c r="G781">
        <v>1370</v>
      </c>
      <c r="H781">
        <v>48.002803083391726</v>
      </c>
      <c r="I781">
        <v>5786</v>
      </c>
      <c r="J781">
        <v>3015</v>
      </c>
      <c r="K781">
        <v>52.10853784998271</v>
      </c>
    </row>
    <row r="782" spans="1:11" x14ac:dyDescent="0.25">
      <c r="A782" t="s">
        <v>79</v>
      </c>
      <c r="B782" t="s">
        <v>355</v>
      </c>
      <c r="C782">
        <v>2962</v>
      </c>
      <c r="D782">
        <v>1665</v>
      </c>
      <c r="E782">
        <v>56.212018906144493</v>
      </c>
      <c r="F782">
        <v>3163</v>
      </c>
      <c r="G782">
        <v>1575</v>
      </c>
      <c r="H782">
        <v>49.794498893455582</v>
      </c>
      <c r="I782">
        <v>6125</v>
      </c>
      <c r="J782">
        <v>3240</v>
      </c>
      <c r="K782">
        <v>52.897959183673464</v>
      </c>
    </row>
    <row r="783" spans="1:11" x14ac:dyDescent="0.25">
      <c r="A783" t="s">
        <v>79</v>
      </c>
      <c r="B783" t="s">
        <v>368</v>
      </c>
      <c r="C783">
        <v>2889</v>
      </c>
      <c r="D783">
        <v>1673</v>
      </c>
      <c r="E783">
        <v>57.909311180339216</v>
      </c>
      <c r="F783">
        <v>2973</v>
      </c>
      <c r="G783">
        <v>1570</v>
      </c>
      <c r="H783">
        <v>52.808610830810629</v>
      </c>
      <c r="I783">
        <v>5862</v>
      </c>
      <c r="J783">
        <v>3243</v>
      </c>
      <c r="K783">
        <v>55.322415557830091</v>
      </c>
    </row>
    <row r="784" spans="1:11" x14ac:dyDescent="0.25">
      <c r="A784" t="s">
        <v>79</v>
      </c>
      <c r="B784" t="s">
        <v>369</v>
      </c>
      <c r="C784">
        <v>2707</v>
      </c>
      <c r="D784">
        <v>1501</v>
      </c>
      <c r="E784">
        <v>55.448836350203173</v>
      </c>
      <c r="F784">
        <v>2936</v>
      </c>
      <c r="G784">
        <v>1473</v>
      </c>
      <c r="H784">
        <v>50.17029972752043</v>
      </c>
      <c r="I784">
        <v>5643</v>
      </c>
      <c r="J784">
        <v>2974</v>
      </c>
      <c r="K784">
        <v>52.702463228779017</v>
      </c>
    </row>
    <row r="785" spans="1:11" x14ac:dyDescent="0.25">
      <c r="A785" t="s">
        <v>79</v>
      </c>
      <c r="B785" t="s">
        <v>370</v>
      </c>
      <c r="C785">
        <v>2896</v>
      </c>
      <c r="D785">
        <v>1516</v>
      </c>
      <c r="E785">
        <v>52.348066298342538</v>
      </c>
      <c r="F785">
        <v>2881</v>
      </c>
      <c r="G785">
        <v>1345</v>
      </c>
      <c r="H785">
        <v>46.685178757375915</v>
      </c>
      <c r="I785">
        <v>5777</v>
      </c>
      <c r="J785">
        <v>2861</v>
      </c>
      <c r="K785">
        <v>49.523974381166703</v>
      </c>
    </row>
    <row r="786" spans="1:11" x14ac:dyDescent="0.25">
      <c r="A786" t="s">
        <v>79</v>
      </c>
      <c r="B786" t="s">
        <v>357</v>
      </c>
      <c r="C786">
        <v>3033</v>
      </c>
      <c r="D786">
        <v>1554</v>
      </c>
      <c r="E786">
        <v>51.23639960435213</v>
      </c>
      <c r="F786">
        <v>3060</v>
      </c>
      <c r="G786">
        <v>1385</v>
      </c>
      <c r="H786">
        <v>45.261437908496731</v>
      </c>
      <c r="I786">
        <v>6093</v>
      </c>
      <c r="J786">
        <v>2939</v>
      </c>
      <c r="K786">
        <v>48.235680288856067</v>
      </c>
    </row>
    <row r="787" spans="1:11" x14ac:dyDescent="0.25">
      <c r="A787" t="s">
        <v>79</v>
      </c>
      <c r="B787" t="s">
        <v>358</v>
      </c>
      <c r="C787">
        <v>2912</v>
      </c>
      <c r="D787">
        <v>1482</v>
      </c>
      <c r="E787">
        <v>50.892857142857146</v>
      </c>
      <c r="F787">
        <v>2887</v>
      </c>
      <c r="G787">
        <v>1329</v>
      </c>
      <c r="H787">
        <v>46.03394527190855</v>
      </c>
      <c r="I787">
        <v>5799</v>
      </c>
      <c r="J787">
        <v>2811</v>
      </c>
      <c r="K787">
        <v>48.473874806001028</v>
      </c>
    </row>
    <row r="788" spans="1:11" x14ac:dyDescent="0.25">
      <c r="A788" t="s">
        <v>79</v>
      </c>
      <c r="B788" t="s">
        <v>359</v>
      </c>
      <c r="C788">
        <v>2920</v>
      </c>
      <c r="D788">
        <v>1465</v>
      </c>
      <c r="E788">
        <v>50.171232876712331</v>
      </c>
      <c r="F788">
        <v>3096</v>
      </c>
      <c r="G788">
        <v>1378</v>
      </c>
      <c r="H788">
        <v>44.509043927648584</v>
      </c>
      <c r="I788">
        <v>6016</v>
      </c>
      <c r="J788">
        <v>2843</v>
      </c>
      <c r="K788">
        <v>47.257313829787236</v>
      </c>
    </row>
    <row r="789" spans="1:11" x14ac:dyDescent="0.25">
      <c r="A789" t="s">
        <v>79</v>
      </c>
      <c r="B789" t="s">
        <v>360</v>
      </c>
      <c r="C789">
        <v>3044</v>
      </c>
      <c r="D789">
        <v>1488</v>
      </c>
      <c r="E789">
        <v>48.883048620236529</v>
      </c>
      <c r="F789">
        <v>3502</v>
      </c>
      <c r="G789">
        <v>1421</v>
      </c>
      <c r="H789">
        <v>40.576813249571671</v>
      </c>
      <c r="I789">
        <v>6546</v>
      </c>
      <c r="J789">
        <v>2909</v>
      </c>
      <c r="K789">
        <v>44.439352276199209</v>
      </c>
    </row>
    <row r="790" spans="1:11" x14ac:dyDescent="0.25">
      <c r="A790" t="s">
        <v>79</v>
      </c>
      <c r="B790" t="s">
        <v>361</v>
      </c>
      <c r="C790">
        <v>3189</v>
      </c>
      <c r="D790">
        <v>1508</v>
      </c>
      <c r="E790">
        <v>47.287550956412701</v>
      </c>
      <c r="F790">
        <v>3461</v>
      </c>
      <c r="G790">
        <v>1373</v>
      </c>
      <c r="H790">
        <v>39.6706154290667</v>
      </c>
      <c r="I790">
        <v>6650</v>
      </c>
      <c r="J790">
        <v>2881</v>
      </c>
      <c r="K790">
        <v>43.323308270676698</v>
      </c>
    </row>
    <row r="791" spans="1:11" x14ac:dyDescent="0.25">
      <c r="A791" t="s">
        <v>79</v>
      </c>
      <c r="B791" t="s">
        <v>362</v>
      </c>
      <c r="C791">
        <v>3037</v>
      </c>
      <c r="D791">
        <v>1396</v>
      </c>
      <c r="E791">
        <v>45.9664142245637</v>
      </c>
      <c r="F791">
        <v>3257</v>
      </c>
      <c r="G791">
        <v>1239</v>
      </c>
      <c r="H791">
        <v>38.041142155357697</v>
      </c>
      <c r="I791">
        <v>6294</v>
      </c>
      <c r="J791">
        <v>2635</v>
      </c>
      <c r="K791">
        <v>41.865268509691802</v>
      </c>
    </row>
    <row r="792" spans="1:11" x14ac:dyDescent="0.25">
      <c r="A792" t="s">
        <v>79</v>
      </c>
      <c r="B792" t="s">
        <v>363</v>
      </c>
      <c r="C792">
        <v>801</v>
      </c>
      <c r="D792">
        <v>406</v>
      </c>
      <c r="E792">
        <v>50.686641697877597</v>
      </c>
      <c r="F792">
        <v>830</v>
      </c>
      <c r="G792">
        <v>376</v>
      </c>
      <c r="H792">
        <v>45.301204819277103</v>
      </c>
      <c r="I792">
        <v>1631</v>
      </c>
      <c r="J792">
        <v>782</v>
      </c>
      <c r="K792">
        <v>47.946045370938101</v>
      </c>
    </row>
    <row r="793" spans="1:11" x14ac:dyDescent="0.25">
      <c r="A793" t="s">
        <v>80</v>
      </c>
      <c r="B793" t="s">
        <v>366</v>
      </c>
      <c r="C793">
        <v>1237</v>
      </c>
      <c r="D793">
        <v>594</v>
      </c>
      <c r="E793">
        <v>48.019401778496359</v>
      </c>
      <c r="F793">
        <v>1314</v>
      </c>
      <c r="G793">
        <v>569</v>
      </c>
      <c r="H793">
        <v>43.302891933028924</v>
      </c>
      <c r="I793">
        <v>2551</v>
      </c>
      <c r="J793">
        <v>1163</v>
      </c>
      <c r="K793">
        <v>45.589964719717756</v>
      </c>
    </row>
    <row r="794" spans="1:11" x14ac:dyDescent="0.25">
      <c r="A794" t="s">
        <v>80</v>
      </c>
      <c r="B794" t="s">
        <v>367</v>
      </c>
      <c r="C794">
        <v>2937</v>
      </c>
      <c r="D794">
        <v>1454</v>
      </c>
      <c r="E794">
        <v>49.506298944501197</v>
      </c>
      <c r="F794">
        <v>3249</v>
      </c>
      <c r="G794">
        <v>1442</v>
      </c>
      <c r="H794">
        <v>44.382887042166821</v>
      </c>
      <c r="I794">
        <v>6187</v>
      </c>
      <c r="J794">
        <v>2897</v>
      </c>
      <c r="K794">
        <v>46.823985776628412</v>
      </c>
    </row>
    <row r="795" spans="1:11" x14ac:dyDescent="0.25">
      <c r="A795" t="s">
        <v>80</v>
      </c>
      <c r="B795" t="s">
        <v>368</v>
      </c>
      <c r="C795">
        <v>2304</v>
      </c>
      <c r="D795">
        <v>1134</v>
      </c>
      <c r="E795">
        <v>49.21875</v>
      </c>
      <c r="F795">
        <v>2532</v>
      </c>
      <c r="G795">
        <v>1114</v>
      </c>
      <c r="H795">
        <v>43.996840442338069</v>
      </c>
      <c r="I795">
        <v>4836</v>
      </c>
      <c r="J795">
        <v>2248</v>
      </c>
      <c r="K795">
        <v>46.484698097601324</v>
      </c>
    </row>
    <row r="796" spans="1:11" x14ac:dyDescent="0.25">
      <c r="A796" t="s">
        <v>80</v>
      </c>
      <c r="B796" t="s">
        <v>369</v>
      </c>
      <c r="C796">
        <v>2430</v>
      </c>
      <c r="D796">
        <v>1225</v>
      </c>
      <c r="E796">
        <v>50.411522633744852</v>
      </c>
      <c r="F796">
        <v>2580</v>
      </c>
      <c r="G796">
        <v>1153</v>
      </c>
      <c r="H796">
        <v>44.689922480620154</v>
      </c>
      <c r="I796">
        <v>5010</v>
      </c>
      <c r="J796">
        <v>2378</v>
      </c>
      <c r="K796">
        <v>47.465069860279442</v>
      </c>
    </row>
    <row r="797" spans="1:11" x14ac:dyDescent="0.25">
      <c r="A797" t="s">
        <v>80</v>
      </c>
      <c r="B797" t="s">
        <v>370</v>
      </c>
      <c r="C797">
        <v>2353</v>
      </c>
      <c r="D797">
        <v>1261</v>
      </c>
      <c r="E797">
        <v>53.591160220994482</v>
      </c>
      <c r="F797">
        <v>2471</v>
      </c>
      <c r="G797">
        <v>1127</v>
      </c>
      <c r="H797">
        <v>45.609065155807365</v>
      </c>
      <c r="I797">
        <v>4824</v>
      </c>
      <c r="J797">
        <v>2388</v>
      </c>
      <c r="K797">
        <v>49.502487562189053</v>
      </c>
    </row>
    <row r="798" spans="1:11" x14ac:dyDescent="0.25">
      <c r="A798" t="s">
        <v>80</v>
      </c>
      <c r="B798" t="s">
        <v>357</v>
      </c>
      <c r="C798">
        <v>2669</v>
      </c>
      <c r="D798">
        <v>1375</v>
      </c>
      <c r="E798">
        <v>51.517422255526419</v>
      </c>
      <c r="F798">
        <v>2676</v>
      </c>
      <c r="G798">
        <v>1195</v>
      </c>
      <c r="H798">
        <v>44.656203288490289</v>
      </c>
      <c r="I798">
        <v>5345</v>
      </c>
      <c r="J798">
        <v>2570</v>
      </c>
      <c r="K798">
        <v>48.082319925163702</v>
      </c>
    </row>
    <row r="799" spans="1:11" x14ac:dyDescent="0.25">
      <c r="A799" t="s">
        <v>80</v>
      </c>
      <c r="B799" t="s">
        <v>358</v>
      </c>
      <c r="C799">
        <v>2531</v>
      </c>
      <c r="D799">
        <v>1314</v>
      </c>
      <c r="E799">
        <v>51.916238640853415</v>
      </c>
      <c r="F799">
        <v>2558</v>
      </c>
      <c r="G799">
        <v>1166</v>
      </c>
      <c r="H799">
        <v>45.582486317435496</v>
      </c>
      <c r="I799">
        <v>5089</v>
      </c>
      <c r="J799">
        <v>2480</v>
      </c>
      <c r="K799">
        <v>48.732560424444884</v>
      </c>
    </row>
    <row r="800" spans="1:11" x14ac:dyDescent="0.25">
      <c r="A800" t="s">
        <v>80</v>
      </c>
      <c r="B800" t="s">
        <v>359</v>
      </c>
      <c r="C800">
        <v>3750</v>
      </c>
      <c r="D800">
        <v>1924</v>
      </c>
      <c r="E800">
        <v>51.306666666666672</v>
      </c>
      <c r="F800">
        <v>3689</v>
      </c>
      <c r="G800">
        <v>1576</v>
      </c>
      <c r="H800">
        <v>42.72160477094063</v>
      </c>
      <c r="I800">
        <v>7439</v>
      </c>
      <c r="J800">
        <v>3500</v>
      </c>
      <c r="K800">
        <v>47.049334587982258</v>
      </c>
    </row>
    <row r="801" spans="1:11" x14ac:dyDescent="0.25">
      <c r="A801" t="s">
        <v>80</v>
      </c>
      <c r="B801" t="s">
        <v>360</v>
      </c>
      <c r="C801">
        <v>3008</v>
      </c>
      <c r="D801">
        <v>1515</v>
      </c>
      <c r="E801">
        <v>50.365691489361694</v>
      </c>
      <c r="F801">
        <v>3348</v>
      </c>
      <c r="G801">
        <v>1477</v>
      </c>
      <c r="H801">
        <v>44.115890083632024</v>
      </c>
      <c r="I801">
        <v>6356</v>
      </c>
      <c r="J801">
        <v>2992</v>
      </c>
      <c r="K801">
        <v>47.073631214600383</v>
      </c>
    </row>
    <row r="802" spans="1:11" x14ac:dyDescent="0.25">
      <c r="A802" t="s">
        <v>80</v>
      </c>
      <c r="B802" t="s">
        <v>361</v>
      </c>
      <c r="C802">
        <v>2716</v>
      </c>
      <c r="D802">
        <v>1438</v>
      </c>
      <c r="E802">
        <v>52.9455081001473</v>
      </c>
      <c r="F802">
        <v>2788</v>
      </c>
      <c r="G802">
        <v>1301</v>
      </c>
      <c r="H802">
        <v>46.664275466284103</v>
      </c>
      <c r="I802">
        <v>5504</v>
      </c>
      <c r="J802">
        <v>2739</v>
      </c>
      <c r="K802">
        <v>49.763808139534902</v>
      </c>
    </row>
    <row r="803" spans="1:11" x14ac:dyDescent="0.25">
      <c r="A803" t="s">
        <v>80</v>
      </c>
      <c r="B803" t="s">
        <v>362</v>
      </c>
      <c r="C803">
        <v>3263</v>
      </c>
      <c r="D803">
        <v>1903</v>
      </c>
      <c r="E803">
        <v>58.320563898253099</v>
      </c>
      <c r="F803">
        <v>3399</v>
      </c>
      <c r="G803">
        <v>1717</v>
      </c>
      <c r="H803">
        <v>50.514857310973802</v>
      </c>
      <c r="I803">
        <v>6662</v>
      </c>
      <c r="J803">
        <v>3620</v>
      </c>
      <c r="K803">
        <v>54.338036625637898</v>
      </c>
    </row>
    <row r="804" spans="1:11" x14ac:dyDescent="0.25">
      <c r="A804" t="s">
        <v>80</v>
      </c>
      <c r="B804" t="s">
        <v>363</v>
      </c>
      <c r="C804">
        <v>1045</v>
      </c>
      <c r="D804">
        <v>682</v>
      </c>
      <c r="E804">
        <v>65.263157894736807</v>
      </c>
      <c r="F804">
        <v>1020</v>
      </c>
      <c r="G804">
        <v>586</v>
      </c>
      <c r="H804">
        <v>57.4509803921569</v>
      </c>
      <c r="I804">
        <v>2065</v>
      </c>
      <c r="J804">
        <v>1268</v>
      </c>
      <c r="K804">
        <v>61.404358353510901</v>
      </c>
    </row>
    <row r="805" spans="1:11" x14ac:dyDescent="0.25">
      <c r="A805" t="s">
        <v>392</v>
      </c>
      <c r="B805" t="s">
        <v>365</v>
      </c>
      <c r="C805">
        <v>4835</v>
      </c>
      <c r="D805">
        <v>2493</v>
      </c>
      <c r="E805">
        <v>51.561530506721823</v>
      </c>
      <c r="F805">
        <v>5452</v>
      </c>
      <c r="G805">
        <v>2526</v>
      </c>
      <c r="H805">
        <v>46.331621423330887</v>
      </c>
      <c r="I805">
        <v>10291</v>
      </c>
      <c r="J805">
        <v>5021</v>
      </c>
      <c r="K805">
        <v>48.790205033524437</v>
      </c>
    </row>
    <row r="806" spans="1:11" x14ac:dyDescent="0.25">
      <c r="A806" t="s">
        <v>392</v>
      </c>
      <c r="B806" t="s">
        <v>366</v>
      </c>
      <c r="C806">
        <v>4803</v>
      </c>
      <c r="D806">
        <v>2395</v>
      </c>
      <c r="E806">
        <v>49.864667915885903</v>
      </c>
      <c r="F806">
        <v>5104</v>
      </c>
      <c r="G806">
        <v>2333</v>
      </c>
      <c r="H806">
        <v>45.709247648902817</v>
      </c>
      <c r="I806">
        <v>9909</v>
      </c>
      <c r="J806">
        <v>4730</v>
      </c>
      <c r="K806">
        <v>47.734382884246642</v>
      </c>
    </row>
    <row r="807" spans="1:11" x14ac:dyDescent="0.25">
      <c r="A807" t="s">
        <v>392</v>
      </c>
      <c r="B807" t="s">
        <v>367</v>
      </c>
      <c r="C807">
        <v>4537</v>
      </c>
      <c r="D807">
        <v>2377</v>
      </c>
      <c r="E807">
        <v>52.391448093453825</v>
      </c>
      <c r="F807">
        <v>4864</v>
      </c>
      <c r="G807">
        <v>2326</v>
      </c>
      <c r="H807">
        <v>47.820723684210527</v>
      </c>
      <c r="I807">
        <v>9402</v>
      </c>
      <c r="J807">
        <v>4704</v>
      </c>
      <c r="K807">
        <v>50.031908104658584</v>
      </c>
    </row>
    <row r="808" spans="1:11" x14ac:dyDescent="0.25">
      <c r="A808" t="s">
        <v>392</v>
      </c>
      <c r="B808" t="s">
        <v>355</v>
      </c>
      <c r="C808">
        <v>4481</v>
      </c>
      <c r="D808">
        <v>2422</v>
      </c>
      <c r="E808">
        <v>54.050435170720817</v>
      </c>
      <c r="F808">
        <v>5100</v>
      </c>
      <c r="G808">
        <v>2494</v>
      </c>
      <c r="H808">
        <v>48.901960784313722</v>
      </c>
      <c r="I808">
        <v>9581</v>
      </c>
      <c r="J808">
        <v>4916</v>
      </c>
      <c r="K808">
        <v>51.309884145705048</v>
      </c>
    </row>
    <row r="809" spans="1:11" x14ac:dyDescent="0.25">
      <c r="A809" t="s">
        <v>392</v>
      </c>
      <c r="B809" t="s">
        <v>368</v>
      </c>
      <c r="C809">
        <v>4976</v>
      </c>
      <c r="D809">
        <v>2562</v>
      </c>
      <c r="E809">
        <v>51.487138263665592</v>
      </c>
      <c r="F809">
        <v>5387</v>
      </c>
      <c r="G809">
        <v>2626</v>
      </c>
      <c r="H809">
        <v>48.746983478745122</v>
      </c>
      <c r="I809">
        <v>10363</v>
      </c>
      <c r="J809">
        <v>5188</v>
      </c>
      <c r="K809">
        <v>50.062723149667079</v>
      </c>
    </row>
    <row r="810" spans="1:11" x14ac:dyDescent="0.25">
      <c r="A810" t="s">
        <v>392</v>
      </c>
      <c r="B810" t="s">
        <v>369</v>
      </c>
      <c r="C810">
        <v>4706</v>
      </c>
      <c r="D810">
        <v>2393</v>
      </c>
      <c r="E810">
        <v>50.849978750531236</v>
      </c>
      <c r="F810">
        <v>5097</v>
      </c>
      <c r="G810">
        <v>2468</v>
      </c>
      <c r="H810">
        <v>48.420639591916817</v>
      </c>
      <c r="I810">
        <v>9803</v>
      </c>
      <c r="J810">
        <v>4861</v>
      </c>
      <c r="K810">
        <v>49.586861164949504</v>
      </c>
    </row>
    <row r="811" spans="1:11" x14ac:dyDescent="0.25">
      <c r="A811" t="s">
        <v>392</v>
      </c>
      <c r="B811" t="s">
        <v>370</v>
      </c>
      <c r="C811">
        <v>4414</v>
      </c>
      <c r="D811">
        <v>2330</v>
      </c>
      <c r="E811">
        <v>52.786588128681473</v>
      </c>
      <c r="F811">
        <v>4862</v>
      </c>
      <c r="G811">
        <v>2294</v>
      </c>
      <c r="H811">
        <v>47.182229535170706</v>
      </c>
      <c r="I811">
        <v>9276</v>
      </c>
      <c r="J811">
        <v>4624</v>
      </c>
      <c r="K811">
        <v>49.849072876239759</v>
      </c>
    </row>
    <row r="812" spans="1:11" x14ac:dyDescent="0.25">
      <c r="A812" t="s">
        <v>392</v>
      </c>
      <c r="B812" t="s">
        <v>357</v>
      </c>
      <c r="C812">
        <v>4310</v>
      </c>
      <c r="D812">
        <v>2259</v>
      </c>
      <c r="E812">
        <v>52.412993039443151</v>
      </c>
      <c r="F812">
        <v>4706</v>
      </c>
      <c r="G812">
        <v>2219</v>
      </c>
      <c r="H812">
        <v>47.152571185720355</v>
      </c>
      <c r="I812">
        <v>9016</v>
      </c>
      <c r="J812">
        <v>4478</v>
      </c>
      <c r="K812">
        <v>49.667258207630873</v>
      </c>
    </row>
    <row r="813" spans="1:11" x14ac:dyDescent="0.25">
      <c r="A813" t="s">
        <v>392</v>
      </c>
      <c r="B813" t="s">
        <v>358</v>
      </c>
      <c r="C813">
        <v>4771</v>
      </c>
      <c r="D813">
        <v>2512</v>
      </c>
      <c r="E813">
        <v>52.651435757702785</v>
      </c>
      <c r="F813">
        <v>5120</v>
      </c>
      <c r="G813">
        <v>2419</v>
      </c>
      <c r="H813">
        <v>47.24609375</v>
      </c>
      <c r="I813">
        <v>9891</v>
      </c>
      <c r="J813">
        <v>4931</v>
      </c>
      <c r="K813">
        <v>49.85340208270145</v>
      </c>
    </row>
    <row r="814" spans="1:11" x14ac:dyDescent="0.25">
      <c r="A814" t="s">
        <v>392</v>
      </c>
      <c r="B814" t="s">
        <v>359</v>
      </c>
      <c r="C814">
        <v>4654</v>
      </c>
      <c r="D814">
        <v>2412</v>
      </c>
      <c r="E814">
        <v>51.82638590459819</v>
      </c>
      <c r="F814">
        <v>4971</v>
      </c>
      <c r="G814">
        <v>2348</v>
      </c>
      <c r="H814">
        <v>47.233956950311814</v>
      </c>
      <c r="I814">
        <v>9625</v>
      </c>
      <c r="J814">
        <v>4760</v>
      </c>
      <c r="K814">
        <v>49.454545454545453</v>
      </c>
    </row>
    <row r="815" spans="1:11" x14ac:dyDescent="0.25">
      <c r="A815" t="s">
        <v>392</v>
      </c>
      <c r="B815" t="s">
        <v>360</v>
      </c>
      <c r="C815">
        <v>4280</v>
      </c>
      <c r="D815">
        <v>2350</v>
      </c>
      <c r="E815">
        <v>54.90654205607477</v>
      </c>
      <c r="F815">
        <v>5099</v>
      </c>
      <c r="G815">
        <v>2362</v>
      </c>
      <c r="H815">
        <v>46.32280839380271</v>
      </c>
      <c r="I815">
        <v>9379</v>
      </c>
      <c r="J815">
        <v>4712</v>
      </c>
      <c r="K815">
        <v>50.23989764367203</v>
      </c>
    </row>
    <row r="816" spans="1:11" x14ac:dyDescent="0.25">
      <c r="A816" t="s">
        <v>80</v>
      </c>
      <c r="B816" t="s">
        <v>355</v>
      </c>
      <c r="C816">
        <v>2885</v>
      </c>
      <c r="D816">
        <v>1450</v>
      </c>
      <c r="E816">
        <v>50.259965337954938</v>
      </c>
      <c r="F816">
        <v>3095</v>
      </c>
      <c r="G816">
        <v>1435</v>
      </c>
      <c r="H816">
        <v>46.365105008077542</v>
      </c>
      <c r="I816">
        <v>5980</v>
      </c>
      <c r="J816">
        <v>2885</v>
      </c>
      <c r="K816">
        <v>48.244147157190639</v>
      </c>
    </row>
    <row r="817" spans="1:11" x14ac:dyDescent="0.25">
      <c r="A817" t="s">
        <v>393</v>
      </c>
      <c r="B817" t="s">
        <v>366</v>
      </c>
      <c r="C817">
        <v>32</v>
      </c>
      <c r="D817">
        <v>22</v>
      </c>
      <c r="E817">
        <v>68.75</v>
      </c>
      <c r="F817">
        <v>19</v>
      </c>
      <c r="G817">
        <v>10</v>
      </c>
      <c r="H817">
        <v>52.631578947368425</v>
      </c>
      <c r="I817">
        <v>51</v>
      </c>
      <c r="J817">
        <v>32</v>
      </c>
      <c r="K817">
        <v>62.745098039215691</v>
      </c>
    </row>
    <row r="818" spans="1:11" x14ac:dyDescent="0.25">
      <c r="A818" t="s">
        <v>393</v>
      </c>
      <c r="B818" t="s">
        <v>367</v>
      </c>
      <c r="C818">
        <v>28</v>
      </c>
      <c r="D818">
        <v>18</v>
      </c>
      <c r="E818">
        <v>64.285714285714278</v>
      </c>
      <c r="F818">
        <v>27</v>
      </c>
      <c r="G818">
        <v>23</v>
      </c>
      <c r="H818">
        <v>85.185185185185176</v>
      </c>
      <c r="I818">
        <v>55</v>
      </c>
      <c r="J818">
        <v>41</v>
      </c>
      <c r="K818">
        <v>74.545454545454547</v>
      </c>
    </row>
    <row r="819" spans="1:11" x14ac:dyDescent="0.25">
      <c r="A819" t="s">
        <v>393</v>
      </c>
      <c r="B819" t="s">
        <v>368</v>
      </c>
      <c r="C819">
        <v>36</v>
      </c>
      <c r="D819">
        <v>27</v>
      </c>
      <c r="E819">
        <v>75</v>
      </c>
      <c r="F819">
        <v>29</v>
      </c>
      <c r="G819">
        <v>16</v>
      </c>
      <c r="H819">
        <v>55.172413793103452</v>
      </c>
      <c r="I819">
        <v>65</v>
      </c>
      <c r="J819">
        <v>43</v>
      </c>
      <c r="K819">
        <v>66.153846153846146</v>
      </c>
    </row>
    <row r="820" spans="1:11" x14ac:dyDescent="0.25">
      <c r="A820" t="s">
        <v>393</v>
      </c>
      <c r="B820" t="s">
        <v>369</v>
      </c>
      <c r="C820">
        <v>29</v>
      </c>
      <c r="D820">
        <v>24</v>
      </c>
      <c r="E820">
        <v>82.758620689655174</v>
      </c>
      <c r="F820">
        <v>24</v>
      </c>
      <c r="G820">
        <v>13</v>
      </c>
      <c r="H820">
        <v>54.166666666666671</v>
      </c>
      <c r="I820">
        <v>53</v>
      </c>
      <c r="J820">
        <v>37</v>
      </c>
      <c r="K820">
        <v>69.811320754716974</v>
      </c>
    </row>
    <row r="821" spans="1:11" x14ac:dyDescent="0.25">
      <c r="A821" t="s">
        <v>393</v>
      </c>
      <c r="B821" t="s">
        <v>370</v>
      </c>
      <c r="C821">
        <v>24</v>
      </c>
      <c r="D821">
        <v>17</v>
      </c>
      <c r="E821">
        <v>70.833333333333329</v>
      </c>
      <c r="F821">
        <v>28</v>
      </c>
      <c r="G821">
        <v>21</v>
      </c>
      <c r="H821">
        <v>75</v>
      </c>
      <c r="I821">
        <v>52</v>
      </c>
      <c r="J821">
        <v>38</v>
      </c>
      <c r="K821">
        <v>73.07692307692308</v>
      </c>
    </row>
    <row r="822" spans="1:11" x14ac:dyDescent="0.25">
      <c r="A822" t="s">
        <v>393</v>
      </c>
      <c r="B822" t="s">
        <v>357</v>
      </c>
      <c r="C822">
        <v>26</v>
      </c>
      <c r="D822">
        <v>17</v>
      </c>
      <c r="E822">
        <v>65.384615384615387</v>
      </c>
      <c r="F822">
        <v>36</v>
      </c>
      <c r="G822">
        <v>25</v>
      </c>
      <c r="H822">
        <v>69.444444444444443</v>
      </c>
      <c r="I822">
        <v>62</v>
      </c>
      <c r="J822">
        <v>42</v>
      </c>
      <c r="K822">
        <v>67.741935483870961</v>
      </c>
    </row>
    <row r="823" spans="1:11" x14ac:dyDescent="0.25">
      <c r="A823" t="s">
        <v>393</v>
      </c>
      <c r="B823" t="s">
        <v>358</v>
      </c>
      <c r="C823">
        <v>38</v>
      </c>
      <c r="D823">
        <v>20</v>
      </c>
      <c r="E823">
        <v>52.631578947368425</v>
      </c>
      <c r="F823">
        <v>50</v>
      </c>
      <c r="G823">
        <v>22</v>
      </c>
      <c r="H823">
        <v>44</v>
      </c>
      <c r="I823">
        <v>88</v>
      </c>
      <c r="J823">
        <v>42</v>
      </c>
      <c r="K823">
        <v>47.727272727272727</v>
      </c>
    </row>
    <row r="824" spans="1:11" x14ac:dyDescent="0.25">
      <c r="A824" t="s">
        <v>393</v>
      </c>
      <c r="B824" t="s">
        <v>359</v>
      </c>
      <c r="C824">
        <v>41</v>
      </c>
      <c r="D824">
        <v>25</v>
      </c>
      <c r="E824">
        <v>60.975609756097562</v>
      </c>
      <c r="F824">
        <v>37</v>
      </c>
      <c r="G824">
        <v>20</v>
      </c>
      <c r="H824">
        <v>54.054054054054049</v>
      </c>
      <c r="I824">
        <v>78</v>
      </c>
      <c r="J824">
        <v>45</v>
      </c>
      <c r="K824">
        <v>57.692307692307693</v>
      </c>
    </row>
    <row r="825" spans="1:11" x14ac:dyDescent="0.25">
      <c r="A825" t="s">
        <v>393</v>
      </c>
      <c r="B825" t="s">
        <v>360</v>
      </c>
      <c r="C825">
        <v>43</v>
      </c>
      <c r="D825">
        <v>27</v>
      </c>
      <c r="E825">
        <v>62.79069767441861</v>
      </c>
      <c r="F825">
        <v>36</v>
      </c>
      <c r="G825">
        <v>22</v>
      </c>
      <c r="H825">
        <v>61.111111111111114</v>
      </c>
      <c r="I825">
        <v>79</v>
      </c>
      <c r="J825">
        <v>49</v>
      </c>
      <c r="K825">
        <v>62.025316455696199</v>
      </c>
    </row>
    <row r="826" spans="1:11" x14ac:dyDescent="0.25">
      <c r="A826" t="s">
        <v>393</v>
      </c>
      <c r="B826" t="s">
        <v>362</v>
      </c>
      <c r="C826">
        <v>27</v>
      </c>
      <c r="D826">
        <v>15</v>
      </c>
      <c r="E826">
        <v>55.5555555555556</v>
      </c>
      <c r="F826">
        <v>37</v>
      </c>
      <c r="G826">
        <v>20</v>
      </c>
      <c r="H826">
        <v>54.054054054053999</v>
      </c>
      <c r="I826">
        <v>64</v>
      </c>
      <c r="J826">
        <v>35</v>
      </c>
      <c r="K826">
        <v>54.6875</v>
      </c>
    </row>
    <row r="827" spans="1:11" x14ac:dyDescent="0.25">
      <c r="A827" t="s">
        <v>393</v>
      </c>
      <c r="B827" t="s">
        <v>355</v>
      </c>
      <c r="C827">
        <v>24</v>
      </c>
      <c r="D827">
        <v>15</v>
      </c>
      <c r="E827">
        <v>62.5</v>
      </c>
      <c r="F827">
        <v>17</v>
      </c>
      <c r="G827">
        <v>7</v>
      </c>
      <c r="H827">
        <v>41.176470588235297</v>
      </c>
      <c r="I827">
        <v>41</v>
      </c>
      <c r="J827">
        <v>22</v>
      </c>
      <c r="K827">
        <v>53.658536585365852</v>
      </c>
    </row>
    <row r="828" spans="1:11" x14ac:dyDescent="0.25">
      <c r="A828" t="s">
        <v>254</v>
      </c>
      <c r="B828" t="s">
        <v>359</v>
      </c>
      <c r="C828">
        <v>3050</v>
      </c>
      <c r="D828">
        <v>1438</v>
      </c>
      <c r="E828">
        <v>47.147540983606561</v>
      </c>
      <c r="F828">
        <v>3599</v>
      </c>
      <c r="G828">
        <v>1418</v>
      </c>
      <c r="H828">
        <v>39.399833287024173</v>
      </c>
      <c r="I828">
        <v>6649</v>
      </c>
      <c r="J828">
        <v>2856</v>
      </c>
      <c r="K828">
        <v>42.953827643254627</v>
      </c>
    </row>
    <row r="829" spans="1:11" x14ac:dyDescent="0.25">
      <c r="A829" t="s">
        <v>254</v>
      </c>
      <c r="B829" t="s">
        <v>360</v>
      </c>
      <c r="C829">
        <v>2990</v>
      </c>
      <c r="D829">
        <v>1348</v>
      </c>
      <c r="E829">
        <v>45.083612040133772</v>
      </c>
      <c r="F829">
        <v>3687</v>
      </c>
      <c r="G829">
        <v>1404</v>
      </c>
      <c r="H829">
        <v>38.079739625711959</v>
      </c>
      <c r="I829">
        <v>6677</v>
      </c>
      <c r="J829">
        <v>2752</v>
      </c>
      <c r="K829">
        <v>41.216115021716341</v>
      </c>
    </row>
    <row r="830" spans="1:11" x14ac:dyDescent="0.25">
      <c r="A830" t="s">
        <v>394</v>
      </c>
      <c r="B830" t="s">
        <v>359</v>
      </c>
      <c r="C830">
        <v>713</v>
      </c>
      <c r="D830">
        <v>336</v>
      </c>
      <c r="E830">
        <v>47.124824684431978</v>
      </c>
      <c r="F830">
        <v>641</v>
      </c>
      <c r="G830">
        <v>243</v>
      </c>
      <c r="H830">
        <v>37.909516380655226</v>
      </c>
      <c r="I830">
        <v>1354</v>
      </c>
      <c r="J830">
        <v>579</v>
      </c>
      <c r="K830">
        <v>42.762186115214178</v>
      </c>
    </row>
    <row r="831" spans="1:11" x14ac:dyDescent="0.25">
      <c r="A831" t="s">
        <v>394</v>
      </c>
      <c r="B831" t="s">
        <v>360</v>
      </c>
      <c r="C831">
        <v>3366</v>
      </c>
      <c r="D831">
        <v>1530</v>
      </c>
      <c r="E831">
        <v>45.454545454545453</v>
      </c>
      <c r="F831">
        <v>4210</v>
      </c>
      <c r="G831">
        <v>1575</v>
      </c>
      <c r="H831">
        <v>37.410926365795724</v>
      </c>
      <c r="I831">
        <v>7576</v>
      </c>
      <c r="J831">
        <v>3105</v>
      </c>
      <c r="K831">
        <v>40.98468848996832</v>
      </c>
    </row>
    <row r="832" spans="1:11" x14ac:dyDescent="0.25">
      <c r="A832" t="s">
        <v>395</v>
      </c>
      <c r="B832" t="s">
        <v>370</v>
      </c>
      <c r="C832">
        <v>357</v>
      </c>
      <c r="D832">
        <v>175</v>
      </c>
      <c r="E832">
        <v>49.019607843137258</v>
      </c>
      <c r="F832">
        <v>488</v>
      </c>
      <c r="G832">
        <v>207</v>
      </c>
      <c r="H832">
        <v>42.418032786885242</v>
      </c>
      <c r="I832">
        <v>845</v>
      </c>
      <c r="J832">
        <v>382</v>
      </c>
      <c r="K832">
        <v>45.207100591715978</v>
      </c>
    </row>
    <row r="833" spans="1:11" x14ac:dyDescent="0.25">
      <c r="A833" t="s">
        <v>395</v>
      </c>
      <c r="B833" t="s">
        <v>357</v>
      </c>
      <c r="C833">
        <v>435</v>
      </c>
      <c r="D833">
        <v>228</v>
      </c>
      <c r="E833">
        <v>52.413793103448278</v>
      </c>
      <c r="F833">
        <v>597</v>
      </c>
      <c r="G833">
        <v>250</v>
      </c>
      <c r="H833">
        <v>41.876046901172529</v>
      </c>
      <c r="I833">
        <v>1032</v>
      </c>
      <c r="J833">
        <v>478</v>
      </c>
      <c r="K833">
        <v>46.31782945736434</v>
      </c>
    </row>
    <row r="834" spans="1:11" x14ac:dyDescent="0.25">
      <c r="A834" t="s">
        <v>395</v>
      </c>
      <c r="B834" t="s">
        <v>358</v>
      </c>
      <c r="C834">
        <v>427</v>
      </c>
      <c r="D834">
        <v>216</v>
      </c>
      <c r="E834">
        <v>50.585480093676814</v>
      </c>
      <c r="F834">
        <v>636</v>
      </c>
      <c r="G834">
        <v>295</v>
      </c>
      <c r="H834">
        <v>46.383647798742139</v>
      </c>
      <c r="I834">
        <v>1063</v>
      </c>
      <c r="J834">
        <v>511</v>
      </c>
      <c r="K834">
        <v>48.071495766698028</v>
      </c>
    </row>
    <row r="835" spans="1:11" x14ac:dyDescent="0.25">
      <c r="A835" t="s">
        <v>395</v>
      </c>
      <c r="B835" t="s">
        <v>359</v>
      </c>
      <c r="C835">
        <v>169</v>
      </c>
      <c r="D835">
        <v>82</v>
      </c>
      <c r="E835">
        <v>48.520710059171599</v>
      </c>
      <c r="F835">
        <v>239</v>
      </c>
      <c r="G835">
        <v>114</v>
      </c>
      <c r="H835">
        <v>47.698744769874473</v>
      </c>
      <c r="I835">
        <v>408</v>
      </c>
      <c r="J835">
        <v>196</v>
      </c>
      <c r="K835">
        <v>48.03921568627451</v>
      </c>
    </row>
    <row r="836" spans="1:11" x14ac:dyDescent="0.25">
      <c r="A836" t="s">
        <v>82</v>
      </c>
      <c r="B836" t="s">
        <v>366</v>
      </c>
      <c r="C836">
        <v>164</v>
      </c>
      <c r="D836">
        <v>104</v>
      </c>
      <c r="E836">
        <v>63.414634146341456</v>
      </c>
      <c r="F836">
        <v>136</v>
      </c>
      <c r="G836">
        <v>84</v>
      </c>
      <c r="H836">
        <v>61.764705882352935</v>
      </c>
      <c r="I836">
        <v>300</v>
      </c>
      <c r="J836">
        <v>188</v>
      </c>
      <c r="K836">
        <v>62.666666666666671</v>
      </c>
    </row>
    <row r="837" spans="1:11" x14ac:dyDescent="0.25">
      <c r="A837" t="s">
        <v>82</v>
      </c>
      <c r="B837" t="s">
        <v>367</v>
      </c>
      <c r="C837">
        <v>128</v>
      </c>
      <c r="D837">
        <v>71</v>
      </c>
      <c r="E837">
        <v>55.46875</v>
      </c>
      <c r="F837">
        <v>112</v>
      </c>
      <c r="G837">
        <v>58</v>
      </c>
      <c r="H837">
        <v>51.785714285714285</v>
      </c>
      <c r="I837">
        <v>240</v>
      </c>
      <c r="J837">
        <v>129</v>
      </c>
      <c r="K837">
        <v>53.75</v>
      </c>
    </row>
    <row r="838" spans="1:11" x14ac:dyDescent="0.25">
      <c r="A838" t="s">
        <v>82</v>
      </c>
      <c r="B838" t="s">
        <v>368</v>
      </c>
      <c r="C838">
        <v>135</v>
      </c>
      <c r="D838">
        <v>78</v>
      </c>
      <c r="E838">
        <v>57.777777777777771</v>
      </c>
      <c r="F838">
        <v>148</v>
      </c>
      <c r="G838">
        <v>77</v>
      </c>
      <c r="H838">
        <v>52.027027027027025</v>
      </c>
      <c r="I838">
        <v>283</v>
      </c>
      <c r="J838">
        <v>155</v>
      </c>
      <c r="K838">
        <v>54.770318021201412</v>
      </c>
    </row>
    <row r="839" spans="1:11" x14ac:dyDescent="0.25">
      <c r="A839" t="s">
        <v>82</v>
      </c>
      <c r="B839" t="s">
        <v>370</v>
      </c>
      <c r="C839">
        <v>139</v>
      </c>
      <c r="D839">
        <v>75</v>
      </c>
      <c r="E839">
        <v>53.956834532374103</v>
      </c>
      <c r="F839">
        <v>141</v>
      </c>
      <c r="G839">
        <v>75</v>
      </c>
      <c r="H839">
        <v>53.191489361702125</v>
      </c>
      <c r="I839">
        <v>280</v>
      </c>
      <c r="J839">
        <v>150</v>
      </c>
      <c r="K839">
        <v>53.571428571428569</v>
      </c>
    </row>
    <row r="840" spans="1:11" x14ac:dyDescent="0.25">
      <c r="A840" t="s">
        <v>82</v>
      </c>
      <c r="B840" t="s">
        <v>357</v>
      </c>
      <c r="C840">
        <v>116</v>
      </c>
      <c r="D840">
        <v>66</v>
      </c>
      <c r="E840">
        <v>56.896551724137936</v>
      </c>
      <c r="F840">
        <v>212</v>
      </c>
      <c r="G840">
        <v>92</v>
      </c>
      <c r="H840">
        <v>43.39622641509434</v>
      </c>
      <c r="I840">
        <v>328</v>
      </c>
      <c r="J840">
        <v>158</v>
      </c>
      <c r="K840">
        <v>48.170731707317074</v>
      </c>
    </row>
    <row r="841" spans="1:11" x14ac:dyDescent="0.25">
      <c r="A841" t="s">
        <v>82</v>
      </c>
      <c r="B841" t="s">
        <v>358</v>
      </c>
      <c r="C841">
        <v>168</v>
      </c>
      <c r="D841">
        <v>96</v>
      </c>
      <c r="E841">
        <v>57.142857142857146</v>
      </c>
      <c r="F841">
        <v>153</v>
      </c>
      <c r="G841">
        <v>74</v>
      </c>
      <c r="H841">
        <v>48.366013071895424</v>
      </c>
      <c r="I841">
        <v>321</v>
      </c>
      <c r="J841">
        <v>170</v>
      </c>
      <c r="K841">
        <v>52.9595015576324</v>
      </c>
    </row>
    <row r="842" spans="1:11" x14ac:dyDescent="0.25">
      <c r="A842" t="s">
        <v>82</v>
      </c>
      <c r="B842" t="s">
        <v>359</v>
      </c>
      <c r="C842">
        <v>229</v>
      </c>
      <c r="D842">
        <v>124</v>
      </c>
      <c r="E842">
        <v>54.148471615720524</v>
      </c>
      <c r="F842">
        <v>199</v>
      </c>
      <c r="G842">
        <v>100</v>
      </c>
      <c r="H842">
        <v>50.251256281407031</v>
      </c>
      <c r="I842">
        <v>428</v>
      </c>
      <c r="J842">
        <v>224</v>
      </c>
      <c r="K842">
        <v>52.336448598130836</v>
      </c>
    </row>
    <row r="843" spans="1:11" x14ac:dyDescent="0.25">
      <c r="A843" t="s">
        <v>82</v>
      </c>
      <c r="B843" t="s">
        <v>360</v>
      </c>
      <c r="C843">
        <v>152</v>
      </c>
      <c r="D843">
        <v>88</v>
      </c>
      <c r="E843">
        <v>57.894736842105267</v>
      </c>
      <c r="F843">
        <v>147</v>
      </c>
      <c r="G843">
        <v>75</v>
      </c>
      <c r="H843">
        <v>51.020408163265309</v>
      </c>
      <c r="I843">
        <v>299</v>
      </c>
      <c r="J843">
        <v>163</v>
      </c>
      <c r="K843">
        <v>54.515050167224082</v>
      </c>
    </row>
    <row r="844" spans="1:11" x14ac:dyDescent="0.25">
      <c r="A844" t="s">
        <v>82</v>
      </c>
      <c r="B844" t="s">
        <v>361</v>
      </c>
      <c r="C844">
        <v>157</v>
      </c>
      <c r="D844">
        <v>94</v>
      </c>
      <c r="E844">
        <v>59.872611464968202</v>
      </c>
      <c r="F844">
        <v>139</v>
      </c>
      <c r="G844">
        <v>75</v>
      </c>
      <c r="H844">
        <v>53.956834532374103</v>
      </c>
      <c r="I844">
        <v>296</v>
      </c>
      <c r="J844">
        <v>169</v>
      </c>
      <c r="K844">
        <v>57.094594594594597</v>
      </c>
    </row>
    <row r="845" spans="1:11" x14ac:dyDescent="0.25">
      <c r="A845" t="s">
        <v>82</v>
      </c>
      <c r="B845" t="s">
        <v>362</v>
      </c>
      <c r="C845">
        <v>102</v>
      </c>
      <c r="D845">
        <v>56</v>
      </c>
      <c r="E845">
        <v>54.901960784313701</v>
      </c>
      <c r="F845">
        <v>104</v>
      </c>
      <c r="G845">
        <v>67</v>
      </c>
      <c r="H845">
        <v>64.423076923076906</v>
      </c>
      <c r="I845">
        <v>206</v>
      </c>
      <c r="J845">
        <v>123</v>
      </c>
      <c r="K845">
        <v>59.708737864077698</v>
      </c>
    </row>
    <row r="846" spans="1:11" x14ac:dyDescent="0.25">
      <c r="A846" t="s">
        <v>82</v>
      </c>
      <c r="B846" t="s">
        <v>363</v>
      </c>
      <c r="C846">
        <v>17</v>
      </c>
      <c r="D846">
        <v>12</v>
      </c>
      <c r="E846">
        <v>70.588235294117695</v>
      </c>
      <c r="F846">
        <v>16</v>
      </c>
      <c r="G846">
        <v>6</v>
      </c>
      <c r="H846">
        <v>37.5</v>
      </c>
      <c r="I846">
        <v>33</v>
      </c>
      <c r="J846">
        <v>18</v>
      </c>
      <c r="K846">
        <v>54.545454545454497</v>
      </c>
    </row>
    <row r="847" spans="1:11" x14ac:dyDescent="0.25">
      <c r="A847" t="s">
        <v>82</v>
      </c>
      <c r="B847" t="s">
        <v>355</v>
      </c>
      <c r="C847">
        <v>131</v>
      </c>
      <c r="D847">
        <v>72</v>
      </c>
      <c r="E847">
        <v>54.961832061068698</v>
      </c>
      <c r="F847">
        <v>135</v>
      </c>
      <c r="G847">
        <v>79</v>
      </c>
      <c r="H847">
        <v>58.518518518518519</v>
      </c>
      <c r="I847">
        <v>266</v>
      </c>
      <c r="J847">
        <v>151</v>
      </c>
      <c r="K847">
        <v>56.766917293233085</v>
      </c>
    </row>
    <row r="848" spans="1:11" x14ac:dyDescent="0.25">
      <c r="A848" t="s">
        <v>83</v>
      </c>
      <c r="B848" t="s">
        <v>366</v>
      </c>
      <c r="C848">
        <v>1008</v>
      </c>
      <c r="D848">
        <v>488</v>
      </c>
      <c r="E848">
        <v>48.412698412698411</v>
      </c>
      <c r="F848">
        <v>864</v>
      </c>
      <c r="G848">
        <v>357</v>
      </c>
      <c r="H848">
        <v>41.319444444444443</v>
      </c>
      <c r="I848">
        <v>1872</v>
      </c>
      <c r="J848">
        <v>845</v>
      </c>
      <c r="K848">
        <v>45.138888888888886</v>
      </c>
    </row>
    <row r="849" spans="1:11" x14ac:dyDescent="0.25">
      <c r="A849" t="s">
        <v>83</v>
      </c>
      <c r="B849" t="s">
        <v>367</v>
      </c>
      <c r="C849">
        <v>3726</v>
      </c>
      <c r="D849">
        <v>1965</v>
      </c>
      <c r="E849">
        <v>52.737520128824478</v>
      </c>
      <c r="F849">
        <v>3661</v>
      </c>
      <c r="G849">
        <v>1759</v>
      </c>
      <c r="H849">
        <v>48.046981698989349</v>
      </c>
      <c r="I849">
        <v>7388</v>
      </c>
      <c r="J849">
        <v>3724</v>
      </c>
      <c r="K849">
        <v>50.406063887384953</v>
      </c>
    </row>
    <row r="850" spans="1:11" x14ac:dyDescent="0.25">
      <c r="A850" t="s">
        <v>83</v>
      </c>
      <c r="B850" t="s">
        <v>368</v>
      </c>
      <c r="C850">
        <v>3763</v>
      </c>
      <c r="D850">
        <v>2047</v>
      </c>
      <c r="E850">
        <v>54.398086633005576</v>
      </c>
      <c r="F850">
        <v>4143</v>
      </c>
      <c r="G850">
        <v>1947</v>
      </c>
      <c r="H850">
        <v>46.994931209268643</v>
      </c>
      <c r="I850">
        <v>7906</v>
      </c>
      <c r="J850">
        <v>3994</v>
      </c>
      <c r="K850">
        <v>50.518593473311412</v>
      </c>
    </row>
    <row r="851" spans="1:11" x14ac:dyDescent="0.25">
      <c r="A851" t="s">
        <v>83</v>
      </c>
      <c r="B851" t="s">
        <v>369</v>
      </c>
      <c r="C851">
        <v>3706</v>
      </c>
      <c r="D851">
        <v>1994</v>
      </c>
      <c r="E851">
        <v>53.804641122504044</v>
      </c>
      <c r="F851">
        <v>4146</v>
      </c>
      <c r="G851">
        <v>2027</v>
      </c>
      <c r="H851">
        <v>48.890496864447663</v>
      </c>
      <c r="I851">
        <v>7852</v>
      </c>
      <c r="J851">
        <v>4021</v>
      </c>
      <c r="K851">
        <v>51.209882832399387</v>
      </c>
    </row>
    <row r="852" spans="1:11" x14ac:dyDescent="0.25">
      <c r="A852" t="s">
        <v>83</v>
      </c>
      <c r="B852" t="s">
        <v>370</v>
      </c>
      <c r="C852">
        <v>3724</v>
      </c>
      <c r="D852">
        <v>2028</v>
      </c>
      <c r="E852">
        <v>54.457572502685288</v>
      </c>
      <c r="F852">
        <v>3981</v>
      </c>
      <c r="G852">
        <v>1974</v>
      </c>
      <c r="H852">
        <v>49.585531273549357</v>
      </c>
      <c r="I852">
        <v>7705</v>
      </c>
      <c r="J852">
        <v>4002</v>
      </c>
      <c r="K852">
        <v>51.940298507462686</v>
      </c>
    </row>
    <row r="853" spans="1:11" x14ac:dyDescent="0.25">
      <c r="A853" t="s">
        <v>83</v>
      </c>
      <c r="B853" t="s">
        <v>357</v>
      </c>
      <c r="C853">
        <v>4060</v>
      </c>
      <c r="D853">
        <v>2154</v>
      </c>
      <c r="E853">
        <v>53.054187192118228</v>
      </c>
      <c r="F853">
        <v>4506</v>
      </c>
      <c r="G853">
        <v>2181</v>
      </c>
      <c r="H853">
        <v>48.402130492676434</v>
      </c>
      <c r="I853">
        <v>8566</v>
      </c>
      <c r="J853">
        <v>4335</v>
      </c>
      <c r="K853">
        <v>50.607051132383837</v>
      </c>
    </row>
    <row r="854" spans="1:11" x14ac:dyDescent="0.25">
      <c r="A854" t="s">
        <v>83</v>
      </c>
      <c r="B854" t="s">
        <v>358</v>
      </c>
      <c r="C854">
        <v>4777</v>
      </c>
      <c r="D854">
        <v>2588</v>
      </c>
      <c r="E854">
        <v>54.17626125183169</v>
      </c>
      <c r="F854">
        <v>5102</v>
      </c>
      <c r="G854">
        <v>2349</v>
      </c>
      <c r="H854">
        <v>46.040768326146605</v>
      </c>
      <c r="I854">
        <v>9879</v>
      </c>
      <c r="J854">
        <v>4937</v>
      </c>
      <c r="K854">
        <v>49.974693794918515</v>
      </c>
    </row>
    <row r="855" spans="1:11" x14ac:dyDescent="0.25">
      <c r="A855" t="s">
        <v>83</v>
      </c>
      <c r="B855" t="s">
        <v>359</v>
      </c>
      <c r="C855">
        <v>4060</v>
      </c>
      <c r="D855">
        <v>2173</v>
      </c>
      <c r="E855">
        <v>53.522167487684726</v>
      </c>
      <c r="F855">
        <v>4788</v>
      </c>
      <c r="G855">
        <v>2155</v>
      </c>
      <c r="H855">
        <v>45.008354218880534</v>
      </c>
      <c r="I855">
        <v>8848</v>
      </c>
      <c r="J855">
        <v>4328</v>
      </c>
      <c r="K855">
        <v>48.915009041591318</v>
      </c>
    </row>
    <row r="856" spans="1:11" x14ac:dyDescent="0.25">
      <c r="A856" t="s">
        <v>83</v>
      </c>
      <c r="B856" t="s">
        <v>360</v>
      </c>
      <c r="C856">
        <v>4415</v>
      </c>
      <c r="D856">
        <v>2163</v>
      </c>
      <c r="E856">
        <v>48.992072480181207</v>
      </c>
      <c r="F856">
        <v>4943</v>
      </c>
      <c r="G856">
        <v>2134</v>
      </c>
      <c r="H856">
        <v>43.172162654258543</v>
      </c>
      <c r="I856">
        <v>9358</v>
      </c>
      <c r="J856">
        <v>4297</v>
      </c>
      <c r="K856">
        <v>45.917931181876469</v>
      </c>
    </row>
    <row r="857" spans="1:11" x14ac:dyDescent="0.25">
      <c r="A857" t="s">
        <v>83</v>
      </c>
      <c r="B857" t="s">
        <v>361</v>
      </c>
      <c r="C857">
        <v>4323</v>
      </c>
      <c r="D857">
        <v>1855</v>
      </c>
      <c r="E857">
        <v>42.910016192458897</v>
      </c>
      <c r="F857">
        <v>4508</v>
      </c>
      <c r="G857">
        <v>1771</v>
      </c>
      <c r="H857">
        <v>39.285714285714299</v>
      </c>
      <c r="I857">
        <v>8831</v>
      </c>
      <c r="J857">
        <v>3626</v>
      </c>
      <c r="K857">
        <v>41.059902615785298</v>
      </c>
    </row>
    <row r="858" spans="1:11" x14ac:dyDescent="0.25">
      <c r="A858" t="s">
        <v>83</v>
      </c>
      <c r="B858" t="s">
        <v>362</v>
      </c>
      <c r="C858">
        <v>3781</v>
      </c>
      <c r="D858">
        <v>1677</v>
      </c>
      <c r="E858">
        <v>44.3533456757472</v>
      </c>
      <c r="F858">
        <v>3897</v>
      </c>
      <c r="G858">
        <v>1533</v>
      </c>
      <c r="H858">
        <v>39.337952270977702</v>
      </c>
      <c r="I858">
        <v>7678</v>
      </c>
      <c r="J858">
        <v>3210</v>
      </c>
      <c r="K858">
        <v>41.807762438134901</v>
      </c>
    </row>
    <row r="859" spans="1:11" x14ac:dyDescent="0.25">
      <c r="A859" t="s">
        <v>83</v>
      </c>
      <c r="B859" t="s">
        <v>363</v>
      </c>
      <c r="C859">
        <v>829</v>
      </c>
      <c r="D859">
        <v>400</v>
      </c>
      <c r="E859">
        <v>48.250904704463203</v>
      </c>
      <c r="F859">
        <v>833</v>
      </c>
      <c r="G859">
        <v>351</v>
      </c>
      <c r="H859">
        <v>42.136854741896798</v>
      </c>
      <c r="I859">
        <v>1662</v>
      </c>
      <c r="J859">
        <v>751</v>
      </c>
      <c r="K859">
        <v>45.186522262334499</v>
      </c>
    </row>
    <row r="860" spans="1:11" x14ac:dyDescent="0.25">
      <c r="A860" t="s">
        <v>83</v>
      </c>
      <c r="B860" t="s">
        <v>355</v>
      </c>
      <c r="C860">
        <v>3952</v>
      </c>
      <c r="D860">
        <v>2061</v>
      </c>
      <c r="E860">
        <v>52.150809716599184</v>
      </c>
      <c r="F860">
        <v>4104</v>
      </c>
      <c r="G860">
        <v>1993</v>
      </c>
      <c r="H860">
        <v>48.562378167641327</v>
      </c>
      <c r="I860">
        <v>8056</v>
      </c>
      <c r="J860">
        <v>4054</v>
      </c>
      <c r="K860">
        <v>50.322740814299905</v>
      </c>
    </row>
    <row r="861" spans="1:11" x14ac:dyDescent="0.25">
      <c r="A861" t="s">
        <v>84</v>
      </c>
      <c r="B861" t="s">
        <v>366</v>
      </c>
      <c r="C861">
        <v>1977</v>
      </c>
      <c r="D861">
        <v>812</v>
      </c>
      <c r="E861">
        <v>41.072331815882656</v>
      </c>
      <c r="F861">
        <v>1890</v>
      </c>
      <c r="G861">
        <v>676</v>
      </c>
      <c r="H861">
        <v>35.767195767195766</v>
      </c>
      <c r="I861">
        <v>3867</v>
      </c>
      <c r="J861">
        <v>1488</v>
      </c>
      <c r="K861">
        <v>38.479441427463151</v>
      </c>
    </row>
    <row r="862" spans="1:11" x14ac:dyDescent="0.25">
      <c r="A862" t="s">
        <v>84</v>
      </c>
      <c r="B862" t="s">
        <v>367</v>
      </c>
      <c r="C862">
        <v>2099</v>
      </c>
      <c r="D862">
        <v>964</v>
      </c>
      <c r="E862">
        <v>45.926631729394948</v>
      </c>
      <c r="F862">
        <v>2055</v>
      </c>
      <c r="G862">
        <v>839</v>
      </c>
      <c r="H862">
        <v>40.827250608272507</v>
      </c>
      <c r="I862">
        <v>4154</v>
      </c>
      <c r="J862">
        <v>1803</v>
      </c>
      <c r="K862">
        <v>43.403948001925855</v>
      </c>
    </row>
    <row r="863" spans="1:11" x14ac:dyDescent="0.25">
      <c r="A863" t="s">
        <v>84</v>
      </c>
      <c r="B863" t="s">
        <v>368</v>
      </c>
      <c r="C863">
        <v>1982</v>
      </c>
      <c r="D863">
        <v>989</v>
      </c>
      <c r="E863">
        <v>49.899091826437946</v>
      </c>
      <c r="F863">
        <v>2385</v>
      </c>
      <c r="G863">
        <v>1034</v>
      </c>
      <c r="H863">
        <v>43.354297693920337</v>
      </c>
      <c r="I863">
        <v>4367</v>
      </c>
      <c r="J863">
        <v>2023</v>
      </c>
      <c r="K863">
        <v>46.32470803755438</v>
      </c>
    </row>
    <row r="864" spans="1:11" x14ac:dyDescent="0.25">
      <c r="A864" t="s">
        <v>84</v>
      </c>
      <c r="B864" t="s">
        <v>369</v>
      </c>
      <c r="C864">
        <v>1927</v>
      </c>
      <c r="D864">
        <v>969</v>
      </c>
      <c r="E864">
        <v>50.285417747794497</v>
      </c>
      <c r="F864">
        <v>2019</v>
      </c>
      <c r="G864">
        <v>875</v>
      </c>
      <c r="H864">
        <v>43.338286280336796</v>
      </c>
      <c r="I864">
        <v>3946</v>
      </c>
      <c r="J864">
        <v>1844</v>
      </c>
      <c r="K864">
        <v>46.730866700456154</v>
      </c>
    </row>
    <row r="865" spans="1:11" x14ac:dyDescent="0.25">
      <c r="A865" t="s">
        <v>84</v>
      </c>
      <c r="B865" t="s">
        <v>370</v>
      </c>
      <c r="C865">
        <v>1988</v>
      </c>
      <c r="D865">
        <v>1067</v>
      </c>
      <c r="E865">
        <v>53.672032193158955</v>
      </c>
      <c r="F865">
        <v>2309</v>
      </c>
      <c r="G865">
        <v>1050</v>
      </c>
      <c r="H865">
        <v>45.474231268947598</v>
      </c>
      <c r="I865">
        <v>4297</v>
      </c>
      <c r="J865">
        <v>2117</v>
      </c>
      <c r="K865">
        <v>49.2669304165697</v>
      </c>
    </row>
    <row r="866" spans="1:11" x14ac:dyDescent="0.25">
      <c r="A866" t="s">
        <v>84</v>
      </c>
      <c r="B866" t="s">
        <v>357</v>
      </c>
      <c r="C866">
        <v>2152</v>
      </c>
      <c r="D866">
        <v>1213</v>
      </c>
      <c r="E866">
        <v>56.366171003717476</v>
      </c>
      <c r="F866">
        <v>2460</v>
      </c>
      <c r="G866">
        <v>1101</v>
      </c>
      <c r="H866">
        <v>44.756097560975611</v>
      </c>
      <c r="I866">
        <v>4612</v>
      </c>
      <c r="J866">
        <v>2314</v>
      </c>
      <c r="K866">
        <v>50.173460537727671</v>
      </c>
    </row>
    <row r="867" spans="1:11" x14ac:dyDescent="0.25">
      <c r="A867" t="s">
        <v>84</v>
      </c>
      <c r="B867" t="s">
        <v>358</v>
      </c>
      <c r="C867">
        <v>2544</v>
      </c>
      <c r="D867">
        <v>1340</v>
      </c>
      <c r="E867">
        <v>52.672955974842772</v>
      </c>
      <c r="F867">
        <v>2649</v>
      </c>
      <c r="G867">
        <v>1171</v>
      </c>
      <c r="H867">
        <v>44.205360513401281</v>
      </c>
      <c r="I867">
        <v>5193</v>
      </c>
      <c r="J867">
        <v>2511</v>
      </c>
      <c r="K867">
        <v>48.353552859618723</v>
      </c>
    </row>
    <row r="868" spans="1:11" x14ac:dyDescent="0.25">
      <c r="A868" t="s">
        <v>84</v>
      </c>
      <c r="B868" t="s">
        <v>359</v>
      </c>
      <c r="C868">
        <v>2501</v>
      </c>
      <c r="D868">
        <v>1374</v>
      </c>
      <c r="E868">
        <v>54.938024790083965</v>
      </c>
      <c r="F868">
        <v>2787</v>
      </c>
      <c r="G868">
        <v>1319</v>
      </c>
      <c r="H868">
        <v>47.326874775744528</v>
      </c>
      <c r="I868">
        <v>5288</v>
      </c>
      <c r="J868">
        <v>2693</v>
      </c>
      <c r="K868">
        <v>50.92662632375189</v>
      </c>
    </row>
    <row r="869" spans="1:11" x14ac:dyDescent="0.25">
      <c r="A869" t="s">
        <v>84</v>
      </c>
      <c r="B869" t="s">
        <v>360</v>
      </c>
      <c r="C869">
        <v>2226</v>
      </c>
      <c r="D869">
        <v>1358</v>
      </c>
      <c r="E869">
        <v>61.0062893081761</v>
      </c>
      <c r="F869">
        <v>2455</v>
      </c>
      <c r="G869">
        <v>1260</v>
      </c>
      <c r="H869">
        <v>51.323828920570264</v>
      </c>
      <c r="I869">
        <v>4681</v>
      </c>
      <c r="J869">
        <v>2618</v>
      </c>
      <c r="K869">
        <v>55.928220465712457</v>
      </c>
    </row>
    <row r="870" spans="1:11" x14ac:dyDescent="0.25">
      <c r="A870" t="s">
        <v>84</v>
      </c>
      <c r="B870" t="s">
        <v>361</v>
      </c>
      <c r="C870">
        <v>2353</v>
      </c>
      <c r="D870">
        <v>1375</v>
      </c>
      <c r="E870">
        <v>58.436039099022501</v>
      </c>
      <c r="F870">
        <v>2719</v>
      </c>
      <c r="G870">
        <v>1233</v>
      </c>
      <c r="H870">
        <v>45.347554247885299</v>
      </c>
      <c r="I870">
        <v>5072</v>
      </c>
      <c r="J870">
        <v>2608</v>
      </c>
      <c r="K870">
        <v>51.419558359621398</v>
      </c>
    </row>
    <row r="871" spans="1:11" x14ac:dyDescent="0.25">
      <c r="A871" t="s">
        <v>84</v>
      </c>
      <c r="B871" t="s">
        <v>362</v>
      </c>
      <c r="C871">
        <v>2078</v>
      </c>
      <c r="D871">
        <v>1226</v>
      </c>
      <c r="E871">
        <v>58.999037536092402</v>
      </c>
      <c r="F871">
        <v>2506</v>
      </c>
      <c r="G871">
        <v>1162</v>
      </c>
      <c r="H871">
        <v>46.368715083798897</v>
      </c>
      <c r="I871">
        <v>4584</v>
      </c>
      <c r="J871">
        <v>2388</v>
      </c>
      <c r="K871">
        <v>52.094240837696297</v>
      </c>
    </row>
    <row r="872" spans="1:11" x14ac:dyDescent="0.25">
      <c r="A872" t="s">
        <v>84</v>
      </c>
      <c r="B872" t="s">
        <v>363</v>
      </c>
      <c r="C872">
        <v>757</v>
      </c>
      <c r="D872">
        <v>442</v>
      </c>
      <c r="E872">
        <v>58.388375165125503</v>
      </c>
      <c r="F872">
        <v>822</v>
      </c>
      <c r="G872">
        <v>391</v>
      </c>
      <c r="H872">
        <v>47.566909975669098</v>
      </c>
      <c r="I872">
        <v>1579</v>
      </c>
      <c r="J872">
        <v>833</v>
      </c>
      <c r="K872">
        <v>52.754908169727699</v>
      </c>
    </row>
    <row r="873" spans="1:11" x14ac:dyDescent="0.25">
      <c r="A873" t="s">
        <v>84</v>
      </c>
      <c r="B873" t="s">
        <v>355</v>
      </c>
      <c r="C873">
        <v>2201</v>
      </c>
      <c r="D873">
        <v>986</v>
      </c>
      <c r="E873">
        <v>44.797819173103136</v>
      </c>
      <c r="F873">
        <v>2238</v>
      </c>
      <c r="G873">
        <v>873</v>
      </c>
      <c r="H873">
        <v>39.008042895442358</v>
      </c>
      <c r="I873">
        <v>4439</v>
      </c>
      <c r="J873">
        <v>1859</v>
      </c>
      <c r="K873">
        <v>41.878801531876555</v>
      </c>
    </row>
    <row r="874" spans="1:11" x14ac:dyDescent="0.25">
      <c r="A874" t="s">
        <v>254</v>
      </c>
      <c r="B874" t="s">
        <v>361</v>
      </c>
      <c r="C874">
        <v>2509</v>
      </c>
      <c r="D874">
        <v>1117</v>
      </c>
      <c r="E874">
        <v>44.519728975687499</v>
      </c>
      <c r="F874">
        <v>3109</v>
      </c>
      <c r="G874">
        <v>1155</v>
      </c>
      <c r="H874">
        <v>37.150209070440702</v>
      </c>
      <c r="I874">
        <v>5618</v>
      </c>
      <c r="J874">
        <v>2272</v>
      </c>
      <c r="K874">
        <v>40.441438234247101</v>
      </c>
    </row>
    <row r="875" spans="1:11" x14ac:dyDescent="0.25">
      <c r="A875" t="s">
        <v>254</v>
      </c>
      <c r="B875" t="s">
        <v>362</v>
      </c>
      <c r="C875">
        <v>2707</v>
      </c>
      <c r="D875">
        <v>1260</v>
      </c>
      <c r="E875">
        <v>46.545991872922102</v>
      </c>
      <c r="F875">
        <v>3006</v>
      </c>
      <c r="G875">
        <v>1216</v>
      </c>
      <c r="H875">
        <v>40.452428476380597</v>
      </c>
      <c r="I875">
        <v>5714</v>
      </c>
      <c r="J875">
        <v>2476</v>
      </c>
      <c r="K875">
        <v>43.332166608330397</v>
      </c>
    </row>
    <row r="876" spans="1:11" x14ac:dyDescent="0.25">
      <c r="A876" t="s">
        <v>254</v>
      </c>
      <c r="B876" t="s">
        <v>363</v>
      </c>
      <c r="C876">
        <v>593</v>
      </c>
      <c r="D876">
        <v>293</v>
      </c>
      <c r="E876">
        <v>49.409780775716698</v>
      </c>
      <c r="F876">
        <v>689</v>
      </c>
      <c r="G876">
        <v>278</v>
      </c>
      <c r="H876">
        <v>40.348330914368603</v>
      </c>
      <c r="I876">
        <v>1282</v>
      </c>
      <c r="J876">
        <v>571</v>
      </c>
      <c r="K876">
        <v>44.539781591263697</v>
      </c>
    </row>
    <row r="877" spans="1:11" x14ac:dyDescent="0.25">
      <c r="A877" t="s">
        <v>288</v>
      </c>
      <c r="B877" t="s">
        <v>370</v>
      </c>
      <c r="C877">
        <v>773</v>
      </c>
      <c r="D877">
        <v>431</v>
      </c>
      <c r="E877">
        <v>55.756791720569211</v>
      </c>
      <c r="F877">
        <v>1007</v>
      </c>
      <c r="G877">
        <v>422</v>
      </c>
      <c r="H877">
        <v>41.906653426017876</v>
      </c>
      <c r="I877">
        <v>1780</v>
      </c>
      <c r="J877">
        <v>853</v>
      </c>
      <c r="K877">
        <v>47.921348314606739</v>
      </c>
    </row>
    <row r="878" spans="1:11" x14ac:dyDescent="0.25">
      <c r="A878" t="s">
        <v>288</v>
      </c>
      <c r="B878" t="s">
        <v>357</v>
      </c>
      <c r="C878">
        <v>1051</v>
      </c>
      <c r="D878">
        <v>621</v>
      </c>
      <c r="E878">
        <v>59.086584205518555</v>
      </c>
      <c r="F878">
        <v>1409</v>
      </c>
      <c r="G878">
        <v>565</v>
      </c>
      <c r="H878">
        <v>40.099361249112846</v>
      </c>
      <c r="I878">
        <v>2460</v>
      </c>
      <c r="J878">
        <v>1186</v>
      </c>
      <c r="K878">
        <v>48.211382113821138</v>
      </c>
    </row>
    <row r="879" spans="1:11" x14ac:dyDescent="0.25">
      <c r="A879" t="s">
        <v>288</v>
      </c>
      <c r="B879" t="s">
        <v>358</v>
      </c>
      <c r="C879">
        <v>1023</v>
      </c>
      <c r="D879">
        <v>579</v>
      </c>
      <c r="E879">
        <v>56.598240469208214</v>
      </c>
      <c r="F879">
        <v>1404</v>
      </c>
      <c r="G879">
        <v>588</v>
      </c>
      <c r="H879">
        <v>41.880341880341888</v>
      </c>
      <c r="I879">
        <v>2427</v>
      </c>
      <c r="J879">
        <v>1167</v>
      </c>
      <c r="K879">
        <v>48.084054388133502</v>
      </c>
    </row>
    <row r="880" spans="1:11" x14ac:dyDescent="0.25">
      <c r="A880" t="s">
        <v>288</v>
      </c>
      <c r="B880" t="s">
        <v>359</v>
      </c>
      <c r="C880">
        <v>1788</v>
      </c>
      <c r="D880">
        <v>1024</v>
      </c>
      <c r="E880">
        <v>57.270693512304248</v>
      </c>
      <c r="F880">
        <v>1950</v>
      </c>
      <c r="G880">
        <v>959</v>
      </c>
      <c r="H880">
        <v>49.179487179487175</v>
      </c>
      <c r="I880">
        <v>3738</v>
      </c>
      <c r="J880">
        <v>1983</v>
      </c>
      <c r="K880">
        <v>53.049759229534509</v>
      </c>
    </row>
    <row r="881" spans="1:11" x14ac:dyDescent="0.25">
      <c r="A881" t="s">
        <v>288</v>
      </c>
      <c r="B881" t="s">
        <v>360</v>
      </c>
      <c r="C881">
        <v>1500</v>
      </c>
      <c r="D881">
        <v>785</v>
      </c>
      <c r="E881">
        <v>52.333333333333329</v>
      </c>
      <c r="F881">
        <v>1755</v>
      </c>
      <c r="G881">
        <v>699</v>
      </c>
      <c r="H881">
        <v>39.82905982905983</v>
      </c>
      <c r="I881">
        <v>3255</v>
      </c>
      <c r="J881">
        <v>1484</v>
      </c>
      <c r="K881">
        <v>45.591397849462368</v>
      </c>
    </row>
    <row r="882" spans="1:11" x14ac:dyDescent="0.25">
      <c r="A882" t="s">
        <v>288</v>
      </c>
      <c r="B882" t="s">
        <v>361</v>
      </c>
      <c r="C882">
        <v>1436</v>
      </c>
      <c r="D882">
        <v>656</v>
      </c>
      <c r="E882">
        <v>45.682451253481901</v>
      </c>
      <c r="F882">
        <v>1687</v>
      </c>
      <c r="G882">
        <v>689</v>
      </c>
      <c r="H882">
        <v>40.841730883224699</v>
      </c>
      <c r="I882">
        <v>3123</v>
      </c>
      <c r="J882">
        <v>1345</v>
      </c>
      <c r="K882">
        <v>43.067563240473902</v>
      </c>
    </row>
    <row r="883" spans="1:11" x14ac:dyDescent="0.25">
      <c r="A883" t="s">
        <v>288</v>
      </c>
      <c r="B883" t="s">
        <v>362</v>
      </c>
      <c r="C883">
        <v>1573</v>
      </c>
      <c r="D883">
        <v>800</v>
      </c>
      <c r="E883">
        <v>50.858232676414502</v>
      </c>
      <c r="F883">
        <v>1750</v>
      </c>
      <c r="G883">
        <v>716</v>
      </c>
      <c r="H883">
        <v>40.914285714285697</v>
      </c>
      <c r="I883">
        <v>3323</v>
      </c>
      <c r="J883">
        <v>1516</v>
      </c>
      <c r="K883">
        <v>45.621426421907898</v>
      </c>
    </row>
    <row r="884" spans="1:11" x14ac:dyDescent="0.25">
      <c r="A884" t="s">
        <v>288</v>
      </c>
      <c r="B884" t="s">
        <v>363</v>
      </c>
      <c r="C884">
        <v>537</v>
      </c>
      <c r="D884">
        <v>308</v>
      </c>
      <c r="E884">
        <v>57.355679702048398</v>
      </c>
      <c r="F884">
        <v>561</v>
      </c>
      <c r="G884">
        <v>261</v>
      </c>
      <c r="H884">
        <v>46.524064171123001</v>
      </c>
      <c r="I884">
        <v>1098</v>
      </c>
      <c r="J884">
        <v>569</v>
      </c>
      <c r="K884">
        <v>51.821493624772302</v>
      </c>
    </row>
    <row r="885" spans="1:11" x14ac:dyDescent="0.25">
      <c r="A885" t="s">
        <v>307</v>
      </c>
      <c r="B885" t="s">
        <v>367</v>
      </c>
      <c r="C885">
        <v>319</v>
      </c>
      <c r="D885">
        <v>154</v>
      </c>
      <c r="E885">
        <v>48.275862068965516</v>
      </c>
      <c r="F885">
        <v>336</v>
      </c>
      <c r="G885">
        <v>149</v>
      </c>
      <c r="H885">
        <v>44.345238095238095</v>
      </c>
      <c r="I885">
        <v>655</v>
      </c>
      <c r="J885">
        <v>303</v>
      </c>
      <c r="K885">
        <v>46.25954198473282</v>
      </c>
    </row>
    <row r="886" spans="1:11" x14ac:dyDescent="0.25">
      <c r="A886" t="s">
        <v>86</v>
      </c>
      <c r="B886" t="s">
        <v>365</v>
      </c>
      <c r="C886">
        <v>3413</v>
      </c>
      <c r="D886">
        <v>1471</v>
      </c>
      <c r="E886">
        <v>43.099912100791087</v>
      </c>
      <c r="F886">
        <v>3565</v>
      </c>
      <c r="G886">
        <v>1350</v>
      </c>
      <c r="H886">
        <v>37.868162692847129</v>
      </c>
      <c r="I886">
        <v>6979</v>
      </c>
      <c r="J886">
        <v>2822</v>
      </c>
      <c r="K886">
        <v>40.435592491761</v>
      </c>
    </row>
    <row r="887" spans="1:11" x14ac:dyDescent="0.25">
      <c r="A887" t="s">
        <v>86</v>
      </c>
      <c r="B887" t="s">
        <v>366</v>
      </c>
      <c r="C887">
        <v>3534</v>
      </c>
      <c r="D887">
        <v>1544</v>
      </c>
      <c r="E887">
        <v>43.689869835880025</v>
      </c>
      <c r="F887">
        <v>3333</v>
      </c>
      <c r="G887">
        <v>1254</v>
      </c>
      <c r="H887">
        <v>37.623762376237622</v>
      </c>
      <c r="I887">
        <v>6870</v>
      </c>
      <c r="J887">
        <v>2798</v>
      </c>
      <c r="K887">
        <v>40.727802037845706</v>
      </c>
    </row>
    <row r="888" spans="1:11" x14ac:dyDescent="0.25">
      <c r="A888" t="s">
        <v>86</v>
      </c>
      <c r="B888" t="s">
        <v>367</v>
      </c>
      <c r="C888">
        <v>2627</v>
      </c>
      <c r="D888">
        <v>1143</v>
      </c>
      <c r="E888">
        <v>43.509706889988585</v>
      </c>
      <c r="F888">
        <v>2625</v>
      </c>
      <c r="G888">
        <v>963</v>
      </c>
      <c r="H888">
        <v>36.685714285714283</v>
      </c>
      <c r="I888">
        <v>5253</v>
      </c>
      <c r="J888">
        <v>2106</v>
      </c>
      <c r="K888">
        <v>40.091376356367789</v>
      </c>
    </row>
    <row r="889" spans="1:11" x14ac:dyDescent="0.25">
      <c r="A889" t="s">
        <v>86</v>
      </c>
      <c r="B889" t="s">
        <v>368</v>
      </c>
      <c r="C889">
        <v>2298</v>
      </c>
      <c r="D889">
        <v>1236</v>
      </c>
      <c r="E889">
        <v>53.785900783289819</v>
      </c>
      <c r="F889">
        <v>2572</v>
      </c>
      <c r="G889">
        <v>1195</v>
      </c>
      <c r="H889">
        <v>46.461897356143083</v>
      </c>
      <c r="I889">
        <v>4870</v>
      </c>
      <c r="J889">
        <v>2431</v>
      </c>
      <c r="K889">
        <v>49.917864476386036</v>
      </c>
    </row>
    <row r="890" spans="1:11" x14ac:dyDescent="0.25">
      <c r="A890" t="s">
        <v>86</v>
      </c>
      <c r="B890" t="s">
        <v>369</v>
      </c>
      <c r="C890">
        <v>2379</v>
      </c>
      <c r="D890">
        <v>1247</v>
      </c>
      <c r="E890">
        <v>52.416981925178646</v>
      </c>
      <c r="F890">
        <v>2444</v>
      </c>
      <c r="G890">
        <v>1158</v>
      </c>
      <c r="H890">
        <v>47.381342062193127</v>
      </c>
      <c r="I890">
        <v>4823</v>
      </c>
      <c r="J890">
        <v>2405</v>
      </c>
      <c r="K890">
        <v>49.865229110512125</v>
      </c>
    </row>
    <row r="891" spans="1:11" x14ac:dyDescent="0.25">
      <c r="A891" t="s">
        <v>86</v>
      </c>
      <c r="B891" t="s">
        <v>370</v>
      </c>
      <c r="C891">
        <v>2339</v>
      </c>
      <c r="D891">
        <v>1251</v>
      </c>
      <c r="E891">
        <v>53.484395040615645</v>
      </c>
      <c r="F891">
        <v>2489</v>
      </c>
      <c r="G891">
        <v>1103</v>
      </c>
      <c r="H891">
        <v>44.314985938127762</v>
      </c>
      <c r="I891">
        <v>4828</v>
      </c>
      <c r="J891">
        <v>2354</v>
      </c>
      <c r="K891">
        <v>48.757249378624692</v>
      </c>
    </row>
    <row r="892" spans="1:11" x14ac:dyDescent="0.25">
      <c r="A892" t="s">
        <v>86</v>
      </c>
      <c r="B892" t="s">
        <v>357</v>
      </c>
      <c r="C892">
        <v>2339</v>
      </c>
      <c r="D892">
        <v>1175</v>
      </c>
      <c r="E892">
        <v>50.235143223599827</v>
      </c>
      <c r="F892">
        <v>2412</v>
      </c>
      <c r="G892">
        <v>1092</v>
      </c>
      <c r="H892">
        <v>45.273631840796021</v>
      </c>
      <c r="I892">
        <v>4751</v>
      </c>
      <c r="J892">
        <v>2267</v>
      </c>
      <c r="K892">
        <v>47.716270258892862</v>
      </c>
    </row>
    <row r="893" spans="1:11" x14ac:dyDescent="0.25">
      <c r="A893" t="s">
        <v>86</v>
      </c>
      <c r="B893" t="s">
        <v>358</v>
      </c>
      <c r="C893">
        <v>2406</v>
      </c>
      <c r="D893">
        <v>1172</v>
      </c>
      <c r="E893">
        <v>48.711554447215292</v>
      </c>
      <c r="F893">
        <v>2704</v>
      </c>
      <c r="G893">
        <v>1103</v>
      </c>
      <c r="H893">
        <v>40.791420118343197</v>
      </c>
      <c r="I893">
        <v>5110</v>
      </c>
      <c r="J893">
        <v>2275</v>
      </c>
      <c r="K893">
        <v>44.520547945205479</v>
      </c>
    </row>
    <row r="894" spans="1:11" x14ac:dyDescent="0.25">
      <c r="A894" t="s">
        <v>86</v>
      </c>
      <c r="B894" t="s">
        <v>359</v>
      </c>
      <c r="C894">
        <v>3162</v>
      </c>
      <c r="D894">
        <v>1390</v>
      </c>
      <c r="E894">
        <v>43.959519291587604</v>
      </c>
      <c r="F894">
        <v>3286</v>
      </c>
      <c r="G894">
        <v>1302</v>
      </c>
      <c r="H894">
        <v>39.622641509433961</v>
      </c>
      <c r="I894">
        <v>6448</v>
      </c>
      <c r="J894">
        <v>2692</v>
      </c>
      <c r="K894">
        <v>41.749379652605455</v>
      </c>
    </row>
    <row r="895" spans="1:11" x14ac:dyDescent="0.25">
      <c r="A895" t="s">
        <v>86</v>
      </c>
      <c r="B895" t="s">
        <v>360</v>
      </c>
      <c r="C895">
        <v>2630</v>
      </c>
      <c r="D895">
        <v>1187</v>
      </c>
      <c r="E895">
        <v>45.133079847908746</v>
      </c>
      <c r="F895">
        <v>2894</v>
      </c>
      <c r="G895">
        <v>1207</v>
      </c>
      <c r="H895">
        <v>41.706979958534902</v>
      </c>
      <c r="I895">
        <v>5524</v>
      </c>
      <c r="J895">
        <v>2394</v>
      </c>
      <c r="K895">
        <v>43.338160753077482</v>
      </c>
    </row>
    <row r="896" spans="1:11" x14ac:dyDescent="0.25">
      <c r="A896" t="s">
        <v>86</v>
      </c>
      <c r="B896" t="s">
        <v>361</v>
      </c>
      <c r="C896">
        <v>2935</v>
      </c>
      <c r="D896">
        <v>1285</v>
      </c>
      <c r="E896">
        <v>43.781942078364601</v>
      </c>
      <c r="F896">
        <v>2740</v>
      </c>
      <c r="G896">
        <v>1111</v>
      </c>
      <c r="H896">
        <v>40.5474452554745</v>
      </c>
      <c r="I896">
        <v>5675</v>
      </c>
      <c r="J896">
        <v>2396</v>
      </c>
      <c r="K896">
        <v>42.2202643171806</v>
      </c>
    </row>
    <row r="897" spans="1:11" x14ac:dyDescent="0.25">
      <c r="A897" t="s">
        <v>86</v>
      </c>
      <c r="B897" t="s">
        <v>362</v>
      </c>
      <c r="C897">
        <v>3060</v>
      </c>
      <c r="D897">
        <v>1175</v>
      </c>
      <c r="E897">
        <v>38.398692810457497</v>
      </c>
      <c r="F897">
        <v>3055</v>
      </c>
      <c r="G897">
        <v>1160</v>
      </c>
      <c r="H897">
        <v>37.970540098199699</v>
      </c>
      <c r="I897">
        <v>6115</v>
      </c>
      <c r="J897">
        <v>2335</v>
      </c>
      <c r="K897">
        <v>38.1847914963205</v>
      </c>
    </row>
    <row r="898" spans="1:11" x14ac:dyDescent="0.25">
      <c r="A898" t="s">
        <v>86</v>
      </c>
      <c r="B898" t="s">
        <v>363</v>
      </c>
      <c r="C898">
        <v>987</v>
      </c>
      <c r="D898">
        <v>401</v>
      </c>
      <c r="E898">
        <v>40.628166160081101</v>
      </c>
      <c r="F898">
        <v>997</v>
      </c>
      <c r="G898">
        <v>393</v>
      </c>
      <c r="H898">
        <v>39.418254764292897</v>
      </c>
      <c r="I898">
        <v>1984</v>
      </c>
      <c r="J898">
        <v>794</v>
      </c>
      <c r="K898">
        <v>40.020161290322598</v>
      </c>
    </row>
    <row r="899" spans="1:11" x14ac:dyDescent="0.25">
      <c r="A899" t="s">
        <v>86</v>
      </c>
      <c r="B899" t="s">
        <v>355</v>
      </c>
      <c r="C899">
        <v>2546</v>
      </c>
      <c r="D899">
        <v>1115</v>
      </c>
      <c r="E899">
        <v>43.794186959937157</v>
      </c>
      <c r="F899">
        <v>2910</v>
      </c>
      <c r="G899">
        <v>1127</v>
      </c>
      <c r="H899">
        <v>38.728522336769764</v>
      </c>
      <c r="I899">
        <v>5456</v>
      </c>
      <c r="J899">
        <v>2242</v>
      </c>
      <c r="K899">
        <v>41.092375366568916</v>
      </c>
    </row>
    <row r="900" spans="1:11" x14ac:dyDescent="0.25">
      <c r="A900" t="s">
        <v>87</v>
      </c>
      <c r="B900" t="s">
        <v>365</v>
      </c>
      <c r="C900">
        <v>2627</v>
      </c>
      <c r="D900">
        <v>1393</v>
      </c>
      <c r="E900">
        <v>53.026265702322043</v>
      </c>
      <c r="F900">
        <v>2940</v>
      </c>
      <c r="G900">
        <v>1314</v>
      </c>
      <c r="H900">
        <v>44.693877551020407</v>
      </c>
      <c r="I900">
        <v>5567</v>
      </c>
      <c r="J900">
        <v>2707</v>
      </c>
      <c r="K900">
        <v>48.625830788575534</v>
      </c>
    </row>
    <row r="901" spans="1:11" x14ac:dyDescent="0.25">
      <c r="A901" t="s">
        <v>87</v>
      </c>
      <c r="B901" t="s">
        <v>366</v>
      </c>
      <c r="C901">
        <v>2536</v>
      </c>
      <c r="D901">
        <v>1392</v>
      </c>
      <c r="E901">
        <v>54.889589905362776</v>
      </c>
      <c r="F901">
        <v>2866</v>
      </c>
      <c r="G901">
        <v>1344</v>
      </c>
      <c r="H901">
        <v>46.894626657362181</v>
      </c>
      <c r="I901">
        <v>5402</v>
      </c>
      <c r="J901">
        <v>2736</v>
      </c>
      <c r="K901">
        <v>50.647908182154758</v>
      </c>
    </row>
    <row r="902" spans="1:11" x14ac:dyDescent="0.25">
      <c r="A902" t="s">
        <v>87</v>
      </c>
      <c r="B902" t="s">
        <v>367</v>
      </c>
      <c r="C902">
        <v>1797</v>
      </c>
      <c r="D902">
        <v>1087</v>
      </c>
      <c r="E902">
        <v>60.489705063995551</v>
      </c>
      <c r="F902">
        <v>2193</v>
      </c>
      <c r="G902">
        <v>1090</v>
      </c>
      <c r="H902">
        <v>49.703602371181034</v>
      </c>
      <c r="I902">
        <v>3990</v>
      </c>
      <c r="J902">
        <v>2177</v>
      </c>
      <c r="K902">
        <v>54.561403508771924</v>
      </c>
    </row>
    <row r="903" spans="1:11" x14ac:dyDescent="0.25">
      <c r="A903" t="s">
        <v>87</v>
      </c>
      <c r="B903" t="s">
        <v>355</v>
      </c>
      <c r="C903">
        <v>2211</v>
      </c>
      <c r="D903">
        <v>1340</v>
      </c>
      <c r="E903">
        <v>60.606060606060609</v>
      </c>
      <c r="F903">
        <v>2592</v>
      </c>
      <c r="G903">
        <v>1355</v>
      </c>
      <c r="H903">
        <v>52.276234567901241</v>
      </c>
      <c r="I903">
        <v>4804</v>
      </c>
      <c r="J903">
        <v>2696</v>
      </c>
      <c r="K903">
        <v>56.11990008326395</v>
      </c>
    </row>
    <row r="904" spans="1:11" x14ac:dyDescent="0.25">
      <c r="A904" t="s">
        <v>87</v>
      </c>
      <c r="B904" t="s">
        <v>368</v>
      </c>
      <c r="C904">
        <v>1681</v>
      </c>
      <c r="D904">
        <v>1093</v>
      </c>
      <c r="E904">
        <v>65.020820939916717</v>
      </c>
      <c r="F904">
        <v>2077</v>
      </c>
      <c r="G904">
        <v>1184</v>
      </c>
      <c r="H904">
        <v>57.005296100144442</v>
      </c>
      <c r="I904">
        <v>3758</v>
      </c>
      <c r="J904">
        <v>2277</v>
      </c>
      <c r="K904">
        <v>60.590739755188935</v>
      </c>
    </row>
    <row r="905" spans="1:11" x14ac:dyDescent="0.25">
      <c r="A905" t="s">
        <v>87</v>
      </c>
      <c r="B905" t="s">
        <v>369</v>
      </c>
      <c r="C905">
        <v>1626</v>
      </c>
      <c r="D905">
        <v>1054</v>
      </c>
      <c r="E905">
        <v>64.82164821648216</v>
      </c>
      <c r="F905">
        <v>1838</v>
      </c>
      <c r="G905">
        <v>1073</v>
      </c>
      <c r="H905">
        <v>58.378672470076168</v>
      </c>
      <c r="I905">
        <v>3464</v>
      </c>
      <c r="J905">
        <v>2127</v>
      </c>
      <c r="K905">
        <v>61.403002309468818</v>
      </c>
    </row>
    <row r="906" spans="1:11" x14ac:dyDescent="0.25">
      <c r="A906" t="s">
        <v>87</v>
      </c>
      <c r="B906" t="s">
        <v>370</v>
      </c>
      <c r="C906">
        <v>1778</v>
      </c>
      <c r="D906">
        <v>1158</v>
      </c>
      <c r="E906">
        <v>65.129358830146231</v>
      </c>
      <c r="F906">
        <v>1962</v>
      </c>
      <c r="G906">
        <v>1167</v>
      </c>
      <c r="H906">
        <v>59.480122324159019</v>
      </c>
      <c r="I906">
        <v>3740</v>
      </c>
      <c r="J906">
        <v>2325</v>
      </c>
      <c r="K906">
        <v>62.165775401069524</v>
      </c>
    </row>
    <row r="907" spans="1:11" x14ac:dyDescent="0.25">
      <c r="A907" t="s">
        <v>87</v>
      </c>
      <c r="B907" t="s">
        <v>357</v>
      </c>
      <c r="C907">
        <v>1847</v>
      </c>
      <c r="D907">
        <v>1152</v>
      </c>
      <c r="E907">
        <v>62.371413102328098</v>
      </c>
      <c r="F907">
        <v>2115</v>
      </c>
      <c r="G907">
        <v>1193</v>
      </c>
      <c r="H907">
        <v>56.406619385342793</v>
      </c>
      <c r="I907">
        <v>3962</v>
      </c>
      <c r="J907">
        <v>2345</v>
      </c>
      <c r="K907">
        <v>59.187279151943464</v>
      </c>
    </row>
    <row r="908" spans="1:11" x14ac:dyDescent="0.25">
      <c r="A908" t="s">
        <v>87</v>
      </c>
      <c r="B908" t="s">
        <v>358</v>
      </c>
      <c r="C908">
        <v>1875</v>
      </c>
      <c r="D908">
        <v>1169</v>
      </c>
      <c r="E908">
        <v>62.346666666666671</v>
      </c>
      <c r="F908">
        <v>2206</v>
      </c>
      <c r="G908">
        <v>1193</v>
      </c>
      <c r="H908">
        <v>54.079782411604711</v>
      </c>
      <c r="I908">
        <v>4081</v>
      </c>
      <c r="J908">
        <v>2362</v>
      </c>
      <c r="K908">
        <v>57.877971085518254</v>
      </c>
    </row>
    <row r="909" spans="1:11" x14ac:dyDescent="0.25">
      <c r="A909" t="s">
        <v>87</v>
      </c>
      <c r="B909" t="s">
        <v>359</v>
      </c>
      <c r="C909">
        <v>2226</v>
      </c>
      <c r="D909">
        <v>1256</v>
      </c>
      <c r="E909">
        <v>56.424079065588501</v>
      </c>
      <c r="F909">
        <v>2663</v>
      </c>
      <c r="G909">
        <v>1364</v>
      </c>
      <c r="H909">
        <v>51.220428088621858</v>
      </c>
      <c r="I909">
        <v>4889</v>
      </c>
      <c r="J909">
        <v>2620</v>
      </c>
      <c r="K909">
        <v>53.589691143383106</v>
      </c>
    </row>
    <row r="910" spans="1:11" x14ac:dyDescent="0.25">
      <c r="A910" t="s">
        <v>87</v>
      </c>
      <c r="B910" t="s">
        <v>360</v>
      </c>
      <c r="C910">
        <v>1868</v>
      </c>
      <c r="D910">
        <v>996</v>
      </c>
      <c r="E910">
        <v>53.319057815845824</v>
      </c>
      <c r="F910">
        <v>2458</v>
      </c>
      <c r="G910">
        <v>1149</v>
      </c>
      <c r="H910">
        <v>46.745321399511795</v>
      </c>
      <c r="I910">
        <v>4326</v>
      </c>
      <c r="J910">
        <v>2145</v>
      </c>
      <c r="K910">
        <v>49.583911234396673</v>
      </c>
    </row>
    <row r="911" spans="1:11" x14ac:dyDescent="0.25">
      <c r="A911" t="s">
        <v>87</v>
      </c>
      <c r="B911" t="s">
        <v>361</v>
      </c>
      <c r="C911">
        <v>2094</v>
      </c>
      <c r="D911">
        <v>1032</v>
      </c>
      <c r="E911">
        <v>49.283667621776502</v>
      </c>
      <c r="F911">
        <v>2345</v>
      </c>
      <c r="G911">
        <v>1049</v>
      </c>
      <c r="H911">
        <v>44.733475479744101</v>
      </c>
      <c r="I911">
        <v>4439</v>
      </c>
      <c r="J911">
        <v>2081</v>
      </c>
      <c r="K911">
        <v>46.879927911691802</v>
      </c>
    </row>
    <row r="912" spans="1:11" x14ac:dyDescent="0.25">
      <c r="A912" t="s">
        <v>87</v>
      </c>
      <c r="B912" t="s">
        <v>362</v>
      </c>
      <c r="C912">
        <v>1828</v>
      </c>
      <c r="D912">
        <v>926</v>
      </c>
      <c r="E912">
        <v>50.656455142231898</v>
      </c>
      <c r="F912">
        <v>2090</v>
      </c>
      <c r="G912">
        <v>904</v>
      </c>
      <c r="H912">
        <v>43.253588516746397</v>
      </c>
      <c r="I912">
        <v>3918</v>
      </c>
      <c r="J912">
        <v>1830</v>
      </c>
      <c r="K912">
        <v>46.707503828483901</v>
      </c>
    </row>
    <row r="913" spans="1:11" x14ac:dyDescent="0.25">
      <c r="A913" t="s">
        <v>87</v>
      </c>
      <c r="B913" t="s">
        <v>363</v>
      </c>
      <c r="C913">
        <v>378</v>
      </c>
      <c r="D913">
        <v>222</v>
      </c>
      <c r="E913">
        <v>58.730158730158699</v>
      </c>
      <c r="F913">
        <v>465</v>
      </c>
      <c r="G913">
        <v>261</v>
      </c>
      <c r="H913">
        <v>56.129032258064498</v>
      </c>
      <c r="I913">
        <v>843</v>
      </c>
      <c r="J913">
        <v>483</v>
      </c>
      <c r="K913">
        <v>57.295373665480398</v>
      </c>
    </row>
    <row r="914" spans="1:11" x14ac:dyDescent="0.25">
      <c r="A914" t="s">
        <v>396</v>
      </c>
      <c r="B914" t="s">
        <v>365</v>
      </c>
      <c r="C914">
        <v>214</v>
      </c>
      <c r="D914">
        <v>125</v>
      </c>
      <c r="E914">
        <v>58.411214953271028</v>
      </c>
      <c r="F914">
        <v>260</v>
      </c>
      <c r="G914">
        <v>110</v>
      </c>
      <c r="H914">
        <v>42.307692307692307</v>
      </c>
      <c r="I914">
        <v>474</v>
      </c>
      <c r="J914">
        <v>235</v>
      </c>
      <c r="K914">
        <v>49.57805907172996</v>
      </c>
    </row>
    <row r="915" spans="1:11" x14ac:dyDescent="0.25">
      <c r="A915" t="s">
        <v>396</v>
      </c>
      <c r="B915" t="s">
        <v>366</v>
      </c>
      <c r="C915">
        <v>277</v>
      </c>
      <c r="D915">
        <v>141</v>
      </c>
      <c r="E915">
        <v>50.90252707581228</v>
      </c>
      <c r="F915">
        <v>300</v>
      </c>
      <c r="G915">
        <v>144</v>
      </c>
      <c r="H915">
        <v>48</v>
      </c>
      <c r="I915">
        <v>577</v>
      </c>
      <c r="J915">
        <v>285</v>
      </c>
      <c r="K915">
        <v>49.393414211438476</v>
      </c>
    </row>
    <row r="916" spans="1:11" x14ac:dyDescent="0.25">
      <c r="A916" t="s">
        <v>396</v>
      </c>
      <c r="B916" t="s">
        <v>355</v>
      </c>
      <c r="C916">
        <v>236</v>
      </c>
      <c r="D916">
        <v>136</v>
      </c>
      <c r="E916">
        <v>57.627118644067792</v>
      </c>
      <c r="F916">
        <v>239</v>
      </c>
      <c r="G916">
        <v>107</v>
      </c>
      <c r="H916">
        <v>44.769874476987454</v>
      </c>
      <c r="I916">
        <v>475</v>
      </c>
      <c r="J916">
        <v>243</v>
      </c>
      <c r="K916">
        <v>51.15789473684211</v>
      </c>
    </row>
    <row r="917" spans="1:11" x14ac:dyDescent="0.25">
      <c r="A917" t="s">
        <v>396</v>
      </c>
      <c r="B917" t="s">
        <v>369</v>
      </c>
      <c r="C917">
        <v>282</v>
      </c>
      <c r="D917">
        <v>157</v>
      </c>
      <c r="E917">
        <v>55.673758865248232</v>
      </c>
      <c r="F917">
        <v>259</v>
      </c>
      <c r="G917">
        <v>108</v>
      </c>
      <c r="H917">
        <v>41.698841698841697</v>
      </c>
      <c r="I917">
        <v>541</v>
      </c>
      <c r="J917">
        <v>265</v>
      </c>
      <c r="K917">
        <v>48.983364140480589</v>
      </c>
    </row>
    <row r="918" spans="1:11" x14ac:dyDescent="0.25">
      <c r="A918" t="s">
        <v>396</v>
      </c>
      <c r="B918" t="s">
        <v>370</v>
      </c>
      <c r="C918">
        <v>284</v>
      </c>
      <c r="D918">
        <v>130</v>
      </c>
      <c r="E918">
        <v>45.774647887323944</v>
      </c>
      <c r="F918">
        <v>271</v>
      </c>
      <c r="G918">
        <v>127</v>
      </c>
      <c r="H918">
        <v>46.863468634686349</v>
      </c>
      <c r="I918">
        <v>555</v>
      </c>
      <c r="J918">
        <v>257</v>
      </c>
      <c r="K918">
        <v>46.306306306306304</v>
      </c>
    </row>
    <row r="919" spans="1:11" x14ac:dyDescent="0.25">
      <c r="A919" t="s">
        <v>396</v>
      </c>
      <c r="B919" t="s">
        <v>357</v>
      </c>
      <c r="C919">
        <v>256</v>
      </c>
      <c r="D919">
        <v>119</v>
      </c>
      <c r="E919">
        <v>46.484375</v>
      </c>
      <c r="F919">
        <v>307</v>
      </c>
      <c r="G919">
        <v>133</v>
      </c>
      <c r="H919">
        <v>43.322475570032573</v>
      </c>
      <c r="I919">
        <v>563</v>
      </c>
      <c r="J919">
        <v>252</v>
      </c>
      <c r="K919">
        <v>44.760213143872114</v>
      </c>
    </row>
    <row r="920" spans="1:11" x14ac:dyDescent="0.25">
      <c r="A920" t="s">
        <v>396</v>
      </c>
      <c r="B920" t="s">
        <v>358</v>
      </c>
      <c r="C920">
        <v>165</v>
      </c>
      <c r="D920">
        <v>91</v>
      </c>
      <c r="E920">
        <v>55.151515151515149</v>
      </c>
      <c r="F920">
        <v>219</v>
      </c>
      <c r="G920">
        <v>101</v>
      </c>
      <c r="H920">
        <v>46.118721461187214</v>
      </c>
      <c r="I920">
        <v>384</v>
      </c>
      <c r="J920">
        <v>192</v>
      </c>
      <c r="K920">
        <v>50</v>
      </c>
    </row>
    <row r="921" spans="1:11" x14ac:dyDescent="0.25">
      <c r="A921" t="s">
        <v>396</v>
      </c>
      <c r="B921" t="s">
        <v>359</v>
      </c>
      <c r="C921">
        <v>228</v>
      </c>
      <c r="D921">
        <v>112</v>
      </c>
      <c r="E921">
        <v>49.122807017543856</v>
      </c>
      <c r="F921">
        <v>301</v>
      </c>
      <c r="G921">
        <v>138</v>
      </c>
      <c r="H921">
        <v>45.847176079734218</v>
      </c>
      <c r="I921">
        <v>529</v>
      </c>
      <c r="J921">
        <v>250</v>
      </c>
      <c r="K921">
        <v>47.258979206049155</v>
      </c>
    </row>
    <row r="922" spans="1:11" x14ac:dyDescent="0.25">
      <c r="A922" t="s">
        <v>396</v>
      </c>
      <c r="B922" t="s">
        <v>360</v>
      </c>
      <c r="C922">
        <v>175</v>
      </c>
      <c r="D922">
        <v>89</v>
      </c>
      <c r="E922">
        <v>50.857142857142854</v>
      </c>
      <c r="F922">
        <v>256</v>
      </c>
      <c r="G922">
        <v>120</v>
      </c>
      <c r="H922">
        <v>46.875</v>
      </c>
      <c r="I922">
        <v>431</v>
      </c>
      <c r="J922">
        <v>209</v>
      </c>
      <c r="K922">
        <v>48.491879350348029</v>
      </c>
    </row>
    <row r="923" spans="1:11" x14ac:dyDescent="0.25">
      <c r="A923" t="s">
        <v>396</v>
      </c>
      <c r="B923" t="s">
        <v>361</v>
      </c>
      <c r="C923">
        <v>146</v>
      </c>
      <c r="D923">
        <v>67</v>
      </c>
      <c r="E923">
        <v>45.890410958904098</v>
      </c>
      <c r="F923">
        <v>255</v>
      </c>
      <c r="G923">
        <v>110</v>
      </c>
      <c r="H923">
        <v>43.137254901960802</v>
      </c>
      <c r="I923">
        <v>401</v>
      </c>
      <c r="J923">
        <v>177</v>
      </c>
      <c r="K923">
        <v>44.139650872818002</v>
      </c>
    </row>
    <row r="924" spans="1:11" x14ac:dyDescent="0.25">
      <c r="A924" t="s">
        <v>396</v>
      </c>
      <c r="B924" t="s">
        <v>362</v>
      </c>
      <c r="C924">
        <v>81</v>
      </c>
      <c r="D924">
        <v>39</v>
      </c>
      <c r="E924">
        <v>48.148148148148103</v>
      </c>
      <c r="F924">
        <v>125</v>
      </c>
      <c r="G924">
        <v>60</v>
      </c>
      <c r="H924">
        <v>48</v>
      </c>
      <c r="I924">
        <v>206</v>
      </c>
      <c r="J924">
        <v>99</v>
      </c>
      <c r="K924">
        <v>48.058252427184499</v>
      </c>
    </row>
    <row r="925" spans="1:11" x14ac:dyDescent="0.25">
      <c r="A925" t="s">
        <v>88</v>
      </c>
      <c r="B925" t="s">
        <v>365</v>
      </c>
      <c r="C925">
        <v>1969</v>
      </c>
      <c r="D925">
        <v>1016</v>
      </c>
      <c r="E925">
        <v>51.599796851193496</v>
      </c>
      <c r="F925">
        <v>2277</v>
      </c>
      <c r="G925">
        <v>1083</v>
      </c>
      <c r="H925">
        <v>47.562582345191039</v>
      </c>
      <c r="I925">
        <v>4247</v>
      </c>
      <c r="J925">
        <v>2099</v>
      </c>
      <c r="K925">
        <v>49.42312220390864</v>
      </c>
    </row>
    <row r="926" spans="1:11" x14ac:dyDescent="0.25">
      <c r="A926" t="s">
        <v>88</v>
      </c>
      <c r="B926" t="s">
        <v>366</v>
      </c>
      <c r="C926">
        <v>1973</v>
      </c>
      <c r="D926">
        <v>1021</v>
      </c>
      <c r="E926">
        <v>51.748606183476937</v>
      </c>
      <c r="F926">
        <v>2034</v>
      </c>
      <c r="G926">
        <v>992</v>
      </c>
      <c r="H926">
        <v>48.770894788593907</v>
      </c>
      <c r="I926">
        <v>4007</v>
      </c>
      <c r="J926">
        <v>2013</v>
      </c>
      <c r="K926">
        <v>50.237085101073127</v>
      </c>
    </row>
    <row r="927" spans="1:11" x14ac:dyDescent="0.25">
      <c r="A927" t="s">
        <v>88</v>
      </c>
      <c r="B927" t="s">
        <v>367</v>
      </c>
      <c r="C927">
        <v>1724</v>
      </c>
      <c r="D927">
        <v>916</v>
      </c>
      <c r="E927">
        <v>53.132250580046403</v>
      </c>
      <c r="F927">
        <v>1788</v>
      </c>
      <c r="G927">
        <v>900</v>
      </c>
      <c r="H927">
        <v>50.335570469798661</v>
      </c>
      <c r="I927">
        <v>3512</v>
      </c>
      <c r="J927">
        <v>1816</v>
      </c>
      <c r="K927">
        <v>51.708428246013661</v>
      </c>
    </row>
    <row r="928" spans="1:11" x14ac:dyDescent="0.25">
      <c r="A928" t="s">
        <v>88</v>
      </c>
      <c r="B928" t="s">
        <v>368</v>
      </c>
      <c r="C928">
        <v>1474</v>
      </c>
      <c r="D928">
        <v>840</v>
      </c>
      <c r="E928">
        <v>56.987788331071918</v>
      </c>
      <c r="F928">
        <v>1716</v>
      </c>
      <c r="G928">
        <v>866</v>
      </c>
      <c r="H928">
        <v>50.466200466200462</v>
      </c>
      <c r="I928">
        <v>3190</v>
      </c>
      <c r="J928">
        <v>1706</v>
      </c>
      <c r="K928">
        <v>53.479623824451409</v>
      </c>
    </row>
    <row r="929" spans="1:11" x14ac:dyDescent="0.25">
      <c r="A929" t="s">
        <v>88</v>
      </c>
      <c r="B929" t="s">
        <v>369</v>
      </c>
      <c r="C929">
        <v>1551</v>
      </c>
      <c r="D929">
        <v>897</v>
      </c>
      <c r="E929">
        <v>57.833655705996136</v>
      </c>
      <c r="F929">
        <v>1810</v>
      </c>
      <c r="G929">
        <v>932</v>
      </c>
      <c r="H929">
        <v>51.491712707182323</v>
      </c>
      <c r="I929">
        <v>3361</v>
      </c>
      <c r="J929">
        <v>1829</v>
      </c>
      <c r="K929">
        <v>54.418327878607563</v>
      </c>
    </row>
    <row r="930" spans="1:11" x14ac:dyDescent="0.25">
      <c r="A930" t="s">
        <v>88</v>
      </c>
      <c r="B930" t="s">
        <v>370</v>
      </c>
      <c r="C930">
        <v>1645</v>
      </c>
      <c r="D930">
        <v>906</v>
      </c>
      <c r="E930">
        <v>55.075987841945292</v>
      </c>
      <c r="F930">
        <v>1920</v>
      </c>
      <c r="G930">
        <v>958</v>
      </c>
      <c r="H930">
        <v>49.895833333333329</v>
      </c>
      <c r="I930">
        <v>3565</v>
      </c>
      <c r="J930">
        <v>1864</v>
      </c>
      <c r="K930">
        <v>52.286115007012626</v>
      </c>
    </row>
    <row r="931" spans="1:11" x14ac:dyDescent="0.25">
      <c r="A931" t="s">
        <v>88</v>
      </c>
      <c r="B931" t="s">
        <v>357</v>
      </c>
      <c r="C931">
        <v>1804</v>
      </c>
      <c r="D931">
        <v>957</v>
      </c>
      <c r="E931">
        <v>53.048780487804876</v>
      </c>
      <c r="F931">
        <v>1834</v>
      </c>
      <c r="G931">
        <v>951</v>
      </c>
      <c r="H931">
        <v>51.853871319520174</v>
      </c>
      <c r="I931">
        <v>3638</v>
      </c>
      <c r="J931">
        <v>1908</v>
      </c>
      <c r="K931">
        <v>52.446399120395817</v>
      </c>
    </row>
    <row r="932" spans="1:11" x14ac:dyDescent="0.25">
      <c r="A932" t="s">
        <v>88</v>
      </c>
      <c r="B932" t="s">
        <v>358</v>
      </c>
      <c r="C932">
        <v>2185</v>
      </c>
      <c r="D932">
        <v>1211</v>
      </c>
      <c r="E932">
        <v>55.423340961098404</v>
      </c>
      <c r="F932">
        <v>2283</v>
      </c>
      <c r="G932">
        <v>1185</v>
      </c>
      <c r="H932">
        <v>51.905387647831802</v>
      </c>
      <c r="I932">
        <v>4468</v>
      </c>
      <c r="J932">
        <v>2396</v>
      </c>
      <c r="K932">
        <v>53.625783348254252</v>
      </c>
    </row>
    <row r="933" spans="1:11" x14ac:dyDescent="0.25">
      <c r="A933" t="s">
        <v>88</v>
      </c>
      <c r="B933" t="s">
        <v>359</v>
      </c>
      <c r="C933">
        <v>2323</v>
      </c>
      <c r="D933">
        <v>1163</v>
      </c>
      <c r="E933">
        <v>50.064571674558756</v>
      </c>
      <c r="F933">
        <v>2345</v>
      </c>
      <c r="G933">
        <v>1200</v>
      </c>
      <c r="H933">
        <v>51.172707889125796</v>
      </c>
      <c r="I933">
        <v>4668</v>
      </c>
      <c r="J933">
        <v>2363</v>
      </c>
      <c r="K933">
        <v>50.621251071122536</v>
      </c>
    </row>
    <row r="934" spans="1:11" x14ac:dyDescent="0.25">
      <c r="A934" t="s">
        <v>88</v>
      </c>
      <c r="B934" t="s">
        <v>360</v>
      </c>
      <c r="C934">
        <v>2194</v>
      </c>
      <c r="D934">
        <v>1017</v>
      </c>
      <c r="E934">
        <v>46.353691886964455</v>
      </c>
      <c r="F934">
        <v>2348</v>
      </c>
      <c r="G934">
        <v>1108</v>
      </c>
      <c r="H934">
        <v>47.189097103918229</v>
      </c>
      <c r="I934">
        <v>4542</v>
      </c>
      <c r="J934">
        <v>2125</v>
      </c>
      <c r="K934">
        <v>46.785557023337731</v>
      </c>
    </row>
    <row r="935" spans="1:11" x14ac:dyDescent="0.25">
      <c r="A935" t="s">
        <v>88</v>
      </c>
      <c r="B935" t="s">
        <v>361</v>
      </c>
      <c r="C935">
        <v>2101</v>
      </c>
      <c r="D935">
        <v>956</v>
      </c>
      <c r="E935">
        <v>45.5021418372204</v>
      </c>
      <c r="F935">
        <v>2189</v>
      </c>
      <c r="G935">
        <v>933</v>
      </c>
      <c r="H935">
        <v>42.622201918684297</v>
      </c>
      <c r="I935">
        <v>4290</v>
      </c>
      <c r="J935">
        <v>1889</v>
      </c>
      <c r="K935">
        <v>44.032634032634</v>
      </c>
    </row>
    <row r="936" spans="1:11" x14ac:dyDescent="0.25">
      <c r="A936" t="s">
        <v>88</v>
      </c>
      <c r="B936" t="s">
        <v>362</v>
      </c>
      <c r="C936">
        <v>2225</v>
      </c>
      <c r="D936">
        <v>1042</v>
      </c>
      <c r="E936">
        <v>46.831460674157299</v>
      </c>
      <c r="F936">
        <v>2284</v>
      </c>
      <c r="G936">
        <v>1013</v>
      </c>
      <c r="H936">
        <v>44.352014010507901</v>
      </c>
      <c r="I936">
        <v>4509</v>
      </c>
      <c r="J936">
        <v>2055</v>
      </c>
      <c r="K936">
        <v>45.575515635395902</v>
      </c>
    </row>
    <row r="937" spans="1:11" x14ac:dyDescent="0.25">
      <c r="A937" t="s">
        <v>88</v>
      </c>
      <c r="B937" t="s">
        <v>363</v>
      </c>
      <c r="C937">
        <v>818</v>
      </c>
      <c r="D937">
        <v>405</v>
      </c>
      <c r="E937">
        <v>49.511002444987803</v>
      </c>
      <c r="F937">
        <v>865</v>
      </c>
      <c r="G937">
        <v>381</v>
      </c>
      <c r="H937">
        <v>44.046242774566501</v>
      </c>
      <c r="I937">
        <v>1683</v>
      </c>
      <c r="J937">
        <v>786</v>
      </c>
      <c r="K937">
        <v>46.7023172905526</v>
      </c>
    </row>
    <row r="938" spans="1:11" x14ac:dyDescent="0.25">
      <c r="A938" t="s">
        <v>88</v>
      </c>
      <c r="B938" t="s">
        <v>355</v>
      </c>
      <c r="C938">
        <v>1674</v>
      </c>
      <c r="D938">
        <v>953</v>
      </c>
      <c r="E938">
        <v>56.929510155316613</v>
      </c>
      <c r="F938">
        <v>1880</v>
      </c>
      <c r="G938">
        <v>990</v>
      </c>
      <c r="H938">
        <v>52.659574468085104</v>
      </c>
      <c r="I938">
        <v>3554</v>
      </c>
      <c r="J938">
        <v>1943</v>
      </c>
      <c r="K938">
        <v>54.670793472144062</v>
      </c>
    </row>
    <row r="939" spans="1:11" x14ac:dyDescent="0.25">
      <c r="A939" t="s">
        <v>89</v>
      </c>
      <c r="B939" t="s">
        <v>361</v>
      </c>
      <c r="C939">
        <v>4073</v>
      </c>
      <c r="D939">
        <v>2119</v>
      </c>
      <c r="E939">
        <v>52.025534004419299</v>
      </c>
      <c r="F939">
        <v>4479</v>
      </c>
      <c r="G939">
        <v>2150</v>
      </c>
      <c r="H939">
        <v>48.001786112971701</v>
      </c>
      <c r="I939">
        <v>8552</v>
      </c>
      <c r="J939">
        <v>4269</v>
      </c>
      <c r="K939">
        <v>49.918147801683801</v>
      </c>
    </row>
    <row r="940" spans="1:11" x14ac:dyDescent="0.25">
      <c r="A940" t="s">
        <v>89</v>
      </c>
      <c r="B940" t="s">
        <v>362</v>
      </c>
      <c r="C940">
        <v>4902</v>
      </c>
      <c r="D940">
        <v>2500</v>
      </c>
      <c r="E940">
        <v>50.999592003263999</v>
      </c>
      <c r="F940">
        <v>5796</v>
      </c>
      <c r="G940">
        <v>2597</v>
      </c>
      <c r="H940">
        <v>44.806763285024203</v>
      </c>
      <c r="I940">
        <v>10698</v>
      </c>
      <c r="J940">
        <v>5097</v>
      </c>
      <c r="K940">
        <v>47.644419517666897</v>
      </c>
    </row>
    <row r="941" spans="1:11" x14ac:dyDescent="0.25">
      <c r="A941" t="s">
        <v>89</v>
      </c>
      <c r="B941" t="s">
        <v>363</v>
      </c>
      <c r="C941">
        <v>1090</v>
      </c>
      <c r="D941">
        <v>605</v>
      </c>
      <c r="E941">
        <v>55.5045871559633</v>
      </c>
      <c r="F941">
        <v>1266</v>
      </c>
      <c r="G941">
        <v>588</v>
      </c>
      <c r="H941">
        <v>46.445497630331801</v>
      </c>
      <c r="I941">
        <v>2356</v>
      </c>
      <c r="J941">
        <v>1193</v>
      </c>
      <c r="K941">
        <v>50.6366723259762</v>
      </c>
    </row>
    <row r="942" spans="1:11" x14ac:dyDescent="0.25">
      <c r="A942" t="s">
        <v>397</v>
      </c>
      <c r="B942" t="s">
        <v>365</v>
      </c>
      <c r="C942">
        <v>2652</v>
      </c>
      <c r="D942">
        <v>1439</v>
      </c>
      <c r="E942">
        <v>54.260935143288087</v>
      </c>
      <c r="F942">
        <v>3029</v>
      </c>
      <c r="G942">
        <v>1609</v>
      </c>
      <c r="H942">
        <v>53.119841531858704</v>
      </c>
      <c r="I942">
        <v>5686</v>
      </c>
      <c r="J942">
        <v>3050</v>
      </c>
      <c r="K942">
        <v>53.640520576855437</v>
      </c>
    </row>
    <row r="943" spans="1:11" x14ac:dyDescent="0.25">
      <c r="A943" t="s">
        <v>397</v>
      </c>
      <c r="B943" t="s">
        <v>366</v>
      </c>
      <c r="C943">
        <v>3046</v>
      </c>
      <c r="D943">
        <v>1633</v>
      </c>
      <c r="E943">
        <v>53.611293499671703</v>
      </c>
      <c r="F943">
        <v>3193</v>
      </c>
      <c r="G943">
        <v>1581</v>
      </c>
      <c r="H943">
        <v>49.514563106796111</v>
      </c>
      <c r="I943">
        <v>6242</v>
      </c>
      <c r="J943">
        <v>3214</v>
      </c>
      <c r="K943">
        <v>51.489907081063762</v>
      </c>
    </row>
    <row r="944" spans="1:11" x14ac:dyDescent="0.25">
      <c r="A944" t="s">
        <v>397</v>
      </c>
      <c r="B944" t="s">
        <v>367</v>
      </c>
      <c r="C944">
        <v>2590</v>
      </c>
      <c r="D944">
        <v>1452</v>
      </c>
      <c r="E944">
        <v>56.061776061776065</v>
      </c>
      <c r="F944">
        <v>2774</v>
      </c>
      <c r="G944">
        <v>1441</v>
      </c>
      <c r="H944">
        <v>51.946647440519108</v>
      </c>
      <c r="I944">
        <v>5364</v>
      </c>
      <c r="J944">
        <v>2893</v>
      </c>
      <c r="K944">
        <v>53.933631618195378</v>
      </c>
    </row>
    <row r="945" spans="1:11" x14ac:dyDescent="0.25">
      <c r="A945" t="s">
        <v>397</v>
      </c>
      <c r="B945" t="s">
        <v>355</v>
      </c>
      <c r="C945">
        <v>2690</v>
      </c>
      <c r="D945">
        <v>1526</v>
      </c>
      <c r="E945">
        <v>56.728624535315987</v>
      </c>
      <c r="F945">
        <v>2989</v>
      </c>
      <c r="G945">
        <v>1559</v>
      </c>
      <c r="H945">
        <v>52.157912345265977</v>
      </c>
      <c r="I945">
        <v>5679</v>
      </c>
      <c r="J945">
        <v>3085</v>
      </c>
      <c r="K945">
        <v>54.322944180313435</v>
      </c>
    </row>
    <row r="946" spans="1:11" x14ac:dyDescent="0.25">
      <c r="A946" t="s">
        <v>397</v>
      </c>
      <c r="B946" t="s">
        <v>368</v>
      </c>
      <c r="C946">
        <v>2383</v>
      </c>
      <c r="D946">
        <v>1274</v>
      </c>
      <c r="E946">
        <v>53.462022660511956</v>
      </c>
      <c r="F946">
        <v>2682</v>
      </c>
      <c r="G946">
        <v>1345</v>
      </c>
      <c r="H946">
        <v>50.14914243102163</v>
      </c>
      <c r="I946">
        <v>5065</v>
      </c>
      <c r="J946">
        <v>2619</v>
      </c>
      <c r="K946">
        <v>51.707798617966439</v>
      </c>
    </row>
    <row r="947" spans="1:11" x14ac:dyDescent="0.25">
      <c r="A947" t="s">
        <v>397</v>
      </c>
      <c r="B947" t="s">
        <v>369</v>
      </c>
      <c r="C947">
        <v>1994</v>
      </c>
      <c r="D947">
        <v>1131</v>
      </c>
      <c r="E947">
        <v>56.720160481444339</v>
      </c>
      <c r="F947">
        <v>2104</v>
      </c>
      <c r="G947">
        <v>1037</v>
      </c>
      <c r="H947">
        <v>49.28707224334601</v>
      </c>
      <c r="I947">
        <v>4098</v>
      </c>
      <c r="J947">
        <v>2168</v>
      </c>
      <c r="K947">
        <v>52.903855539287463</v>
      </c>
    </row>
    <row r="948" spans="1:11" x14ac:dyDescent="0.25">
      <c r="A948" t="s">
        <v>397</v>
      </c>
      <c r="B948" t="s">
        <v>370</v>
      </c>
      <c r="C948">
        <v>2034</v>
      </c>
      <c r="D948">
        <v>1124</v>
      </c>
      <c r="E948">
        <v>55.260570304818096</v>
      </c>
      <c r="F948">
        <v>2415</v>
      </c>
      <c r="G948">
        <v>1214</v>
      </c>
      <c r="H948">
        <v>50.269151138716353</v>
      </c>
      <c r="I948">
        <v>4449</v>
      </c>
      <c r="J948">
        <v>2338</v>
      </c>
      <c r="K948">
        <v>52.551135086536299</v>
      </c>
    </row>
    <row r="949" spans="1:11" x14ac:dyDescent="0.25">
      <c r="A949" t="s">
        <v>397</v>
      </c>
      <c r="B949" t="s">
        <v>357</v>
      </c>
      <c r="C949">
        <v>1530</v>
      </c>
      <c r="D949">
        <v>854</v>
      </c>
      <c r="E949">
        <v>55.816993464052281</v>
      </c>
      <c r="F949">
        <v>1884</v>
      </c>
      <c r="G949">
        <v>951</v>
      </c>
      <c r="H949">
        <v>50.477707006369428</v>
      </c>
      <c r="I949">
        <v>3414</v>
      </c>
      <c r="J949">
        <v>1805</v>
      </c>
      <c r="K949">
        <v>52.870533099004099</v>
      </c>
    </row>
    <row r="950" spans="1:11" x14ac:dyDescent="0.25">
      <c r="A950" t="s">
        <v>397</v>
      </c>
      <c r="B950" t="s">
        <v>358</v>
      </c>
      <c r="C950">
        <v>1735</v>
      </c>
      <c r="D950">
        <v>946</v>
      </c>
      <c r="E950">
        <v>54.524495677233425</v>
      </c>
      <c r="F950">
        <v>1976</v>
      </c>
      <c r="G950">
        <v>958</v>
      </c>
      <c r="H950">
        <v>48.481781376518221</v>
      </c>
      <c r="I950">
        <v>3711</v>
      </c>
      <c r="J950">
        <v>1904</v>
      </c>
      <c r="K950">
        <v>51.306925357046623</v>
      </c>
    </row>
    <row r="951" spans="1:11" x14ac:dyDescent="0.25">
      <c r="A951" t="s">
        <v>397</v>
      </c>
      <c r="B951" t="s">
        <v>359</v>
      </c>
      <c r="C951">
        <v>2445</v>
      </c>
      <c r="D951">
        <v>1273</v>
      </c>
      <c r="E951">
        <v>52.065439672801638</v>
      </c>
      <c r="F951">
        <v>2715</v>
      </c>
      <c r="G951">
        <v>1296</v>
      </c>
      <c r="H951">
        <v>47.734806629834253</v>
      </c>
      <c r="I951">
        <v>5160</v>
      </c>
      <c r="J951">
        <v>2569</v>
      </c>
      <c r="K951">
        <v>49.786821705426355</v>
      </c>
    </row>
    <row r="952" spans="1:11" x14ac:dyDescent="0.25">
      <c r="A952" t="s">
        <v>397</v>
      </c>
      <c r="B952" t="s">
        <v>360</v>
      </c>
      <c r="C952">
        <v>2453</v>
      </c>
      <c r="D952">
        <v>1381</v>
      </c>
      <c r="E952">
        <v>56.298410110069298</v>
      </c>
      <c r="F952">
        <v>2773</v>
      </c>
      <c r="G952">
        <v>1382</v>
      </c>
      <c r="H952">
        <v>49.837720879913448</v>
      </c>
      <c r="I952">
        <v>5226</v>
      </c>
      <c r="J952">
        <v>2763</v>
      </c>
      <c r="K952">
        <v>52.870264064293913</v>
      </c>
    </row>
    <row r="953" spans="1:11" x14ac:dyDescent="0.25">
      <c r="A953" t="s">
        <v>398</v>
      </c>
      <c r="B953" t="s">
        <v>365</v>
      </c>
      <c r="C953">
        <v>2664</v>
      </c>
      <c r="D953">
        <v>1560</v>
      </c>
      <c r="E953">
        <v>58.558558558558559</v>
      </c>
      <c r="F953">
        <v>2340</v>
      </c>
      <c r="G953">
        <v>1270</v>
      </c>
      <c r="H953">
        <v>54.27350427350428</v>
      </c>
      <c r="I953">
        <v>5005</v>
      </c>
      <c r="J953">
        <v>2831</v>
      </c>
      <c r="K953">
        <v>56.563436563436561</v>
      </c>
    </row>
    <row r="954" spans="1:11" x14ac:dyDescent="0.25">
      <c r="A954" t="s">
        <v>398</v>
      </c>
      <c r="B954" t="s">
        <v>366</v>
      </c>
      <c r="C954">
        <v>2658</v>
      </c>
      <c r="D954">
        <v>1444</v>
      </c>
      <c r="E954">
        <v>54.326561324303981</v>
      </c>
      <c r="F954">
        <v>2496</v>
      </c>
      <c r="G954">
        <v>1293</v>
      </c>
      <c r="H954">
        <v>51.80288461538462</v>
      </c>
      <c r="I954">
        <v>5155</v>
      </c>
      <c r="J954">
        <v>2738</v>
      </c>
      <c r="K954">
        <v>53.113482056256061</v>
      </c>
    </row>
    <row r="955" spans="1:11" x14ac:dyDescent="0.25">
      <c r="A955" t="s">
        <v>398</v>
      </c>
      <c r="B955" t="s">
        <v>367</v>
      </c>
      <c r="C955">
        <v>2396</v>
      </c>
      <c r="D955">
        <v>1322</v>
      </c>
      <c r="E955">
        <v>55.175292153589318</v>
      </c>
      <c r="F955">
        <v>2415</v>
      </c>
      <c r="G955">
        <v>1156</v>
      </c>
      <c r="H955">
        <v>47.867494824016568</v>
      </c>
      <c r="I955">
        <v>4811</v>
      </c>
      <c r="J955">
        <v>2478</v>
      </c>
      <c r="K955">
        <v>51.506963209311991</v>
      </c>
    </row>
    <row r="956" spans="1:11" x14ac:dyDescent="0.25">
      <c r="A956" t="s">
        <v>398</v>
      </c>
      <c r="B956" t="s">
        <v>355</v>
      </c>
      <c r="C956">
        <v>2782</v>
      </c>
      <c r="D956">
        <v>1464</v>
      </c>
      <c r="E956">
        <v>52.624011502516176</v>
      </c>
      <c r="F956">
        <v>2921</v>
      </c>
      <c r="G956">
        <v>1420</v>
      </c>
      <c r="H956">
        <v>48.61348853132489</v>
      </c>
      <c r="I956">
        <v>5703</v>
      </c>
      <c r="J956">
        <v>2884</v>
      </c>
      <c r="K956">
        <v>50.569875504120638</v>
      </c>
    </row>
    <row r="957" spans="1:11" x14ac:dyDescent="0.25">
      <c r="A957" t="s">
        <v>398</v>
      </c>
      <c r="B957" t="s">
        <v>368</v>
      </c>
      <c r="C957">
        <v>2946</v>
      </c>
      <c r="D957">
        <v>1558</v>
      </c>
      <c r="E957">
        <v>52.885268160217244</v>
      </c>
      <c r="F957">
        <v>3224</v>
      </c>
      <c r="G957">
        <v>1608</v>
      </c>
      <c r="H957">
        <v>49.875930521091817</v>
      </c>
      <c r="I957">
        <v>6170</v>
      </c>
      <c r="J957">
        <v>3166</v>
      </c>
      <c r="K957">
        <v>51.312803889789301</v>
      </c>
    </row>
    <row r="958" spans="1:11" x14ac:dyDescent="0.25">
      <c r="A958" t="s">
        <v>398</v>
      </c>
      <c r="B958" t="s">
        <v>369</v>
      </c>
      <c r="C958">
        <v>2911</v>
      </c>
      <c r="D958">
        <v>1572</v>
      </c>
      <c r="E958">
        <v>54.002061147372032</v>
      </c>
      <c r="F958">
        <v>3142</v>
      </c>
      <c r="G958">
        <v>1556</v>
      </c>
      <c r="H958">
        <v>49.522597071928701</v>
      </c>
      <c r="I958">
        <v>6053</v>
      </c>
      <c r="J958">
        <v>3128</v>
      </c>
      <c r="K958">
        <v>51.676854452337686</v>
      </c>
    </row>
    <row r="959" spans="1:11" x14ac:dyDescent="0.25">
      <c r="A959" t="s">
        <v>398</v>
      </c>
      <c r="B959" t="s">
        <v>370</v>
      </c>
      <c r="C959">
        <v>3056</v>
      </c>
      <c r="D959">
        <v>1681</v>
      </c>
      <c r="E959">
        <v>55.0065445026178</v>
      </c>
      <c r="F959">
        <v>3623</v>
      </c>
      <c r="G959">
        <v>1797</v>
      </c>
      <c r="H959">
        <v>49.599779188517807</v>
      </c>
      <c r="I959">
        <v>6679</v>
      </c>
      <c r="J959">
        <v>3478</v>
      </c>
      <c r="K959">
        <v>52.073663722114091</v>
      </c>
    </row>
    <row r="960" spans="1:11" x14ac:dyDescent="0.25">
      <c r="A960" t="s">
        <v>398</v>
      </c>
      <c r="B960" t="s">
        <v>357</v>
      </c>
      <c r="C960">
        <v>2647</v>
      </c>
      <c r="D960">
        <v>1488</v>
      </c>
      <c r="E960">
        <v>56.214582546278805</v>
      </c>
      <c r="F960">
        <v>3062</v>
      </c>
      <c r="G960">
        <v>1538</v>
      </c>
      <c r="H960">
        <v>50.228608752449382</v>
      </c>
      <c r="I960">
        <v>5709</v>
      </c>
      <c r="J960">
        <v>3026</v>
      </c>
      <c r="K960">
        <v>53.004028726572081</v>
      </c>
    </row>
    <row r="961" spans="1:11" x14ac:dyDescent="0.25">
      <c r="A961" t="s">
        <v>398</v>
      </c>
      <c r="B961" t="s">
        <v>358</v>
      </c>
      <c r="C961">
        <v>2535</v>
      </c>
      <c r="D961">
        <v>1437</v>
      </c>
      <c r="E961">
        <v>56.68639053254438</v>
      </c>
      <c r="F961">
        <v>2981</v>
      </c>
      <c r="G961">
        <v>1477</v>
      </c>
      <c r="H961">
        <v>49.547131834954719</v>
      </c>
      <c r="I961">
        <v>5516</v>
      </c>
      <c r="J961">
        <v>2914</v>
      </c>
      <c r="K961">
        <v>52.828136330674404</v>
      </c>
    </row>
    <row r="962" spans="1:11" x14ac:dyDescent="0.25">
      <c r="A962" t="s">
        <v>398</v>
      </c>
      <c r="B962" t="s">
        <v>359</v>
      </c>
      <c r="C962">
        <v>3500</v>
      </c>
      <c r="D962">
        <v>1905</v>
      </c>
      <c r="E962">
        <v>54.428571428571431</v>
      </c>
      <c r="F962">
        <v>3953</v>
      </c>
      <c r="G962">
        <v>1928</v>
      </c>
      <c r="H962">
        <v>48.773083733873008</v>
      </c>
      <c r="I962">
        <v>7453</v>
      </c>
      <c r="J962">
        <v>3833</v>
      </c>
      <c r="K962">
        <v>51.42895478330874</v>
      </c>
    </row>
    <row r="963" spans="1:11" x14ac:dyDescent="0.25">
      <c r="A963" t="s">
        <v>398</v>
      </c>
      <c r="B963" t="s">
        <v>360</v>
      </c>
      <c r="C963">
        <v>3343</v>
      </c>
      <c r="D963">
        <v>1759</v>
      </c>
      <c r="E963">
        <v>52.617409512414</v>
      </c>
      <c r="F963">
        <v>3890</v>
      </c>
      <c r="G963">
        <v>1842</v>
      </c>
      <c r="H963">
        <v>47.352185089974292</v>
      </c>
      <c r="I963">
        <v>7233</v>
      </c>
      <c r="J963">
        <v>3601</v>
      </c>
      <c r="K963">
        <v>49.785704410341488</v>
      </c>
    </row>
    <row r="964" spans="1:11" x14ac:dyDescent="0.25">
      <c r="A964" t="s">
        <v>90</v>
      </c>
      <c r="B964" t="s">
        <v>365</v>
      </c>
      <c r="C964">
        <v>68</v>
      </c>
      <c r="D964">
        <v>45</v>
      </c>
      <c r="E964">
        <v>66.176470588235304</v>
      </c>
      <c r="F964">
        <v>87</v>
      </c>
      <c r="G964">
        <v>51</v>
      </c>
      <c r="H964">
        <v>58.620689655172413</v>
      </c>
      <c r="I964">
        <v>155</v>
      </c>
      <c r="J964">
        <v>96</v>
      </c>
      <c r="K964">
        <v>61.935483870967744</v>
      </c>
    </row>
    <row r="965" spans="1:11" x14ac:dyDescent="0.25">
      <c r="A965" t="s">
        <v>90</v>
      </c>
      <c r="B965" t="s">
        <v>366</v>
      </c>
      <c r="C965">
        <v>61</v>
      </c>
      <c r="D965">
        <v>42</v>
      </c>
      <c r="E965">
        <v>68.852459016393439</v>
      </c>
      <c r="F965">
        <v>86</v>
      </c>
      <c r="G965">
        <v>59</v>
      </c>
      <c r="H965">
        <v>68.604651162790702</v>
      </c>
      <c r="I965">
        <v>147</v>
      </c>
      <c r="J965">
        <v>101</v>
      </c>
      <c r="K965">
        <v>68.707482993197289</v>
      </c>
    </row>
    <row r="966" spans="1:11" x14ac:dyDescent="0.25">
      <c r="A966" t="s">
        <v>90</v>
      </c>
      <c r="B966" t="s">
        <v>367</v>
      </c>
      <c r="C966">
        <v>68</v>
      </c>
      <c r="D966">
        <v>47</v>
      </c>
      <c r="E966">
        <v>69.117647058823536</v>
      </c>
      <c r="F966">
        <v>62</v>
      </c>
      <c r="G966">
        <v>41</v>
      </c>
      <c r="H966">
        <v>66.129032258064512</v>
      </c>
      <c r="I966">
        <v>130</v>
      </c>
      <c r="J966">
        <v>88</v>
      </c>
      <c r="K966">
        <v>67.692307692307693</v>
      </c>
    </row>
    <row r="967" spans="1:11" x14ac:dyDescent="0.25">
      <c r="A967" t="s">
        <v>90</v>
      </c>
      <c r="B967" t="s">
        <v>368</v>
      </c>
      <c r="C967">
        <v>63</v>
      </c>
      <c r="D967">
        <v>45</v>
      </c>
      <c r="E967">
        <v>71.428571428571431</v>
      </c>
      <c r="F967">
        <v>57</v>
      </c>
      <c r="G967">
        <v>42</v>
      </c>
      <c r="H967">
        <v>73.684210526315795</v>
      </c>
      <c r="I967">
        <v>120</v>
      </c>
      <c r="J967">
        <v>87</v>
      </c>
      <c r="K967">
        <v>72.5</v>
      </c>
    </row>
    <row r="968" spans="1:11" x14ac:dyDescent="0.25">
      <c r="A968" t="s">
        <v>90</v>
      </c>
      <c r="B968" t="s">
        <v>370</v>
      </c>
      <c r="C968">
        <v>57</v>
      </c>
      <c r="D968">
        <v>37</v>
      </c>
      <c r="E968">
        <v>64.912280701754383</v>
      </c>
      <c r="F968">
        <v>47</v>
      </c>
      <c r="G968">
        <v>32</v>
      </c>
      <c r="H968">
        <v>68.085106382978722</v>
      </c>
      <c r="I968">
        <v>104</v>
      </c>
      <c r="J968">
        <v>69</v>
      </c>
      <c r="K968">
        <v>66.346153846153854</v>
      </c>
    </row>
    <row r="969" spans="1:11" x14ac:dyDescent="0.25">
      <c r="A969" t="s">
        <v>90</v>
      </c>
      <c r="B969" t="s">
        <v>357</v>
      </c>
      <c r="C969">
        <v>54</v>
      </c>
      <c r="D969">
        <v>38</v>
      </c>
      <c r="E969">
        <v>70.370370370370381</v>
      </c>
      <c r="F969">
        <v>68</v>
      </c>
      <c r="G969">
        <v>41</v>
      </c>
      <c r="H969">
        <v>60.294117647058819</v>
      </c>
      <c r="I969">
        <v>122</v>
      </c>
      <c r="J969">
        <v>79</v>
      </c>
      <c r="K969">
        <v>64.754098360655732</v>
      </c>
    </row>
    <row r="970" spans="1:11" x14ac:dyDescent="0.25">
      <c r="A970" t="s">
        <v>90</v>
      </c>
      <c r="B970" t="s">
        <v>360</v>
      </c>
      <c r="C970">
        <v>53</v>
      </c>
      <c r="D970">
        <v>38</v>
      </c>
      <c r="E970">
        <v>71.698113207547166</v>
      </c>
      <c r="F970">
        <v>66</v>
      </c>
      <c r="G970">
        <v>42</v>
      </c>
      <c r="H970">
        <v>63.63636363636364</v>
      </c>
      <c r="I970">
        <v>119</v>
      </c>
      <c r="J970">
        <v>80</v>
      </c>
      <c r="K970">
        <v>67.226890756302524</v>
      </c>
    </row>
    <row r="971" spans="1:11" x14ac:dyDescent="0.25">
      <c r="A971" t="s">
        <v>90</v>
      </c>
      <c r="B971" t="s">
        <v>361</v>
      </c>
      <c r="C971">
        <v>45</v>
      </c>
      <c r="D971">
        <v>35</v>
      </c>
      <c r="E971">
        <v>77.7777777777778</v>
      </c>
      <c r="F971">
        <v>62</v>
      </c>
      <c r="G971">
        <v>41</v>
      </c>
      <c r="H971">
        <v>66.129032258064498</v>
      </c>
      <c r="I971">
        <v>107</v>
      </c>
      <c r="J971">
        <v>76</v>
      </c>
      <c r="K971">
        <v>71.028037383177605</v>
      </c>
    </row>
    <row r="972" spans="1:11" x14ac:dyDescent="0.25">
      <c r="A972" t="s">
        <v>90</v>
      </c>
      <c r="B972" t="s">
        <v>362</v>
      </c>
      <c r="C972">
        <v>38</v>
      </c>
      <c r="D972">
        <v>30</v>
      </c>
      <c r="E972">
        <v>78.947368421052602</v>
      </c>
      <c r="F972">
        <v>57</v>
      </c>
      <c r="G972">
        <v>40</v>
      </c>
      <c r="H972">
        <v>70.175438596491205</v>
      </c>
      <c r="I972">
        <v>95</v>
      </c>
      <c r="J972">
        <v>70</v>
      </c>
      <c r="K972">
        <v>73.684210526315795</v>
      </c>
    </row>
    <row r="973" spans="1:11" x14ac:dyDescent="0.25">
      <c r="A973" t="s">
        <v>90</v>
      </c>
      <c r="B973" t="s">
        <v>363</v>
      </c>
      <c r="C973">
        <v>10</v>
      </c>
      <c r="D973">
        <v>7</v>
      </c>
      <c r="E973">
        <v>70</v>
      </c>
      <c r="F973">
        <v>7</v>
      </c>
      <c r="G973">
        <v>6</v>
      </c>
      <c r="H973">
        <v>85.714285714285694</v>
      </c>
      <c r="I973">
        <v>17</v>
      </c>
      <c r="J973">
        <v>13</v>
      </c>
      <c r="K973">
        <v>76.470588235294102</v>
      </c>
    </row>
    <row r="974" spans="1:11" x14ac:dyDescent="0.25">
      <c r="A974" t="s">
        <v>90</v>
      </c>
      <c r="B974" t="s">
        <v>355</v>
      </c>
      <c r="C974">
        <v>60</v>
      </c>
      <c r="D974">
        <v>41</v>
      </c>
      <c r="E974">
        <v>68.333333333333329</v>
      </c>
      <c r="F974">
        <v>52</v>
      </c>
      <c r="G974">
        <v>36</v>
      </c>
      <c r="H974">
        <v>69.230769230769226</v>
      </c>
      <c r="I974">
        <v>112</v>
      </c>
      <c r="J974">
        <v>77</v>
      </c>
      <c r="K974">
        <v>68.75</v>
      </c>
    </row>
    <row r="975" spans="1:11" x14ac:dyDescent="0.25">
      <c r="A975" t="s">
        <v>399</v>
      </c>
      <c r="B975" t="s">
        <v>365</v>
      </c>
      <c r="C975">
        <v>2778</v>
      </c>
      <c r="D975">
        <v>1329</v>
      </c>
      <c r="E975">
        <v>47.840172786177106</v>
      </c>
      <c r="F975">
        <v>2863</v>
      </c>
      <c r="G975">
        <v>1223</v>
      </c>
      <c r="H975">
        <v>42.717429269996508</v>
      </c>
      <c r="I975">
        <v>5641</v>
      </c>
      <c r="J975">
        <v>2552</v>
      </c>
      <c r="K975">
        <v>45.240205637298352</v>
      </c>
    </row>
    <row r="976" spans="1:11" x14ac:dyDescent="0.25">
      <c r="A976" t="s">
        <v>399</v>
      </c>
      <c r="B976" t="s">
        <v>366</v>
      </c>
      <c r="C976">
        <v>3066</v>
      </c>
      <c r="D976">
        <v>1595</v>
      </c>
      <c r="E976">
        <v>52.022178734507499</v>
      </c>
      <c r="F976">
        <v>2994</v>
      </c>
      <c r="G976">
        <v>1361</v>
      </c>
      <c r="H976">
        <v>45.457581830327314</v>
      </c>
      <c r="I976">
        <v>6062</v>
      </c>
      <c r="J976">
        <v>2957</v>
      </c>
      <c r="K976">
        <v>48.779280765423955</v>
      </c>
    </row>
    <row r="977" spans="1:11" x14ac:dyDescent="0.25">
      <c r="A977" t="s">
        <v>399</v>
      </c>
      <c r="B977" t="s">
        <v>367</v>
      </c>
      <c r="C977">
        <v>2312</v>
      </c>
      <c r="D977">
        <v>1228</v>
      </c>
      <c r="E977">
        <v>53.114186851211073</v>
      </c>
      <c r="F977">
        <v>2407</v>
      </c>
      <c r="G977">
        <v>1087</v>
      </c>
      <c r="H977">
        <v>45.159950145409219</v>
      </c>
      <c r="I977">
        <v>4719</v>
      </c>
      <c r="J977">
        <v>2315</v>
      </c>
      <c r="K977">
        <v>49.057003602458146</v>
      </c>
    </row>
    <row r="978" spans="1:11" x14ac:dyDescent="0.25">
      <c r="A978" t="s">
        <v>399</v>
      </c>
      <c r="B978" t="s">
        <v>355</v>
      </c>
      <c r="C978">
        <v>2293</v>
      </c>
      <c r="D978">
        <v>1277</v>
      </c>
      <c r="E978">
        <v>55.691234191016136</v>
      </c>
      <c r="F978">
        <v>2657</v>
      </c>
      <c r="G978">
        <v>1308</v>
      </c>
      <c r="H978">
        <v>49.228453142642074</v>
      </c>
      <c r="I978">
        <v>4950</v>
      </c>
      <c r="J978">
        <v>2585</v>
      </c>
      <c r="K978">
        <v>52.222222222222229</v>
      </c>
    </row>
    <row r="979" spans="1:11" x14ac:dyDescent="0.25">
      <c r="A979" t="s">
        <v>399</v>
      </c>
      <c r="B979" t="s">
        <v>368</v>
      </c>
      <c r="C979">
        <v>2340</v>
      </c>
      <c r="D979">
        <v>1299</v>
      </c>
      <c r="E979">
        <v>55.512820512820518</v>
      </c>
      <c r="F979">
        <v>2442</v>
      </c>
      <c r="G979">
        <v>1227</v>
      </c>
      <c r="H979">
        <v>50.245700245700249</v>
      </c>
      <c r="I979">
        <v>4782</v>
      </c>
      <c r="J979">
        <v>2526</v>
      </c>
      <c r="K979">
        <v>52.823086574654951</v>
      </c>
    </row>
    <row r="980" spans="1:11" x14ac:dyDescent="0.25">
      <c r="A980" t="s">
        <v>399</v>
      </c>
      <c r="B980" t="s">
        <v>369</v>
      </c>
      <c r="C980">
        <v>2111</v>
      </c>
      <c r="D980">
        <v>1173</v>
      </c>
      <c r="E980">
        <v>55.566082425390817</v>
      </c>
      <c r="F980">
        <v>2261</v>
      </c>
      <c r="G980">
        <v>1110</v>
      </c>
      <c r="H980">
        <v>49.093321539141968</v>
      </c>
      <c r="I980">
        <v>4372</v>
      </c>
      <c r="J980">
        <v>2283</v>
      </c>
      <c r="K980">
        <v>52.218664226898447</v>
      </c>
    </row>
    <row r="981" spans="1:11" x14ac:dyDescent="0.25">
      <c r="A981" t="s">
        <v>399</v>
      </c>
      <c r="B981" t="s">
        <v>370</v>
      </c>
      <c r="C981">
        <v>2361</v>
      </c>
      <c r="D981">
        <v>1367</v>
      </c>
      <c r="E981">
        <v>57.899195256247346</v>
      </c>
      <c r="F981">
        <v>2372</v>
      </c>
      <c r="G981">
        <v>1195</v>
      </c>
      <c r="H981">
        <v>50.379426644182125</v>
      </c>
      <c r="I981">
        <v>4733</v>
      </c>
      <c r="J981">
        <v>2562</v>
      </c>
      <c r="K981">
        <v>54.130572575533485</v>
      </c>
    </row>
    <row r="982" spans="1:11" x14ac:dyDescent="0.25">
      <c r="A982" t="s">
        <v>399</v>
      </c>
      <c r="B982" t="s">
        <v>358</v>
      </c>
      <c r="C982">
        <v>70</v>
      </c>
      <c r="D982">
        <v>43</v>
      </c>
      <c r="E982">
        <v>61.428571428571431</v>
      </c>
      <c r="F982">
        <v>91</v>
      </c>
      <c r="G982">
        <v>36</v>
      </c>
      <c r="H982">
        <v>39.560439560439562</v>
      </c>
      <c r="I982">
        <v>161</v>
      </c>
      <c r="J982">
        <v>79</v>
      </c>
      <c r="K982">
        <v>49.068322981366464</v>
      </c>
    </row>
    <row r="983" spans="1:11" x14ac:dyDescent="0.25">
      <c r="A983" t="s">
        <v>399</v>
      </c>
      <c r="B983" t="s">
        <v>359</v>
      </c>
      <c r="C983">
        <v>582</v>
      </c>
      <c r="D983">
        <v>338</v>
      </c>
      <c r="E983">
        <v>58.075601374570439</v>
      </c>
      <c r="F983">
        <v>741</v>
      </c>
      <c r="G983">
        <v>377</v>
      </c>
      <c r="H983">
        <v>50.877192982456144</v>
      </c>
      <c r="I983">
        <v>1323</v>
      </c>
      <c r="J983">
        <v>715</v>
      </c>
      <c r="K983">
        <v>54.043839758125472</v>
      </c>
    </row>
    <row r="984" spans="1:11" x14ac:dyDescent="0.25">
      <c r="A984" t="s">
        <v>399</v>
      </c>
      <c r="B984" t="s">
        <v>360</v>
      </c>
      <c r="C984">
        <v>571</v>
      </c>
      <c r="D984">
        <v>303</v>
      </c>
      <c r="E984">
        <v>53.06479859894921</v>
      </c>
      <c r="F984">
        <v>737</v>
      </c>
      <c r="G984">
        <v>382</v>
      </c>
      <c r="H984">
        <v>51.831750339213023</v>
      </c>
      <c r="I984">
        <v>1308</v>
      </c>
      <c r="J984">
        <v>685</v>
      </c>
      <c r="K984">
        <v>52.370030581039757</v>
      </c>
    </row>
    <row r="985" spans="1:11" x14ac:dyDescent="0.25">
      <c r="A985" t="s">
        <v>399</v>
      </c>
      <c r="B985" t="s">
        <v>361</v>
      </c>
      <c r="C985">
        <v>593</v>
      </c>
      <c r="D985">
        <v>315</v>
      </c>
      <c r="E985">
        <v>53.119730185497502</v>
      </c>
      <c r="F985">
        <v>697</v>
      </c>
      <c r="G985">
        <v>341</v>
      </c>
      <c r="H985">
        <v>48.923959827833599</v>
      </c>
      <c r="I985">
        <v>1290</v>
      </c>
      <c r="J985">
        <v>656</v>
      </c>
      <c r="K985">
        <v>50.8527131782946</v>
      </c>
    </row>
    <row r="986" spans="1:11" x14ac:dyDescent="0.25">
      <c r="A986" t="s">
        <v>91</v>
      </c>
      <c r="B986" t="s">
        <v>365</v>
      </c>
      <c r="C986">
        <v>1617</v>
      </c>
      <c r="D986">
        <v>719</v>
      </c>
      <c r="E986">
        <v>44.465058750773032</v>
      </c>
      <c r="F986">
        <v>1667</v>
      </c>
      <c r="G986">
        <v>693</v>
      </c>
      <c r="H986">
        <v>41.571685662867431</v>
      </c>
      <c r="I986">
        <v>3285</v>
      </c>
      <c r="J986">
        <v>1412</v>
      </c>
      <c r="K986">
        <v>42.983257229832567</v>
      </c>
    </row>
    <row r="987" spans="1:11" x14ac:dyDescent="0.25">
      <c r="A987" t="s">
        <v>91</v>
      </c>
      <c r="B987" t="s">
        <v>366</v>
      </c>
      <c r="C987">
        <v>1348</v>
      </c>
      <c r="D987">
        <v>595</v>
      </c>
      <c r="E987">
        <v>44.139465875370917</v>
      </c>
      <c r="F987">
        <v>1604</v>
      </c>
      <c r="G987">
        <v>656</v>
      </c>
      <c r="H987">
        <v>40.897755610972567</v>
      </c>
      <c r="I987">
        <v>2953</v>
      </c>
      <c r="J987">
        <v>1251</v>
      </c>
      <c r="K987">
        <v>42.363697934304099</v>
      </c>
    </row>
    <row r="988" spans="1:11" x14ac:dyDescent="0.25">
      <c r="A988" t="s">
        <v>91</v>
      </c>
      <c r="B988" t="s">
        <v>367</v>
      </c>
      <c r="C988">
        <v>1308</v>
      </c>
      <c r="D988">
        <v>586</v>
      </c>
      <c r="E988">
        <v>44.801223241590215</v>
      </c>
      <c r="F988">
        <v>1374</v>
      </c>
      <c r="G988">
        <v>557</v>
      </c>
      <c r="H988">
        <v>40.538573508005818</v>
      </c>
      <c r="I988">
        <v>2682</v>
      </c>
      <c r="J988">
        <v>1143</v>
      </c>
      <c r="K988">
        <v>42.617449664429529</v>
      </c>
    </row>
    <row r="989" spans="1:11" x14ac:dyDescent="0.25">
      <c r="A989" t="s">
        <v>91</v>
      </c>
      <c r="B989" t="s">
        <v>355</v>
      </c>
      <c r="C989">
        <v>1796</v>
      </c>
      <c r="D989">
        <v>795</v>
      </c>
      <c r="E989">
        <v>44.265033407572382</v>
      </c>
      <c r="F989">
        <v>1921</v>
      </c>
      <c r="G989">
        <v>792</v>
      </c>
      <c r="H989">
        <v>41.228526808953667</v>
      </c>
      <c r="I989">
        <v>3717</v>
      </c>
      <c r="J989">
        <v>1587</v>
      </c>
      <c r="K989">
        <v>42.69572235673931</v>
      </c>
    </row>
    <row r="990" spans="1:11" x14ac:dyDescent="0.25">
      <c r="A990" t="s">
        <v>91</v>
      </c>
      <c r="B990" t="s">
        <v>368</v>
      </c>
      <c r="C990">
        <v>1312</v>
      </c>
      <c r="D990">
        <v>629</v>
      </c>
      <c r="E990">
        <v>47.94207317073171</v>
      </c>
      <c r="F990">
        <v>1535</v>
      </c>
      <c r="G990">
        <v>636</v>
      </c>
      <c r="H990">
        <v>41.43322475570033</v>
      </c>
      <c r="I990">
        <v>2847</v>
      </c>
      <c r="J990">
        <v>1265</v>
      </c>
      <c r="K990">
        <v>44.43273621355813</v>
      </c>
    </row>
    <row r="991" spans="1:11" x14ac:dyDescent="0.25">
      <c r="A991" t="s">
        <v>91</v>
      </c>
      <c r="B991" t="s">
        <v>369</v>
      </c>
      <c r="C991">
        <v>1483</v>
      </c>
      <c r="D991">
        <v>735</v>
      </c>
      <c r="E991">
        <v>49.56169925826029</v>
      </c>
      <c r="F991">
        <v>1664</v>
      </c>
      <c r="G991">
        <v>703</v>
      </c>
      <c r="H991">
        <v>42.247596153846153</v>
      </c>
      <c r="I991">
        <v>3148</v>
      </c>
      <c r="J991">
        <v>1438</v>
      </c>
      <c r="K991">
        <v>45.679796696315123</v>
      </c>
    </row>
    <row r="992" spans="1:11" x14ac:dyDescent="0.25">
      <c r="A992" t="s">
        <v>91</v>
      </c>
      <c r="B992" t="s">
        <v>370</v>
      </c>
      <c r="C992">
        <v>1456</v>
      </c>
      <c r="D992">
        <v>636</v>
      </c>
      <c r="E992">
        <v>43.681318681318679</v>
      </c>
      <c r="F992">
        <v>1520</v>
      </c>
      <c r="G992">
        <v>607</v>
      </c>
      <c r="H992">
        <v>39.934210526315788</v>
      </c>
      <c r="I992">
        <v>2977</v>
      </c>
      <c r="J992">
        <v>1243</v>
      </c>
      <c r="K992">
        <v>41.753443063486728</v>
      </c>
    </row>
    <row r="993" spans="1:11" x14ac:dyDescent="0.25">
      <c r="A993" t="s">
        <v>91</v>
      </c>
      <c r="B993" t="s">
        <v>357</v>
      </c>
      <c r="C993">
        <v>1279</v>
      </c>
      <c r="D993">
        <v>584</v>
      </c>
      <c r="E993">
        <v>45.660672400312741</v>
      </c>
      <c r="F993">
        <v>1562</v>
      </c>
      <c r="G993">
        <v>624</v>
      </c>
      <c r="H993">
        <v>39.948783610755441</v>
      </c>
      <c r="I993">
        <v>2841</v>
      </c>
      <c r="J993">
        <v>1208</v>
      </c>
      <c r="K993">
        <v>42.520239352340724</v>
      </c>
    </row>
    <row r="994" spans="1:11" x14ac:dyDescent="0.25">
      <c r="A994" t="s">
        <v>91</v>
      </c>
      <c r="B994" t="s">
        <v>358</v>
      </c>
      <c r="C994">
        <v>1317</v>
      </c>
      <c r="D994">
        <v>661</v>
      </c>
      <c r="E994">
        <v>50.189825360668181</v>
      </c>
      <c r="F994">
        <v>1433</v>
      </c>
      <c r="G994">
        <v>643</v>
      </c>
      <c r="H994">
        <v>44.870900209351014</v>
      </c>
      <c r="I994">
        <v>2750</v>
      </c>
      <c r="J994">
        <v>1304</v>
      </c>
      <c r="K994">
        <v>47.418181818181822</v>
      </c>
    </row>
    <row r="995" spans="1:11" x14ac:dyDescent="0.25">
      <c r="A995" t="s">
        <v>91</v>
      </c>
      <c r="B995" t="s">
        <v>359</v>
      </c>
      <c r="C995">
        <v>1508</v>
      </c>
      <c r="D995">
        <v>782</v>
      </c>
      <c r="E995">
        <v>51.856763925729446</v>
      </c>
      <c r="F995">
        <v>1649</v>
      </c>
      <c r="G995">
        <v>732</v>
      </c>
      <c r="H995">
        <v>44.390539721043062</v>
      </c>
      <c r="I995">
        <v>3157</v>
      </c>
      <c r="J995">
        <v>1514</v>
      </c>
      <c r="K995">
        <v>47.956921127652834</v>
      </c>
    </row>
    <row r="996" spans="1:11" x14ac:dyDescent="0.25">
      <c r="A996" t="s">
        <v>91</v>
      </c>
      <c r="B996" t="s">
        <v>360</v>
      </c>
      <c r="C996">
        <v>1413</v>
      </c>
      <c r="D996">
        <v>700</v>
      </c>
      <c r="E996">
        <v>49.539985845718327</v>
      </c>
      <c r="F996">
        <v>1689</v>
      </c>
      <c r="G996">
        <v>753</v>
      </c>
      <c r="H996">
        <v>44.582593250444049</v>
      </c>
      <c r="I996">
        <v>3102</v>
      </c>
      <c r="J996">
        <v>1453</v>
      </c>
      <c r="K996">
        <v>46.84074790457769</v>
      </c>
    </row>
    <row r="997" spans="1:11" x14ac:dyDescent="0.25">
      <c r="A997" t="s">
        <v>91</v>
      </c>
      <c r="B997" t="s">
        <v>361</v>
      </c>
      <c r="C997">
        <v>1533</v>
      </c>
      <c r="D997">
        <v>753</v>
      </c>
      <c r="E997">
        <v>49.119373776907999</v>
      </c>
      <c r="F997">
        <v>1622</v>
      </c>
      <c r="G997">
        <v>724</v>
      </c>
      <c r="H997">
        <v>44.636251541306997</v>
      </c>
      <c r="I997">
        <v>3155</v>
      </c>
      <c r="J997">
        <v>1477</v>
      </c>
      <c r="K997">
        <v>46.814580031695698</v>
      </c>
    </row>
    <row r="998" spans="1:11" x14ac:dyDescent="0.25">
      <c r="A998" t="s">
        <v>91</v>
      </c>
      <c r="B998" t="s">
        <v>362</v>
      </c>
      <c r="C998">
        <v>1443</v>
      </c>
      <c r="D998">
        <v>716</v>
      </c>
      <c r="E998">
        <v>49.618849618849602</v>
      </c>
      <c r="F998">
        <v>1555</v>
      </c>
      <c r="G998">
        <v>667</v>
      </c>
      <c r="H998">
        <v>42.893890675241202</v>
      </c>
      <c r="I998">
        <v>2998</v>
      </c>
      <c r="J998">
        <v>1383</v>
      </c>
      <c r="K998">
        <v>46.130753835890602</v>
      </c>
    </row>
    <row r="999" spans="1:11" x14ac:dyDescent="0.25">
      <c r="A999" t="s">
        <v>91</v>
      </c>
      <c r="B999" t="s">
        <v>363</v>
      </c>
      <c r="C999">
        <v>460</v>
      </c>
      <c r="D999">
        <v>251</v>
      </c>
      <c r="E999">
        <v>54.565217391304401</v>
      </c>
      <c r="F999">
        <v>433</v>
      </c>
      <c r="G999">
        <v>199</v>
      </c>
      <c r="H999">
        <v>45.958429561200902</v>
      </c>
      <c r="I999">
        <v>893</v>
      </c>
      <c r="J999">
        <v>450</v>
      </c>
      <c r="K999">
        <v>50.391937290033603</v>
      </c>
    </row>
    <row r="1000" spans="1:11" x14ac:dyDescent="0.25">
      <c r="A1000" t="s">
        <v>400</v>
      </c>
      <c r="B1000" t="s">
        <v>365</v>
      </c>
      <c r="C1000">
        <v>4775</v>
      </c>
      <c r="D1000">
        <v>2766</v>
      </c>
      <c r="E1000">
        <v>57.926701570680628</v>
      </c>
      <c r="F1000">
        <v>5593</v>
      </c>
      <c r="G1000">
        <v>2725</v>
      </c>
      <c r="H1000">
        <v>48.721616306096905</v>
      </c>
      <c r="I1000">
        <v>10370</v>
      </c>
      <c r="J1000">
        <v>5493</v>
      </c>
      <c r="K1000">
        <v>52.970106075216975</v>
      </c>
    </row>
    <row r="1001" spans="1:11" x14ac:dyDescent="0.25">
      <c r="A1001" t="s">
        <v>400</v>
      </c>
      <c r="B1001" t="s">
        <v>366</v>
      </c>
      <c r="C1001">
        <v>5445</v>
      </c>
      <c r="D1001">
        <v>3024</v>
      </c>
      <c r="E1001">
        <v>55.537190082644628</v>
      </c>
      <c r="F1001">
        <v>5967</v>
      </c>
      <c r="G1001">
        <v>2899</v>
      </c>
      <c r="H1001">
        <v>48.583877995642695</v>
      </c>
      <c r="I1001">
        <v>11414</v>
      </c>
      <c r="J1001">
        <v>5924</v>
      </c>
      <c r="K1001">
        <v>51.901173996845984</v>
      </c>
    </row>
    <row r="1002" spans="1:11" x14ac:dyDescent="0.25">
      <c r="A1002" t="s">
        <v>400</v>
      </c>
      <c r="B1002" t="s">
        <v>367</v>
      </c>
      <c r="C1002">
        <v>4613</v>
      </c>
      <c r="D1002">
        <v>2512</v>
      </c>
      <c r="E1002">
        <v>54.45480164751789</v>
      </c>
      <c r="F1002">
        <v>4687</v>
      </c>
      <c r="G1002">
        <v>2272</v>
      </c>
      <c r="H1002">
        <v>48.47450394708769</v>
      </c>
      <c r="I1002">
        <v>9302</v>
      </c>
      <c r="J1002">
        <v>4785</v>
      </c>
      <c r="K1002">
        <v>51.440550419264675</v>
      </c>
    </row>
    <row r="1003" spans="1:11" x14ac:dyDescent="0.25">
      <c r="A1003" t="s">
        <v>400</v>
      </c>
      <c r="B1003" t="s">
        <v>368</v>
      </c>
      <c r="C1003">
        <v>4629</v>
      </c>
      <c r="D1003">
        <v>2661</v>
      </c>
      <c r="E1003">
        <v>57.485418016850289</v>
      </c>
      <c r="F1003">
        <v>5369</v>
      </c>
      <c r="G1003">
        <v>2651</v>
      </c>
      <c r="H1003">
        <v>49.37604768113242</v>
      </c>
      <c r="I1003">
        <v>9998</v>
      </c>
      <c r="J1003">
        <v>5312</v>
      </c>
      <c r="K1003">
        <v>53.130626125225042</v>
      </c>
    </row>
    <row r="1004" spans="1:11" x14ac:dyDescent="0.25">
      <c r="A1004" t="s">
        <v>400</v>
      </c>
      <c r="B1004" t="s">
        <v>369</v>
      </c>
      <c r="C1004">
        <v>2788</v>
      </c>
      <c r="D1004">
        <v>1629</v>
      </c>
      <c r="E1004">
        <v>58.428981348637016</v>
      </c>
      <c r="F1004">
        <v>3420</v>
      </c>
      <c r="G1004">
        <v>1756</v>
      </c>
      <c r="H1004">
        <v>51.345029239766085</v>
      </c>
      <c r="I1004">
        <v>6208</v>
      </c>
      <c r="J1004">
        <v>3385</v>
      </c>
      <c r="K1004">
        <v>54.526417525773198</v>
      </c>
    </row>
    <row r="1005" spans="1:11" x14ac:dyDescent="0.25">
      <c r="A1005" t="s">
        <v>401</v>
      </c>
      <c r="B1005" t="s">
        <v>355</v>
      </c>
      <c r="C1005">
        <v>5356</v>
      </c>
      <c r="D1005">
        <v>2951</v>
      </c>
      <c r="E1005">
        <v>55.097087378640779</v>
      </c>
      <c r="F1005">
        <v>5715</v>
      </c>
      <c r="G1005">
        <v>2713</v>
      </c>
      <c r="H1005">
        <v>47.471566054243219</v>
      </c>
      <c r="I1005">
        <v>11071</v>
      </c>
      <c r="J1005">
        <v>5664</v>
      </c>
      <c r="K1005">
        <v>51.160690091229334</v>
      </c>
    </row>
    <row r="1006" spans="1:11" x14ac:dyDescent="0.25">
      <c r="A1006" t="s">
        <v>92</v>
      </c>
      <c r="B1006" t="s">
        <v>369</v>
      </c>
      <c r="C1006">
        <v>1024</v>
      </c>
      <c r="D1006">
        <v>513</v>
      </c>
      <c r="E1006">
        <v>50.09765625</v>
      </c>
      <c r="F1006">
        <v>995</v>
      </c>
      <c r="G1006">
        <v>416</v>
      </c>
      <c r="H1006">
        <v>41.809045226130657</v>
      </c>
      <c r="I1006">
        <v>2019</v>
      </c>
      <c r="J1006">
        <v>929</v>
      </c>
      <c r="K1006">
        <v>46.012877662209014</v>
      </c>
    </row>
    <row r="1007" spans="1:11" x14ac:dyDescent="0.25">
      <c r="A1007" t="s">
        <v>92</v>
      </c>
      <c r="B1007" t="s">
        <v>370</v>
      </c>
      <c r="C1007">
        <v>4331</v>
      </c>
      <c r="D1007">
        <v>2204</v>
      </c>
      <c r="E1007">
        <v>50.888940198568463</v>
      </c>
      <c r="F1007">
        <v>4634</v>
      </c>
      <c r="G1007">
        <v>2008</v>
      </c>
      <c r="H1007">
        <v>43.331894691411307</v>
      </c>
      <c r="I1007">
        <v>8965</v>
      </c>
      <c r="J1007">
        <v>4212</v>
      </c>
      <c r="K1007">
        <v>46.982710540992748</v>
      </c>
    </row>
    <row r="1008" spans="1:11" x14ac:dyDescent="0.25">
      <c r="A1008" t="s">
        <v>92</v>
      </c>
      <c r="B1008" t="s">
        <v>357</v>
      </c>
      <c r="C1008">
        <v>4248</v>
      </c>
      <c r="D1008">
        <v>2207</v>
      </c>
      <c r="E1008">
        <v>51.953860640301315</v>
      </c>
      <c r="F1008">
        <v>4790</v>
      </c>
      <c r="G1008">
        <v>2166</v>
      </c>
      <c r="H1008">
        <v>45.219206680584549</v>
      </c>
      <c r="I1008">
        <v>9038</v>
      </c>
      <c r="J1008">
        <v>4373</v>
      </c>
      <c r="K1008">
        <v>48.384598362469568</v>
      </c>
    </row>
    <row r="1009" spans="1:11" x14ac:dyDescent="0.25">
      <c r="A1009" t="s">
        <v>92</v>
      </c>
      <c r="B1009" t="s">
        <v>358</v>
      </c>
      <c r="C1009">
        <v>4455</v>
      </c>
      <c r="D1009">
        <v>2386</v>
      </c>
      <c r="E1009">
        <v>53.557800224466888</v>
      </c>
      <c r="F1009">
        <v>4941</v>
      </c>
      <c r="G1009">
        <v>2157</v>
      </c>
      <c r="H1009">
        <v>43.65513054037644</v>
      </c>
      <c r="I1009">
        <v>9396</v>
      </c>
      <c r="J1009">
        <v>4543</v>
      </c>
      <c r="K1009">
        <v>48.350361856108982</v>
      </c>
    </row>
    <row r="1010" spans="1:11" x14ac:dyDescent="0.25">
      <c r="A1010" t="s">
        <v>92</v>
      </c>
      <c r="B1010" t="s">
        <v>359</v>
      </c>
      <c r="C1010">
        <v>4606</v>
      </c>
      <c r="D1010">
        <v>2406</v>
      </c>
      <c r="E1010">
        <v>52.236213634389927</v>
      </c>
      <c r="F1010">
        <v>5163</v>
      </c>
      <c r="G1010">
        <v>2239</v>
      </c>
      <c r="H1010">
        <v>43.36625992639938</v>
      </c>
      <c r="I1010">
        <v>9769</v>
      </c>
      <c r="J1010">
        <v>4645</v>
      </c>
      <c r="K1010">
        <v>47.548367284266561</v>
      </c>
    </row>
    <row r="1011" spans="1:11" x14ac:dyDescent="0.25">
      <c r="A1011" t="s">
        <v>92</v>
      </c>
      <c r="B1011" t="s">
        <v>360</v>
      </c>
      <c r="C1011">
        <v>4609</v>
      </c>
      <c r="D1011">
        <v>2504</v>
      </c>
      <c r="E1011">
        <v>54.328487741375568</v>
      </c>
      <c r="F1011">
        <v>5426</v>
      </c>
      <c r="G1011">
        <v>2524</v>
      </c>
      <c r="H1011">
        <v>46.516771102100989</v>
      </c>
      <c r="I1011">
        <v>10035</v>
      </c>
      <c r="J1011">
        <v>5028</v>
      </c>
      <c r="K1011">
        <v>50.104633781763823</v>
      </c>
    </row>
    <row r="1012" spans="1:11" x14ac:dyDescent="0.25">
      <c r="A1012" t="s">
        <v>92</v>
      </c>
      <c r="B1012" t="s">
        <v>361</v>
      </c>
      <c r="C1012">
        <v>4940</v>
      </c>
      <c r="D1012">
        <v>2708</v>
      </c>
      <c r="E1012">
        <v>54.817813765182201</v>
      </c>
      <c r="F1012">
        <v>5428</v>
      </c>
      <c r="G1012">
        <v>2527</v>
      </c>
      <c r="H1012">
        <v>46.554900515843798</v>
      </c>
      <c r="I1012">
        <v>10368</v>
      </c>
      <c r="J1012">
        <v>5235</v>
      </c>
      <c r="K1012">
        <v>50.491898148148103</v>
      </c>
    </row>
    <row r="1013" spans="1:11" x14ac:dyDescent="0.25">
      <c r="A1013" t="s">
        <v>92</v>
      </c>
      <c r="B1013" t="s">
        <v>362</v>
      </c>
      <c r="C1013">
        <v>4451</v>
      </c>
      <c r="D1013">
        <v>2519</v>
      </c>
      <c r="E1013">
        <v>56.594023814873097</v>
      </c>
      <c r="F1013">
        <v>5012</v>
      </c>
      <c r="G1013">
        <v>2433</v>
      </c>
      <c r="H1013">
        <v>48.543495610534698</v>
      </c>
      <c r="I1013">
        <v>9463</v>
      </c>
      <c r="J1013">
        <v>4952</v>
      </c>
      <c r="K1013">
        <v>52.330127866427098</v>
      </c>
    </row>
    <row r="1014" spans="1:11" x14ac:dyDescent="0.25">
      <c r="A1014" t="s">
        <v>92</v>
      </c>
      <c r="B1014" t="s">
        <v>363</v>
      </c>
      <c r="C1014">
        <v>1405</v>
      </c>
      <c r="D1014">
        <v>842</v>
      </c>
      <c r="E1014">
        <v>59.928825622775797</v>
      </c>
      <c r="F1014">
        <v>1489</v>
      </c>
      <c r="G1014">
        <v>814</v>
      </c>
      <c r="H1014">
        <v>54.667562122229697</v>
      </c>
      <c r="I1014">
        <v>2897</v>
      </c>
      <c r="J1014">
        <v>1657</v>
      </c>
      <c r="K1014">
        <v>57.197100448740102</v>
      </c>
    </row>
    <row r="1015" spans="1:11" x14ac:dyDescent="0.25">
      <c r="A1015" t="s">
        <v>93</v>
      </c>
      <c r="B1015" t="s">
        <v>365</v>
      </c>
      <c r="C1015">
        <v>361</v>
      </c>
      <c r="D1015">
        <v>235</v>
      </c>
      <c r="E1015">
        <v>65.096952908587255</v>
      </c>
      <c r="F1015">
        <v>424</v>
      </c>
      <c r="G1015">
        <v>221</v>
      </c>
      <c r="H1015">
        <v>52.122641509433961</v>
      </c>
      <c r="I1015">
        <v>785</v>
      </c>
      <c r="J1015">
        <v>456</v>
      </c>
      <c r="K1015">
        <v>58.089171974522294</v>
      </c>
    </row>
    <row r="1016" spans="1:11" x14ac:dyDescent="0.25">
      <c r="A1016" t="s">
        <v>93</v>
      </c>
      <c r="B1016" t="s">
        <v>366</v>
      </c>
      <c r="C1016">
        <v>371</v>
      </c>
      <c r="D1016">
        <v>223</v>
      </c>
      <c r="E1016">
        <v>60.107816711590296</v>
      </c>
      <c r="F1016">
        <v>417</v>
      </c>
      <c r="G1016">
        <v>231</v>
      </c>
      <c r="H1016">
        <v>55.39568345323741</v>
      </c>
      <c r="I1016">
        <v>788</v>
      </c>
      <c r="J1016">
        <v>454</v>
      </c>
      <c r="K1016">
        <v>57.614213197969541</v>
      </c>
    </row>
    <row r="1017" spans="1:11" x14ac:dyDescent="0.25">
      <c r="A1017" t="s">
        <v>93</v>
      </c>
      <c r="B1017" t="s">
        <v>367</v>
      </c>
      <c r="C1017">
        <v>522</v>
      </c>
      <c r="D1017">
        <v>330</v>
      </c>
      <c r="E1017">
        <v>63.218390804597703</v>
      </c>
      <c r="F1017">
        <v>610</v>
      </c>
      <c r="G1017">
        <v>321</v>
      </c>
      <c r="H1017">
        <v>52.622950819672134</v>
      </c>
      <c r="I1017">
        <v>1132</v>
      </c>
      <c r="J1017">
        <v>651</v>
      </c>
      <c r="K1017">
        <v>57.508833922261481</v>
      </c>
    </row>
    <row r="1018" spans="1:11" x14ac:dyDescent="0.25">
      <c r="A1018" t="s">
        <v>93</v>
      </c>
      <c r="B1018" t="s">
        <v>355</v>
      </c>
      <c r="C1018">
        <v>457</v>
      </c>
      <c r="D1018">
        <v>274</v>
      </c>
      <c r="E1018">
        <v>59.956236323851208</v>
      </c>
      <c r="F1018">
        <v>582</v>
      </c>
      <c r="G1018">
        <v>319</v>
      </c>
      <c r="H1018">
        <v>54.81099656357388</v>
      </c>
      <c r="I1018">
        <v>1039</v>
      </c>
      <c r="J1018">
        <v>593</v>
      </c>
      <c r="K1018">
        <v>57.07410972088546</v>
      </c>
    </row>
    <row r="1019" spans="1:11" x14ac:dyDescent="0.25">
      <c r="A1019" t="s">
        <v>93</v>
      </c>
      <c r="B1019" t="s">
        <v>368</v>
      </c>
      <c r="C1019">
        <v>523</v>
      </c>
      <c r="D1019">
        <v>313</v>
      </c>
      <c r="E1019">
        <v>59.847036328871894</v>
      </c>
      <c r="F1019">
        <v>522</v>
      </c>
      <c r="G1019">
        <v>305</v>
      </c>
      <c r="H1019">
        <v>58.429118773946357</v>
      </c>
      <c r="I1019">
        <v>1045</v>
      </c>
      <c r="J1019">
        <v>618</v>
      </c>
      <c r="K1019">
        <v>59.138755980861241</v>
      </c>
    </row>
    <row r="1020" spans="1:11" x14ac:dyDescent="0.25">
      <c r="A1020" t="s">
        <v>93</v>
      </c>
      <c r="B1020" t="s">
        <v>369</v>
      </c>
      <c r="C1020">
        <v>404</v>
      </c>
      <c r="D1020">
        <v>255</v>
      </c>
      <c r="E1020">
        <v>63.118811881188122</v>
      </c>
      <c r="F1020">
        <v>477</v>
      </c>
      <c r="G1020">
        <v>257</v>
      </c>
      <c r="H1020">
        <v>53.878406708595385</v>
      </c>
      <c r="I1020">
        <v>881</v>
      </c>
      <c r="J1020">
        <v>512</v>
      </c>
      <c r="K1020">
        <v>58.115777525539158</v>
      </c>
    </row>
    <row r="1021" spans="1:11" x14ac:dyDescent="0.25">
      <c r="A1021" t="s">
        <v>93</v>
      </c>
      <c r="B1021" t="s">
        <v>370</v>
      </c>
      <c r="C1021">
        <v>422</v>
      </c>
      <c r="D1021">
        <v>248</v>
      </c>
      <c r="E1021">
        <v>58.767772511848342</v>
      </c>
      <c r="F1021">
        <v>408</v>
      </c>
      <c r="G1021">
        <v>234</v>
      </c>
      <c r="H1021">
        <v>57.352941176470587</v>
      </c>
      <c r="I1021">
        <v>830</v>
      </c>
      <c r="J1021">
        <v>482</v>
      </c>
      <c r="K1021">
        <v>58.072289156626503</v>
      </c>
    </row>
    <row r="1022" spans="1:11" x14ac:dyDescent="0.25">
      <c r="A1022" t="s">
        <v>93</v>
      </c>
      <c r="B1022" t="s">
        <v>357</v>
      </c>
      <c r="C1022">
        <v>415</v>
      </c>
      <c r="D1022">
        <v>247</v>
      </c>
      <c r="E1022">
        <v>59.518072289156628</v>
      </c>
      <c r="F1022">
        <v>451</v>
      </c>
      <c r="G1022">
        <v>258</v>
      </c>
      <c r="H1022">
        <v>57.206208425720625</v>
      </c>
      <c r="I1022">
        <v>866</v>
      </c>
      <c r="J1022">
        <v>505</v>
      </c>
      <c r="K1022">
        <v>58.314087759815237</v>
      </c>
    </row>
    <row r="1023" spans="1:11" x14ac:dyDescent="0.25">
      <c r="A1023" t="s">
        <v>93</v>
      </c>
      <c r="B1023" t="s">
        <v>358</v>
      </c>
      <c r="C1023">
        <v>449</v>
      </c>
      <c r="D1023">
        <v>279</v>
      </c>
      <c r="E1023">
        <v>62.138084632516701</v>
      </c>
      <c r="F1023">
        <v>455</v>
      </c>
      <c r="G1023">
        <v>253</v>
      </c>
      <c r="H1023">
        <v>55.604395604395606</v>
      </c>
      <c r="I1023">
        <v>904</v>
      </c>
      <c r="J1023">
        <v>532</v>
      </c>
      <c r="K1023">
        <v>58.849557522123895</v>
      </c>
    </row>
    <row r="1024" spans="1:11" x14ac:dyDescent="0.25">
      <c r="A1024" t="s">
        <v>93</v>
      </c>
      <c r="B1024" t="s">
        <v>359</v>
      </c>
      <c r="C1024">
        <v>608</v>
      </c>
      <c r="D1024">
        <v>373</v>
      </c>
      <c r="E1024">
        <v>61.348684210526315</v>
      </c>
      <c r="F1024">
        <v>547</v>
      </c>
      <c r="G1024">
        <v>287</v>
      </c>
      <c r="H1024">
        <v>52.468007312614262</v>
      </c>
      <c r="I1024">
        <v>1155</v>
      </c>
      <c r="J1024">
        <v>660</v>
      </c>
      <c r="K1024">
        <v>57.142857142857146</v>
      </c>
    </row>
    <row r="1025" spans="1:11" x14ac:dyDescent="0.25">
      <c r="A1025" t="s">
        <v>93</v>
      </c>
      <c r="B1025" t="s">
        <v>360</v>
      </c>
      <c r="C1025">
        <v>514</v>
      </c>
      <c r="D1025">
        <v>297</v>
      </c>
      <c r="E1025">
        <v>57.782101167315176</v>
      </c>
      <c r="F1025">
        <v>538</v>
      </c>
      <c r="G1025">
        <v>291</v>
      </c>
      <c r="H1025">
        <v>54.089219330855023</v>
      </c>
      <c r="I1025">
        <v>1052</v>
      </c>
      <c r="J1025">
        <v>588</v>
      </c>
      <c r="K1025">
        <v>55.893536121673009</v>
      </c>
    </row>
    <row r="1026" spans="1:11" x14ac:dyDescent="0.25">
      <c r="A1026" t="s">
        <v>93</v>
      </c>
      <c r="B1026" t="s">
        <v>361</v>
      </c>
      <c r="C1026">
        <v>534</v>
      </c>
      <c r="D1026">
        <v>318</v>
      </c>
      <c r="E1026">
        <v>59.550561797752799</v>
      </c>
      <c r="F1026">
        <v>499</v>
      </c>
      <c r="G1026">
        <v>268</v>
      </c>
      <c r="H1026">
        <v>53.707414829659299</v>
      </c>
      <c r="I1026">
        <v>1033</v>
      </c>
      <c r="J1026">
        <v>586</v>
      </c>
      <c r="K1026">
        <v>56.727976766698902</v>
      </c>
    </row>
    <row r="1027" spans="1:11" x14ac:dyDescent="0.25">
      <c r="A1027" t="s">
        <v>93</v>
      </c>
      <c r="B1027" t="s">
        <v>362</v>
      </c>
      <c r="C1027">
        <v>501</v>
      </c>
      <c r="D1027">
        <v>271</v>
      </c>
      <c r="E1027">
        <v>54.091816367265501</v>
      </c>
      <c r="F1027">
        <v>626</v>
      </c>
      <c r="G1027">
        <v>289</v>
      </c>
      <c r="H1027">
        <v>46.166134185303498</v>
      </c>
      <c r="I1027">
        <v>1127</v>
      </c>
      <c r="J1027">
        <v>560</v>
      </c>
      <c r="K1027">
        <v>49.6894409937888</v>
      </c>
    </row>
    <row r="1028" spans="1:11" x14ac:dyDescent="0.25">
      <c r="A1028" t="s">
        <v>93</v>
      </c>
      <c r="B1028" t="s">
        <v>363</v>
      </c>
      <c r="C1028">
        <v>239</v>
      </c>
      <c r="D1028">
        <v>133</v>
      </c>
      <c r="E1028">
        <v>55.648535564853603</v>
      </c>
      <c r="F1028">
        <v>241</v>
      </c>
      <c r="G1028">
        <v>131</v>
      </c>
      <c r="H1028">
        <v>54.356846473029002</v>
      </c>
      <c r="I1028">
        <v>480</v>
      </c>
      <c r="J1028">
        <v>264</v>
      </c>
      <c r="K1028">
        <v>55</v>
      </c>
    </row>
    <row r="1029" spans="1:11" x14ac:dyDescent="0.25">
      <c r="A1029" t="s">
        <v>94</v>
      </c>
      <c r="B1029" t="s">
        <v>369</v>
      </c>
      <c r="C1029">
        <v>1193</v>
      </c>
      <c r="D1029">
        <v>646</v>
      </c>
      <c r="E1029">
        <v>54.149203688181061</v>
      </c>
      <c r="F1029">
        <v>1403</v>
      </c>
      <c r="G1029">
        <v>619</v>
      </c>
      <c r="H1029">
        <v>44.119743406985037</v>
      </c>
      <c r="I1029">
        <v>2596</v>
      </c>
      <c r="J1029">
        <v>1265</v>
      </c>
      <c r="K1029">
        <v>48.728813559322035</v>
      </c>
    </row>
    <row r="1030" spans="1:11" x14ac:dyDescent="0.25">
      <c r="A1030" t="s">
        <v>94</v>
      </c>
      <c r="B1030" t="s">
        <v>370</v>
      </c>
      <c r="C1030">
        <v>2922</v>
      </c>
      <c r="D1030">
        <v>1467</v>
      </c>
      <c r="E1030">
        <v>50.205338809034913</v>
      </c>
      <c r="F1030">
        <v>3152</v>
      </c>
      <c r="G1030">
        <v>1350</v>
      </c>
      <c r="H1030">
        <v>42.829949238578685</v>
      </c>
      <c r="I1030">
        <v>6074</v>
      </c>
      <c r="J1030">
        <v>2817</v>
      </c>
      <c r="K1030">
        <v>46.378004609812315</v>
      </c>
    </row>
    <row r="1031" spans="1:11" x14ac:dyDescent="0.25">
      <c r="A1031" t="s">
        <v>94</v>
      </c>
      <c r="B1031" t="s">
        <v>357</v>
      </c>
      <c r="C1031">
        <v>2908</v>
      </c>
      <c r="D1031">
        <v>1483</v>
      </c>
      <c r="E1031">
        <v>50.997248968363138</v>
      </c>
      <c r="F1031">
        <v>3175</v>
      </c>
      <c r="G1031">
        <v>1413</v>
      </c>
      <c r="H1031">
        <v>44.503937007874022</v>
      </c>
      <c r="I1031">
        <v>6083</v>
      </c>
      <c r="J1031">
        <v>2896</v>
      </c>
      <c r="K1031">
        <v>47.608088114417235</v>
      </c>
    </row>
    <row r="1032" spans="1:11" x14ac:dyDescent="0.25">
      <c r="A1032" t="s">
        <v>94</v>
      </c>
      <c r="B1032" t="s">
        <v>358</v>
      </c>
      <c r="C1032">
        <v>2714</v>
      </c>
      <c r="D1032">
        <v>1298</v>
      </c>
      <c r="E1032">
        <v>47.826086956521742</v>
      </c>
      <c r="F1032">
        <v>3057</v>
      </c>
      <c r="G1032">
        <v>1358</v>
      </c>
      <c r="H1032">
        <v>44.422636571802421</v>
      </c>
      <c r="I1032">
        <v>5771</v>
      </c>
      <c r="J1032">
        <v>2656</v>
      </c>
      <c r="K1032">
        <v>46.02321954600589</v>
      </c>
    </row>
    <row r="1033" spans="1:11" x14ac:dyDescent="0.25">
      <c r="A1033" t="s">
        <v>94</v>
      </c>
      <c r="B1033" t="s">
        <v>359</v>
      </c>
      <c r="C1033">
        <v>3452</v>
      </c>
      <c r="D1033">
        <v>1693</v>
      </c>
      <c r="E1033">
        <v>49.044032444959448</v>
      </c>
      <c r="F1033">
        <v>3814</v>
      </c>
      <c r="G1033">
        <v>1576</v>
      </c>
      <c r="H1033">
        <v>41.321447299423177</v>
      </c>
      <c r="I1033">
        <v>7266</v>
      </c>
      <c r="J1033">
        <v>3269</v>
      </c>
      <c r="K1033">
        <v>44.99036608863198</v>
      </c>
    </row>
    <row r="1034" spans="1:11" x14ac:dyDescent="0.25">
      <c r="A1034" t="s">
        <v>94</v>
      </c>
      <c r="B1034" t="s">
        <v>360</v>
      </c>
      <c r="C1034">
        <v>3295</v>
      </c>
      <c r="D1034">
        <v>1458</v>
      </c>
      <c r="E1034">
        <v>44.248861911987859</v>
      </c>
      <c r="F1034">
        <v>3475</v>
      </c>
      <c r="G1034">
        <v>1328</v>
      </c>
      <c r="H1034">
        <v>38.2158273381295</v>
      </c>
      <c r="I1034">
        <v>6770</v>
      </c>
      <c r="J1034">
        <v>2786</v>
      </c>
      <c r="K1034">
        <v>41.152141802067945</v>
      </c>
    </row>
    <row r="1035" spans="1:11" x14ac:dyDescent="0.25">
      <c r="A1035" t="s">
        <v>94</v>
      </c>
      <c r="B1035" t="s">
        <v>361</v>
      </c>
      <c r="C1035">
        <v>3382</v>
      </c>
      <c r="D1035">
        <v>1513</v>
      </c>
      <c r="E1035">
        <v>44.7368421052632</v>
      </c>
      <c r="F1035">
        <v>3765</v>
      </c>
      <c r="G1035">
        <v>1476</v>
      </c>
      <c r="H1035">
        <v>39.203187250996002</v>
      </c>
      <c r="I1035">
        <v>7147</v>
      </c>
      <c r="J1035">
        <v>2989</v>
      </c>
      <c r="K1035">
        <v>41.821743388834498</v>
      </c>
    </row>
    <row r="1036" spans="1:11" x14ac:dyDescent="0.25">
      <c r="A1036" t="s">
        <v>94</v>
      </c>
      <c r="B1036" t="s">
        <v>362</v>
      </c>
      <c r="C1036">
        <v>3192</v>
      </c>
      <c r="D1036">
        <v>1527</v>
      </c>
      <c r="E1036">
        <v>47.838345864661598</v>
      </c>
      <c r="F1036">
        <v>3316</v>
      </c>
      <c r="G1036">
        <v>1409</v>
      </c>
      <c r="H1036">
        <v>42.490952955367902</v>
      </c>
      <c r="I1036">
        <v>6508</v>
      </c>
      <c r="J1036">
        <v>2936</v>
      </c>
      <c r="K1036">
        <v>45.113706207744301</v>
      </c>
    </row>
    <row r="1037" spans="1:11" x14ac:dyDescent="0.25">
      <c r="A1037" t="s">
        <v>94</v>
      </c>
      <c r="B1037" t="s">
        <v>363</v>
      </c>
      <c r="C1037">
        <v>608</v>
      </c>
      <c r="D1037">
        <v>344</v>
      </c>
      <c r="E1037">
        <v>56.578947368420998</v>
      </c>
      <c r="F1037">
        <v>611</v>
      </c>
      <c r="G1037">
        <v>310</v>
      </c>
      <c r="H1037">
        <v>50.736497545008199</v>
      </c>
      <c r="I1037">
        <v>1219</v>
      </c>
      <c r="J1037">
        <v>654</v>
      </c>
      <c r="K1037">
        <v>53.650533223954099</v>
      </c>
    </row>
    <row r="1038" spans="1:11" x14ac:dyDescent="0.25">
      <c r="A1038" t="s">
        <v>95</v>
      </c>
      <c r="B1038" t="s">
        <v>366</v>
      </c>
      <c r="C1038">
        <v>855</v>
      </c>
      <c r="D1038">
        <v>517</v>
      </c>
      <c r="E1038">
        <v>60.467836257309948</v>
      </c>
      <c r="F1038">
        <v>900</v>
      </c>
      <c r="G1038">
        <v>442</v>
      </c>
      <c r="H1038">
        <v>49.111111111111114</v>
      </c>
      <c r="I1038">
        <v>1756</v>
      </c>
      <c r="J1038">
        <v>960</v>
      </c>
      <c r="K1038">
        <v>54.66970387243736</v>
      </c>
    </row>
    <row r="1039" spans="1:11" x14ac:dyDescent="0.25">
      <c r="A1039" t="s">
        <v>95</v>
      </c>
      <c r="B1039" t="s">
        <v>367</v>
      </c>
      <c r="C1039">
        <v>1639</v>
      </c>
      <c r="D1039">
        <v>924</v>
      </c>
      <c r="E1039">
        <v>56.375838926174495</v>
      </c>
      <c r="F1039">
        <v>1728</v>
      </c>
      <c r="G1039">
        <v>891</v>
      </c>
      <c r="H1039">
        <v>51.5625</v>
      </c>
      <c r="I1039">
        <v>3367</v>
      </c>
      <c r="J1039">
        <v>1815</v>
      </c>
      <c r="K1039">
        <v>53.905553905553909</v>
      </c>
    </row>
    <row r="1040" spans="1:11" x14ac:dyDescent="0.25">
      <c r="A1040" t="s">
        <v>95</v>
      </c>
      <c r="B1040" t="s">
        <v>368</v>
      </c>
      <c r="C1040">
        <v>1583</v>
      </c>
      <c r="D1040">
        <v>955</v>
      </c>
      <c r="E1040">
        <v>60.328490208464935</v>
      </c>
      <c r="F1040">
        <v>1722</v>
      </c>
      <c r="G1040">
        <v>971</v>
      </c>
      <c r="H1040">
        <v>56.387921022067367</v>
      </c>
      <c r="I1040">
        <v>3305</v>
      </c>
      <c r="J1040">
        <v>1926</v>
      </c>
      <c r="K1040">
        <v>58.27534039334342</v>
      </c>
    </row>
    <row r="1041" spans="1:11" x14ac:dyDescent="0.25">
      <c r="A1041" t="s">
        <v>95</v>
      </c>
      <c r="B1041" t="s">
        <v>369</v>
      </c>
      <c r="C1041">
        <v>1301</v>
      </c>
      <c r="D1041">
        <v>768</v>
      </c>
      <c r="E1041">
        <v>59.031514219830896</v>
      </c>
      <c r="F1041">
        <v>1450</v>
      </c>
      <c r="G1041">
        <v>764</v>
      </c>
      <c r="H1041">
        <v>52.689655172413794</v>
      </c>
      <c r="I1041">
        <v>2751</v>
      </c>
      <c r="J1041">
        <v>1532</v>
      </c>
      <c r="K1041">
        <v>55.688840421664842</v>
      </c>
    </row>
    <row r="1042" spans="1:11" x14ac:dyDescent="0.25">
      <c r="A1042" t="s">
        <v>95</v>
      </c>
      <c r="B1042" t="s">
        <v>370</v>
      </c>
      <c r="C1042">
        <v>1359</v>
      </c>
      <c r="D1042">
        <v>802</v>
      </c>
      <c r="E1042">
        <v>59.013980868285508</v>
      </c>
      <c r="F1042">
        <v>1575</v>
      </c>
      <c r="G1042">
        <v>788</v>
      </c>
      <c r="H1042">
        <v>50.031746031746032</v>
      </c>
      <c r="I1042">
        <v>2934</v>
      </c>
      <c r="J1042">
        <v>1590</v>
      </c>
      <c r="K1042">
        <v>54.192229038854805</v>
      </c>
    </row>
    <row r="1043" spans="1:11" x14ac:dyDescent="0.25">
      <c r="A1043" t="s">
        <v>95</v>
      </c>
      <c r="B1043" t="s">
        <v>357</v>
      </c>
      <c r="C1043">
        <v>1432</v>
      </c>
      <c r="D1043">
        <v>857</v>
      </c>
      <c r="E1043">
        <v>59.846368715083798</v>
      </c>
      <c r="F1043">
        <v>1531</v>
      </c>
      <c r="G1043">
        <v>844</v>
      </c>
      <c r="H1043">
        <v>55.127367733507505</v>
      </c>
      <c r="I1043">
        <v>2963</v>
      </c>
      <c r="J1043">
        <v>1701</v>
      </c>
      <c r="K1043">
        <v>57.408032399595001</v>
      </c>
    </row>
    <row r="1044" spans="1:11" x14ac:dyDescent="0.25">
      <c r="A1044" t="s">
        <v>95</v>
      </c>
      <c r="B1044" t="s">
        <v>358</v>
      </c>
      <c r="C1044">
        <v>1338</v>
      </c>
      <c r="D1044">
        <v>794</v>
      </c>
      <c r="E1044">
        <v>59.342301943198805</v>
      </c>
      <c r="F1044">
        <v>1630</v>
      </c>
      <c r="G1044">
        <v>846</v>
      </c>
      <c r="H1044">
        <v>51.901840490797547</v>
      </c>
      <c r="I1044">
        <v>2968</v>
      </c>
      <c r="J1044">
        <v>1640</v>
      </c>
      <c r="K1044">
        <v>55.256064690026953</v>
      </c>
    </row>
    <row r="1045" spans="1:11" x14ac:dyDescent="0.25">
      <c r="A1045" t="s">
        <v>95</v>
      </c>
      <c r="B1045" t="s">
        <v>359</v>
      </c>
      <c r="C1045">
        <v>1695</v>
      </c>
      <c r="D1045">
        <v>1044</v>
      </c>
      <c r="E1045">
        <v>61.592920353982301</v>
      </c>
      <c r="F1045">
        <v>1782</v>
      </c>
      <c r="G1045">
        <v>965</v>
      </c>
      <c r="H1045">
        <v>54.152637485970814</v>
      </c>
      <c r="I1045">
        <v>3477</v>
      </c>
      <c r="J1045">
        <v>2009</v>
      </c>
      <c r="K1045">
        <v>57.779695139488069</v>
      </c>
    </row>
    <row r="1046" spans="1:11" x14ac:dyDescent="0.25">
      <c r="A1046" t="s">
        <v>95</v>
      </c>
      <c r="B1046" t="s">
        <v>360</v>
      </c>
      <c r="C1046">
        <v>1703</v>
      </c>
      <c r="D1046">
        <v>856</v>
      </c>
      <c r="E1046">
        <v>50.264239577216678</v>
      </c>
      <c r="F1046">
        <v>2042</v>
      </c>
      <c r="G1046">
        <v>915</v>
      </c>
      <c r="H1046">
        <v>44.809010773751226</v>
      </c>
      <c r="I1046">
        <v>3745</v>
      </c>
      <c r="J1046">
        <v>1771</v>
      </c>
      <c r="K1046">
        <v>47.289719626168228</v>
      </c>
    </row>
    <row r="1047" spans="1:11" x14ac:dyDescent="0.25">
      <c r="A1047" t="s">
        <v>95</v>
      </c>
      <c r="B1047" t="s">
        <v>361</v>
      </c>
      <c r="C1047">
        <v>1705</v>
      </c>
      <c r="D1047">
        <v>778</v>
      </c>
      <c r="E1047">
        <v>45.6304985337243</v>
      </c>
      <c r="F1047">
        <v>1801</v>
      </c>
      <c r="G1047">
        <v>766</v>
      </c>
      <c r="H1047">
        <v>42.531926707384798</v>
      </c>
      <c r="I1047">
        <v>3506</v>
      </c>
      <c r="J1047">
        <v>1544</v>
      </c>
      <c r="K1047">
        <v>44.0387906446092</v>
      </c>
    </row>
    <row r="1048" spans="1:11" x14ac:dyDescent="0.25">
      <c r="A1048" t="s">
        <v>95</v>
      </c>
      <c r="B1048" t="s">
        <v>362</v>
      </c>
      <c r="C1048">
        <v>1494</v>
      </c>
      <c r="D1048">
        <v>694</v>
      </c>
      <c r="E1048">
        <v>46.452476572958503</v>
      </c>
      <c r="F1048">
        <v>1764</v>
      </c>
      <c r="G1048">
        <v>777</v>
      </c>
      <c r="H1048">
        <v>44.047619047619001</v>
      </c>
      <c r="I1048">
        <v>3258</v>
      </c>
      <c r="J1048">
        <v>1471</v>
      </c>
      <c r="K1048">
        <v>45.1503990178023</v>
      </c>
    </row>
    <row r="1049" spans="1:11" x14ac:dyDescent="0.25">
      <c r="A1049" t="s">
        <v>95</v>
      </c>
      <c r="B1049" t="s">
        <v>363</v>
      </c>
      <c r="C1049">
        <v>716</v>
      </c>
      <c r="D1049">
        <v>429</v>
      </c>
      <c r="E1049">
        <v>59.916201117318401</v>
      </c>
      <c r="F1049">
        <v>723</v>
      </c>
      <c r="G1049">
        <v>406</v>
      </c>
      <c r="H1049">
        <v>56.154910096818803</v>
      </c>
      <c r="I1049">
        <v>1439</v>
      </c>
      <c r="J1049">
        <v>835</v>
      </c>
      <c r="K1049">
        <v>58.026407227241101</v>
      </c>
    </row>
    <row r="1050" spans="1:11" x14ac:dyDescent="0.25">
      <c r="A1050" t="s">
        <v>402</v>
      </c>
      <c r="B1050" t="s">
        <v>362</v>
      </c>
      <c r="C1050">
        <v>44</v>
      </c>
      <c r="D1050">
        <v>14</v>
      </c>
      <c r="E1050">
        <v>31.818181818181799</v>
      </c>
      <c r="F1050">
        <v>55</v>
      </c>
      <c r="G1050">
        <v>17</v>
      </c>
      <c r="H1050">
        <v>30.909090909090899</v>
      </c>
      <c r="I1050">
        <v>99</v>
      </c>
      <c r="J1050">
        <v>31</v>
      </c>
      <c r="K1050">
        <v>31.313131313131301</v>
      </c>
    </row>
    <row r="1051" spans="1:11" x14ac:dyDescent="0.25">
      <c r="A1051" t="s">
        <v>95</v>
      </c>
      <c r="B1051" t="s">
        <v>355</v>
      </c>
      <c r="C1051">
        <v>1652</v>
      </c>
      <c r="D1051">
        <v>935</v>
      </c>
      <c r="E1051">
        <v>56.598062953995161</v>
      </c>
      <c r="F1051">
        <v>1884</v>
      </c>
      <c r="G1051">
        <v>968</v>
      </c>
      <c r="H1051">
        <v>51.380042462845012</v>
      </c>
      <c r="I1051">
        <v>3536</v>
      </c>
      <c r="J1051">
        <v>1903</v>
      </c>
      <c r="K1051">
        <v>53.817873303167417</v>
      </c>
    </row>
    <row r="1052" spans="1:11" x14ac:dyDescent="0.25">
      <c r="A1052" t="s">
        <v>96</v>
      </c>
      <c r="B1052" t="s">
        <v>365</v>
      </c>
      <c r="C1052">
        <v>942</v>
      </c>
      <c r="D1052">
        <v>535</v>
      </c>
      <c r="E1052">
        <v>56.794055201698512</v>
      </c>
      <c r="F1052">
        <v>1055</v>
      </c>
      <c r="G1052">
        <v>527</v>
      </c>
      <c r="H1052">
        <v>49.952606635071085</v>
      </c>
      <c r="I1052">
        <v>1997</v>
      </c>
      <c r="J1052">
        <v>1062</v>
      </c>
      <c r="K1052">
        <v>53.179769654481724</v>
      </c>
    </row>
    <row r="1053" spans="1:11" x14ac:dyDescent="0.25">
      <c r="A1053" t="s">
        <v>96</v>
      </c>
      <c r="B1053" t="s">
        <v>366</v>
      </c>
      <c r="C1053">
        <v>920</v>
      </c>
      <c r="D1053">
        <v>496</v>
      </c>
      <c r="E1053">
        <v>53.913043478260867</v>
      </c>
      <c r="F1053">
        <v>894</v>
      </c>
      <c r="G1053">
        <v>444</v>
      </c>
      <c r="H1053">
        <v>49.664429530201339</v>
      </c>
      <c r="I1053">
        <v>1814</v>
      </c>
      <c r="J1053">
        <v>940</v>
      </c>
      <c r="K1053">
        <v>51.819184123484007</v>
      </c>
    </row>
    <row r="1054" spans="1:11" x14ac:dyDescent="0.25">
      <c r="A1054" t="s">
        <v>96</v>
      </c>
      <c r="B1054" t="s">
        <v>367</v>
      </c>
      <c r="C1054">
        <v>735</v>
      </c>
      <c r="D1054">
        <v>423</v>
      </c>
      <c r="E1054">
        <v>57.551020408163268</v>
      </c>
      <c r="F1054">
        <v>873</v>
      </c>
      <c r="G1054">
        <v>448</v>
      </c>
      <c r="H1054">
        <v>51.317296678121423</v>
      </c>
      <c r="I1054">
        <v>1608</v>
      </c>
      <c r="J1054">
        <v>871</v>
      </c>
      <c r="K1054">
        <v>54.166666666666671</v>
      </c>
    </row>
    <row r="1055" spans="1:11" x14ac:dyDescent="0.25">
      <c r="A1055" t="s">
        <v>96</v>
      </c>
      <c r="B1055" t="s">
        <v>355</v>
      </c>
      <c r="C1055">
        <v>754</v>
      </c>
      <c r="D1055">
        <v>409</v>
      </c>
      <c r="E1055">
        <v>54.244031830238725</v>
      </c>
      <c r="F1055">
        <v>817</v>
      </c>
      <c r="G1055">
        <v>424</v>
      </c>
      <c r="H1055">
        <v>51.897184822521425</v>
      </c>
      <c r="I1055">
        <v>1571</v>
      </c>
      <c r="J1055">
        <v>833</v>
      </c>
      <c r="K1055">
        <v>53.023551877784847</v>
      </c>
    </row>
    <row r="1056" spans="1:11" x14ac:dyDescent="0.25">
      <c r="A1056" t="s">
        <v>96</v>
      </c>
      <c r="B1056" t="s">
        <v>368</v>
      </c>
      <c r="C1056">
        <v>719</v>
      </c>
      <c r="D1056">
        <v>412</v>
      </c>
      <c r="E1056">
        <v>57.301808066759385</v>
      </c>
      <c r="F1056">
        <v>814</v>
      </c>
      <c r="G1056">
        <v>418</v>
      </c>
      <c r="H1056">
        <v>51.351351351351347</v>
      </c>
      <c r="I1056">
        <v>1533</v>
      </c>
      <c r="J1056">
        <v>830</v>
      </c>
      <c r="K1056">
        <v>54.142204827136339</v>
      </c>
    </row>
    <row r="1057" spans="1:11" x14ac:dyDescent="0.25">
      <c r="A1057" t="s">
        <v>96</v>
      </c>
      <c r="B1057" t="s">
        <v>369</v>
      </c>
      <c r="C1057">
        <v>539</v>
      </c>
      <c r="D1057">
        <v>320</v>
      </c>
      <c r="E1057">
        <v>59.369202226345088</v>
      </c>
      <c r="F1057">
        <v>671</v>
      </c>
      <c r="G1057">
        <v>324</v>
      </c>
      <c r="H1057">
        <v>48.28614008941878</v>
      </c>
      <c r="I1057">
        <v>1210</v>
      </c>
      <c r="J1057">
        <v>644</v>
      </c>
      <c r="K1057">
        <v>53.223140495867767</v>
      </c>
    </row>
    <row r="1058" spans="1:11" x14ac:dyDescent="0.25">
      <c r="A1058" t="s">
        <v>96</v>
      </c>
      <c r="B1058" t="s">
        <v>370</v>
      </c>
      <c r="C1058">
        <v>606</v>
      </c>
      <c r="D1058">
        <v>345</v>
      </c>
      <c r="E1058">
        <v>56.930693069306926</v>
      </c>
      <c r="F1058">
        <v>566</v>
      </c>
      <c r="G1058">
        <v>283</v>
      </c>
      <c r="H1058">
        <v>50</v>
      </c>
      <c r="I1058">
        <v>1172</v>
      </c>
      <c r="J1058">
        <v>628</v>
      </c>
      <c r="K1058">
        <v>53.583617747440279</v>
      </c>
    </row>
    <row r="1059" spans="1:11" x14ac:dyDescent="0.25">
      <c r="A1059" t="s">
        <v>96</v>
      </c>
      <c r="B1059" t="s">
        <v>357</v>
      </c>
      <c r="C1059">
        <v>651</v>
      </c>
      <c r="D1059">
        <v>359</v>
      </c>
      <c r="E1059">
        <v>55.145929339477725</v>
      </c>
      <c r="F1059">
        <v>628</v>
      </c>
      <c r="G1059">
        <v>306</v>
      </c>
      <c r="H1059">
        <v>48.726114649681534</v>
      </c>
      <c r="I1059">
        <v>1279</v>
      </c>
      <c r="J1059">
        <v>665</v>
      </c>
      <c r="K1059">
        <v>51.993745113369826</v>
      </c>
    </row>
    <row r="1060" spans="1:11" x14ac:dyDescent="0.25">
      <c r="A1060" t="s">
        <v>96</v>
      </c>
      <c r="B1060" t="s">
        <v>358</v>
      </c>
      <c r="C1060">
        <v>570</v>
      </c>
      <c r="D1060">
        <v>333</v>
      </c>
      <c r="E1060">
        <v>58.421052631578952</v>
      </c>
      <c r="F1060">
        <v>629</v>
      </c>
      <c r="G1060">
        <v>308</v>
      </c>
      <c r="H1060">
        <v>48.966613672496024</v>
      </c>
      <c r="I1060">
        <v>1199</v>
      </c>
      <c r="J1060">
        <v>641</v>
      </c>
      <c r="K1060">
        <v>53.461217681401166</v>
      </c>
    </row>
    <row r="1061" spans="1:11" x14ac:dyDescent="0.25">
      <c r="A1061" t="s">
        <v>96</v>
      </c>
      <c r="B1061" t="s">
        <v>359</v>
      </c>
      <c r="C1061">
        <v>664</v>
      </c>
      <c r="D1061">
        <v>384</v>
      </c>
      <c r="E1061">
        <v>57.831325301204814</v>
      </c>
      <c r="F1061">
        <v>808</v>
      </c>
      <c r="G1061">
        <v>385</v>
      </c>
      <c r="H1061">
        <v>47.648514851485153</v>
      </c>
      <c r="I1061">
        <v>1472</v>
      </c>
      <c r="J1061">
        <v>769</v>
      </c>
      <c r="K1061">
        <v>52.241847826086961</v>
      </c>
    </row>
    <row r="1062" spans="1:11" x14ac:dyDescent="0.25">
      <c r="A1062" t="s">
        <v>96</v>
      </c>
      <c r="B1062" t="s">
        <v>360</v>
      </c>
      <c r="C1062">
        <v>735</v>
      </c>
      <c r="D1062">
        <v>425</v>
      </c>
      <c r="E1062">
        <v>57.823129251700685</v>
      </c>
      <c r="F1062">
        <v>777</v>
      </c>
      <c r="G1062">
        <v>409</v>
      </c>
      <c r="H1062">
        <v>52.638352638352636</v>
      </c>
      <c r="I1062">
        <v>1512</v>
      </c>
      <c r="J1062">
        <v>834</v>
      </c>
      <c r="K1062">
        <v>55.158730158730158</v>
      </c>
    </row>
    <row r="1063" spans="1:11" x14ac:dyDescent="0.25">
      <c r="A1063" t="s">
        <v>96</v>
      </c>
      <c r="B1063" t="s">
        <v>361</v>
      </c>
      <c r="C1063">
        <v>739</v>
      </c>
      <c r="D1063">
        <v>417</v>
      </c>
      <c r="E1063">
        <v>56.427604871447897</v>
      </c>
      <c r="F1063">
        <v>712</v>
      </c>
      <c r="G1063">
        <v>375</v>
      </c>
      <c r="H1063">
        <v>52.668539325842701</v>
      </c>
      <c r="I1063">
        <v>1451</v>
      </c>
      <c r="J1063">
        <v>792</v>
      </c>
      <c r="K1063">
        <v>54.583046175051699</v>
      </c>
    </row>
    <row r="1064" spans="1:11" x14ac:dyDescent="0.25">
      <c r="A1064" t="s">
        <v>96</v>
      </c>
      <c r="B1064" t="s">
        <v>362</v>
      </c>
      <c r="C1064">
        <v>682</v>
      </c>
      <c r="D1064">
        <v>392</v>
      </c>
      <c r="E1064">
        <v>57.478005865102602</v>
      </c>
      <c r="F1064">
        <v>782</v>
      </c>
      <c r="G1064">
        <v>401</v>
      </c>
      <c r="H1064">
        <v>51.278772378516599</v>
      </c>
      <c r="I1064">
        <v>1464</v>
      </c>
      <c r="J1064">
        <v>793</v>
      </c>
      <c r="K1064">
        <v>54.1666666666667</v>
      </c>
    </row>
    <row r="1065" spans="1:11" x14ac:dyDescent="0.25">
      <c r="A1065" t="s">
        <v>96</v>
      </c>
      <c r="B1065" t="s">
        <v>363</v>
      </c>
      <c r="C1065">
        <v>352</v>
      </c>
      <c r="D1065">
        <v>224</v>
      </c>
      <c r="E1065">
        <v>63.636363636363598</v>
      </c>
      <c r="F1065">
        <v>310</v>
      </c>
      <c r="G1065">
        <v>183</v>
      </c>
      <c r="H1065">
        <v>59.0322580645161</v>
      </c>
      <c r="I1065">
        <v>662</v>
      </c>
      <c r="J1065">
        <v>407</v>
      </c>
      <c r="K1065">
        <v>61.4803625377643</v>
      </c>
    </row>
    <row r="1066" spans="1:11" x14ac:dyDescent="0.25">
      <c r="A1066" t="s">
        <v>403</v>
      </c>
      <c r="B1066" t="s">
        <v>360</v>
      </c>
      <c r="C1066">
        <v>3329</v>
      </c>
      <c r="D1066">
        <v>1730</v>
      </c>
      <c r="E1066">
        <v>51.967557825172726</v>
      </c>
      <c r="F1066">
        <v>4130</v>
      </c>
      <c r="G1066">
        <v>1847</v>
      </c>
      <c r="H1066">
        <v>44.721549636803871</v>
      </c>
      <c r="I1066">
        <v>7459</v>
      </c>
      <c r="J1066">
        <v>3577</v>
      </c>
      <c r="K1066">
        <v>47.955490012065958</v>
      </c>
    </row>
    <row r="1067" spans="1:11" x14ac:dyDescent="0.25">
      <c r="A1067" t="s">
        <v>403</v>
      </c>
      <c r="B1067" t="s">
        <v>361</v>
      </c>
      <c r="C1067">
        <v>796</v>
      </c>
      <c r="D1067">
        <v>402</v>
      </c>
      <c r="E1067">
        <v>50.502512562814097</v>
      </c>
      <c r="F1067">
        <v>701</v>
      </c>
      <c r="G1067">
        <v>308</v>
      </c>
      <c r="H1067">
        <v>43.937232524964301</v>
      </c>
      <c r="I1067">
        <v>1497</v>
      </c>
      <c r="J1067">
        <v>710</v>
      </c>
      <c r="K1067">
        <v>47.4281897127589</v>
      </c>
    </row>
    <row r="1068" spans="1:11" x14ac:dyDescent="0.25">
      <c r="A1068" t="s">
        <v>97</v>
      </c>
      <c r="B1068" t="s">
        <v>365</v>
      </c>
      <c r="C1068">
        <v>215</v>
      </c>
      <c r="D1068">
        <v>106</v>
      </c>
      <c r="E1068">
        <v>49.302325581395351</v>
      </c>
      <c r="F1068">
        <v>253</v>
      </c>
      <c r="G1068">
        <v>126</v>
      </c>
      <c r="H1068">
        <v>49.802371541501977</v>
      </c>
      <c r="I1068">
        <v>468</v>
      </c>
      <c r="J1068">
        <v>232</v>
      </c>
      <c r="K1068">
        <v>49.572649572649567</v>
      </c>
    </row>
    <row r="1069" spans="1:11" x14ac:dyDescent="0.25">
      <c r="A1069" t="s">
        <v>97</v>
      </c>
      <c r="B1069" t="s">
        <v>366</v>
      </c>
      <c r="C1069">
        <v>237</v>
      </c>
      <c r="D1069">
        <v>127</v>
      </c>
      <c r="E1069">
        <v>53.586497890295362</v>
      </c>
      <c r="F1069">
        <v>227</v>
      </c>
      <c r="G1069">
        <v>109</v>
      </c>
      <c r="H1069">
        <v>48.017621145374449</v>
      </c>
      <c r="I1069">
        <v>464</v>
      </c>
      <c r="J1069">
        <v>236</v>
      </c>
      <c r="K1069">
        <v>50.862068965517238</v>
      </c>
    </row>
    <row r="1070" spans="1:11" x14ac:dyDescent="0.25">
      <c r="A1070" t="s">
        <v>97</v>
      </c>
      <c r="B1070" t="s">
        <v>367</v>
      </c>
      <c r="C1070">
        <v>227</v>
      </c>
      <c r="D1070">
        <v>116</v>
      </c>
      <c r="E1070">
        <v>51.101321585903086</v>
      </c>
      <c r="F1070">
        <v>242</v>
      </c>
      <c r="G1070">
        <v>118</v>
      </c>
      <c r="H1070">
        <v>48.760330578512395</v>
      </c>
      <c r="I1070">
        <v>469</v>
      </c>
      <c r="J1070">
        <v>234</v>
      </c>
      <c r="K1070">
        <v>49.893390191897652</v>
      </c>
    </row>
    <row r="1071" spans="1:11" x14ac:dyDescent="0.25">
      <c r="A1071" t="s">
        <v>97</v>
      </c>
      <c r="B1071" t="s">
        <v>368</v>
      </c>
      <c r="C1071">
        <v>234</v>
      </c>
      <c r="D1071">
        <v>125</v>
      </c>
      <c r="E1071">
        <v>53.418803418803421</v>
      </c>
      <c r="F1071">
        <v>236</v>
      </c>
      <c r="G1071">
        <v>116</v>
      </c>
      <c r="H1071">
        <v>49.152542372881356</v>
      </c>
      <c r="I1071">
        <v>470</v>
      </c>
      <c r="J1071">
        <v>241</v>
      </c>
      <c r="K1071">
        <v>51.276595744680854</v>
      </c>
    </row>
    <row r="1072" spans="1:11" x14ac:dyDescent="0.25">
      <c r="A1072" t="s">
        <v>97</v>
      </c>
      <c r="B1072" t="s">
        <v>369</v>
      </c>
      <c r="C1072">
        <v>229</v>
      </c>
      <c r="D1072">
        <v>115</v>
      </c>
      <c r="E1072">
        <v>50.218340611353717</v>
      </c>
      <c r="F1072">
        <v>191</v>
      </c>
      <c r="G1072">
        <v>102</v>
      </c>
      <c r="H1072">
        <v>53.403141361256552</v>
      </c>
      <c r="I1072">
        <v>420</v>
      </c>
      <c r="J1072">
        <v>217</v>
      </c>
      <c r="K1072">
        <v>51.666666666666671</v>
      </c>
    </row>
    <row r="1073" spans="1:11" x14ac:dyDescent="0.25">
      <c r="A1073" t="s">
        <v>97</v>
      </c>
      <c r="B1073" t="s">
        <v>370</v>
      </c>
      <c r="C1073">
        <v>190</v>
      </c>
      <c r="D1073">
        <v>111</v>
      </c>
      <c r="E1073">
        <v>58.421052631578952</v>
      </c>
      <c r="F1073">
        <v>187</v>
      </c>
      <c r="G1073">
        <v>108</v>
      </c>
      <c r="H1073">
        <v>57.754010695187162</v>
      </c>
      <c r="I1073">
        <v>377</v>
      </c>
      <c r="J1073">
        <v>219</v>
      </c>
      <c r="K1073">
        <v>58.090185676392572</v>
      </c>
    </row>
    <row r="1074" spans="1:11" x14ac:dyDescent="0.25">
      <c r="A1074" t="s">
        <v>97</v>
      </c>
      <c r="B1074" t="s">
        <v>357</v>
      </c>
      <c r="C1074">
        <v>216</v>
      </c>
      <c r="D1074">
        <v>111</v>
      </c>
      <c r="E1074">
        <v>51.388888888888886</v>
      </c>
      <c r="F1074">
        <v>217</v>
      </c>
      <c r="G1074">
        <v>112</v>
      </c>
      <c r="H1074">
        <v>51.612903225806448</v>
      </c>
      <c r="I1074">
        <v>433</v>
      </c>
      <c r="J1074">
        <v>223</v>
      </c>
      <c r="K1074">
        <v>51.501154734411081</v>
      </c>
    </row>
    <row r="1075" spans="1:11" x14ac:dyDescent="0.25">
      <c r="A1075" t="s">
        <v>97</v>
      </c>
      <c r="B1075" t="s">
        <v>358</v>
      </c>
      <c r="C1075">
        <v>207</v>
      </c>
      <c r="D1075">
        <v>121</v>
      </c>
      <c r="E1075">
        <v>58.454106280193237</v>
      </c>
      <c r="F1075">
        <v>251</v>
      </c>
      <c r="G1075">
        <v>126</v>
      </c>
      <c r="H1075">
        <v>50.199203187250994</v>
      </c>
      <c r="I1075">
        <v>458</v>
      </c>
      <c r="J1075">
        <v>247</v>
      </c>
      <c r="K1075">
        <v>53.930131004366814</v>
      </c>
    </row>
    <row r="1076" spans="1:11" x14ac:dyDescent="0.25">
      <c r="A1076" t="s">
        <v>97</v>
      </c>
      <c r="B1076" t="s">
        <v>359</v>
      </c>
      <c r="C1076">
        <v>162</v>
      </c>
      <c r="D1076">
        <v>89</v>
      </c>
      <c r="E1076">
        <v>54.938271604938272</v>
      </c>
      <c r="F1076">
        <v>207</v>
      </c>
      <c r="G1076">
        <v>110</v>
      </c>
      <c r="H1076">
        <v>53.140096618357482</v>
      </c>
      <c r="I1076">
        <v>369</v>
      </c>
      <c r="J1076">
        <v>199</v>
      </c>
      <c r="K1076">
        <v>53.929539295392949</v>
      </c>
    </row>
    <row r="1077" spans="1:11" x14ac:dyDescent="0.25">
      <c r="A1077" t="s">
        <v>97</v>
      </c>
      <c r="B1077" t="s">
        <v>360</v>
      </c>
      <c r="C1077">
        <v>193</v>
      </c>
      <c r="D1077">
        <v>105</v>
      </c>
      <c r="E1077">
        <v>54.404145077720202</v>
      </c>
      <c r="F1077">
        <v>188</v>
      </c>
      <c r="G1077">
        <v>106</v>
      </c>
      <c r="H1077">
        <v>56.382978723404257</v>
      </c>
      <c r="I1077">
        <v>381</v>
      </c>
      <c r="J1077">
        <v>211</v>
      </c>
      <c r="K1077">
        <v>55.380577427821528</v>
      </c>
    </row>
    <row r="1078" spans="1:11" x14ac:dyDescent="0.25">
      <c r="A1078" t="s">
        <v>97</v>
      </c>
      <c r="B1078" t="s">
        <v>361</v>
      </c>
      <c r="C1078">
        <v>208</v>
      </c>
      <c r="D1078">
        <v>100</v>
      </c>
      <c r="E1078">
        <v>48.076923076923102</v>
      </c>
      <c r="F1078">
        <v>167</v>
      </c>
      <c r="G1078">
        <v>81</v>
      </c>
      <c r="H1078">
        <v>48.502994011976</v>
      </c>
      <c r="I1078">
        <v>375</v>
      </c>
      <c r="J1078">
        <v>181</v>
      </c>
      <c r="K1078">
        <v>48.266666666666701</v>
      </c>
    </row>
    <row r="1079" spans="1:11" x14ac:dyDescent="0.25">
      <c r="A1079" t="s">
        <v>97</v>
      </c>
      <c r="B1079" t="s">
        <v>362</v>
      </c>
      <c r="C1079">
        <v>171</v>
      </c>
      <c r="D1079">
        <v>74</v>
      </c>
      <c r="E1079">
        <v>43.274853801169598</v>
      </c>
      <c r="F1079">
        <v>183</v>
      </c>
      <c r="G1079">
        <v>92</v>
      </c>
      <c r="H1079">
        <v>50.2732240437158</v>
      </c>
      <c r="I1079">
        <v>354</v>
      </c>
      <c r="J1079">
        <v>166</v>
      </c>
      <c r="K1079">
        <v>46.892655367231598</v>
      </c>
    </row>
    <row r="1080" spans="1:11" x14ac:dyDescent="0.25">
      <c r="A1080" t="s">
        <v>97</v>
      </c>
      <c r="B1080" t="s">
        <v>363</v>
      </c>
      <c r="C1080">
        <v>34</v>
      </c>
      <c r="D1080">
        <v>21</v>
      </c>
      <c r="E1080">
        <v>61.764705882352899</v>
      </c>
      <c r="F1080">
        <v>56</v>
      </c>
      <c r="G1080">
        <v>32</v>
      </c>
      <c r="H1080">
        <v>57.142857142857103</v>
      </c>
      <c r="I1080">
        <v>90</v>
      </c>
      <c r="J1080">
        <v>53</v>
      </c>
      <c r="K1080">
        <v>58.8888888888889</v>
      </c>
    </row>
    <row r="1081" spans="1:11" x14ac:dyDescent="0.25">
      <c r="A1081" t="s">
        <v>307</v>
      </c>
      <c r="B1081" t="s">
        <v>368</v>
      </c>
      <c r="C1081">
        <v>2610</v>
      </c>
      <c r="D1081">
        <v>1203</v>
      </c>
      <c r="E1081">
        <v>46.091954022988503</v>
      </c>
      <c r="F1081">
        <v>3339</v>
      </c>
      <c r="G1081">
        <v>1184</v>
      </c>
      <c r="H1081">
        <v>35.459718478586403</v>
      </c>
      <c r="I1081">
        <v>5949</v>
      </c>
      <c r="J1081">
        <v>2387</v>
      </c>
      <c r="K1081">
        <v>40.12439065389141</v>
      </c>
    </row>
    <row r="1082" spans="1:11" x14ac:dyDescent="0.25">
      <c r="A1082" t="s">
        <v>307</v>
      </c>
      <c r="B1082" t="s">
        <v>369</v>
      </c>
      <c r="C1082">
        <v>2125</v>
      </c>
      <c r="D1082">
        <v>1023</v>
      </c>
      <c r="E1082">
        <v>48.141176470588235</v>
      </c>
      <c r="F1082">
        <v>2784</v>
      </c>
      <c r="G1082">
        <v>1034</v>
      </c>
      <c r="H1082">
        <v>37.140804597701148</v>
      </c>
      <c r="I1082">
        <v>4909</v>
      </c>
      <c r="J1082">
        <v>2057</v>
      </c>
      <c r="K1082">
        <v>41.902627826441233</v>
      </c>
    </row>
    <row r="1083" spans="1:11" x14ac:dyDescent="0.25">
      <c r="A1083" t="s">
        <v>307</v>
      </c>
      <c r="B1083" t="s">
        <v>370</v>
      </c>
      <c r="C1083">
        <v>2383</v>
      </c>
      <c r="D1083">
        <v>1158</v>
      </c>
      <c r="E1083">
        <v>48.59420898027696</v>
      </c>
      <c r="F1083">
        <v>3184</v>
      </c>
      <c r="G1083">
        <v>1150</v>
      </c>
      <c r="H1083">
        <v>36.118090452261306</v>
      </c>
      <c r="I1083">
        <v>5567</v>
      </c>
      <c r="J1083">
        <v>2308</v>
      </c>
      <c r="K1083">
        <v>41.458595293694991</v>
      </c>
    </row>
    <row r="1084" spans="1:11" x14ac:dyDescent="0.25">
      <c r="A1084" t="s">
        <v>307</v>
      </c>
      <c r="B1084" t="s">
        <v>357</v>
      </c>
      <c r="C1084">
        <v>2770</v>
      </c>
      <c r="D1084">
        <v>1327</v>
      </c>
      <c r="E1084">
        <v>47.906137184115522</v>
      </c>
      <c r="F1084">
        <v>3501</v>
      </c>
      <c r="G1084">
        <v>1365</v>
      </c>
      <c r="H1084">
        <v>38.988860325621246</v>
      </c>
      <c r="I1084">
        <v>6271</v>
      </c>
      <c r="J1084">
        <v>2692</v>
      </c>
      <c r="K1084">
        <v>42.927762717269971</v>
      </c>
    </row>
    <row r="1085" spans="1:11" x14ac:dyDescent="0.25">
      <c r="A1085" t="s">
        <v>307</v>
      </c>
      <c r="B1085" t="s">
        <v>358</v>
      </c>
      <c r="C1085">
        <v>2502</v>
      </c>
      <c r="D1085">
        <v>1310</v>
      </c>
      <c r="E1085">
        <v>52.358113509192641</v>
      </c>
      <c r="F1085">
        <v>2936</v>
      </c>
      <c r="G1085">
        <v>1214</v>
      </c>
      <c r="H1085">
        <v>41.348773841961858</v>
      </c>
      <c r="I1085">
        <v>5438</v>
      </c>
      <c r="J1085">
        <v>2524</v>
      </c>
      <c r="K1085">
        <v>46.414122839279145</v>
      </c>
    </row>
    <row r="1086" spans="1:11" x14ac:dyDescent="0.25">
      <c r="A1086" t="s">
        <v>404</v>
      </c>
      <c r="B1086" t="s">
        <v>370</v>
      </c>
      <c r="C1086">
        <v>446</v>
      </c>
      <c r="D1086">
        <v>249</v>
      </c>
      <c r="E1086">
        <v>55.829596412556057</v>
      </c>
      <c r="F1086">
        <v>575</v>
      </c>
      <c r="G1086">
        <v>282</v>
      </c>
      <c r="H1086">
        <v>49.04347826086957</v>
      </c>
      <c r="I1086">
        <v>1021</v>
      </c>
      <c r="J1086">
        <v>531</v>
      </c>
      <c r="K1086">
        <v>52.007835455435846</v>
      </c>
    </row>
    <row r="1087" spans="1:11" x14ac:dyDescent="0.25">
      <c r="A1087" t="s">
        <v>404</v>
      </c>
      <c r="B1087" t="s">
        <v>357</v>
      </c>
      <c r="C1087">
        <v>531</v>
      </c>
      <c r="D1087">
        <v>315</v>
      </c>
      <c r="E1087">
        <v>59.322033898305079</v>
      </c>
      <c r="F1087">
        <v>760</v>
      </c>
      <c r="G1087">
        <v>370</v>
      </c>
      <c r="H1087">
        <v>48.684210526315795</v>
      </c>
      <c r="I1087">
        <v>1291</v>
      </c>
      <c r="J1087">
        <v>685</v>
      </c>
      <c r="K1087">
        <v>53.059643687064288</v>
      </c>
    </row>
    <row r="1088" spans="1:11" x14ac:dyDescent="0.25">
      <c r="A1088" t="s">
        <v>404</v>
      </c>
      <c r="B1088" t="s">
        <v>358</v>
      </c>
      <c r="C1088">
        <v>468</v>
      </c>
      <c r="D1088">
        <v>261</v>
      </c>
      <c r="E1088">
        <v>55.769230769230774</v>
      </c>
      <c r="F1088">
        <v>770</v>
      </c>
      <c r="G1088">
        <v>396</v>
      </c>
      <c r="H1088">
        <v>51.428571428571431</v>
      </c>
      <c r="I1088">
        <v>1238</v>
      </c>
      <c r="J1088">
        <v>657</v>
      </c>
      <c r="K1088">
        <v>53.069466882067857</v>
      </c>
    </row>
    <row r="1089" spans="1:11" x14ac:dyDescent="0.25">
      <c r="A1089" t="s">
        <v>404</v>
      </c>
      <c r="B1089" t="s">
        <v>359</v>
      </c>
      <c r="C1089">
        <v>527</v>
      </c>
      <c r="D1089">
        <v>320</v>
      </c>
      <c r="E1089">
        <v>60.721062618595823</v>
      </c>
      <c r="F1089">
        <v>763</v>
      </c>
      <c r="G1089">
        <v>404</v>
      </c>
      <c r="H1089">
        <v>52.94888597640891</v>
      </c>
      <c r="I1089">
        <v>1290</v>
      </c>
      <c r="J1089">
        <v>724</v>
      </c>
      <c r="K1089">
        <v>56.124031007751938</v>
      </c>
    </row>
    <row r="1090" spans="1:11" x14ac:dyDescent="0.25">
      <c r="A1090" t="s">
        <v>404</v>
      </c>
      <c r="B1090" t="s">
        <v>360</v>
      </c>
      <c r="C1090">
        <v>474</v>
      </c>
      <c r="D1090">
        <v>302</v>
      </c>
      <c r="E1090">
        <v>63.713080168776372</v>
      </c>
      <c r="F1090">
        <v>795</v>
      </c>
      <c r="G1090">
        <v>438</v>
      </c>
      <c r="H1090">
        <v>55.094339622641513</v>
      </c>
      <c r="I1090">
        <v>1269</v>
      </c>
      <c r="J1090">
        <v>740</v>
      </c>
      <c r="K1090">
        <v>58.313632781717885</v>
      </c>
    </row>
    <row r="1091" spans="1:11" x14ac:dyDescent="0.25">
      <c r="A1091" t="s">
        <v>404</v>
      </c>
      <c r="B1091" t="s">
        <v>361</v>
      </c>
      <c r="C1091">
        <v>708</v>
      </c>
      <c r="D1091">
        <v>438</v>
      </c>
      <c r="E1091">
        <v>61.864406779661003</v>
      </c>
      <c r="F1091">
        <v>1044</v>
      </c>
      <c r="G1091">
        <v>580</v>
      </c>
      <c r="H1091">
        <v>55.5555555555556</v>
      </c>
      <c r="I1091">
        <v>1752</v>
      </c>
      <c r="J1091">
        <v>1018</v>
      </c>
      <c r="K1091">
        <v>58.105022831050199</v>
      </c>
    </row>
    <row r="1092" spans="1:11" x14ac:dyDescent="0.25">
      <c r="A1092" t="s">
        <v>404</v>
      </c>
      <c r="B1092" t="s">
        <v>362</v>
      </c>
      <c r="C1092">
        <v>1380</v>
      </c>
      <c r="D1092">
        <v>799</v>
      </c>
      <c r="E1092">
        <v>57.898550724637701</v>
      </c>
      <c r="F1092">
        <v>1659</v>
      </c>
      <c r="G1092">
        <v>860</v>
      </c>
      <c r="H1092">
        <v>51.838456901748003</v>
      </c>
      <c r="I1092">
        <v>3039</v>
      </c>
      <c r="J1092">
        <v>1659</v>
      </c>
      <c r="K1092">
        <v>54.590325765054303</v>
      </c>
    </row>
    <row r="1093" spans="1:11" x14ac:dyDescent="0.25">
      <c r="A1093" t="s">
        <v>307</v>
      </c>
      <c r="B1093" t="s">
        <v>359</v>
      </c>
      <c r="C1093">
        <v>4085</v>
      </c>
      <c r="D1093">
        <v>2017</v>
      </c>
      <c r="E1093">
        <v>49.375764993880047</v>
      </c>
      <c r="F1093">
        <v>4502</v>
      </c>
      <c r="G1093">
        <v>1981</v>
      </c>
      <c r="H1093">
        <v>44.002665482007998</v>
      </c>
      <c r="I1093">
        <v>8587</v>
      </c>
      <c r="J1093">
        <v>3998</v>
      </c>
      <c r="K1093">
        <v>46.558751601257718</v>
      </c>
    </row>
    <row r="1094" spans="1:11" x14ac:dyDescent="0.25">
      <c r="A1094" t="s">
        <v>307</v>
      </c>
      <c r="B1094" t="s">
        <v>360</v>
      </c>
      <c r="C1094">
        <v>3400</v>
      </c>
      <c r="D1094">
        <v>1694</v>
      </c>
      <c r="E1094">
        <v>49.823529411764703</v>
      </c>
      <c r="F1094">
        <v>3902</v>
      </c>
      <c r="G1094">
        <v>1717</v>
      </c>
      <c r="H1094">
        <v>44.00307534597642</v>
      </c>
      <c r="I1094">
        <v>7302</v>
      </c>
      <c r="J1094">
        <v>3411</v>
      </c>
      <c r="K1094">
        <v>46.713229252259652</v>
      </c>
    </row>
    <row r="1095" spans="1:11" x14ac:dyDescent="0.25">
      <c r="A1095" t="s">
        <v>307</v>
      </c>
      <c r="B1095" t="s">
        <v>361</v>
      </c>
      <c r="C1095">
        <v>3610</v>
      </c>
      <c r="D1095">
        <v>1739</v>
      </c>
      <c r="E1095">
        <v>48.171745152354603</v>
      </c>
      <c r="F1095">
        <v>3810</v>
      </c>
      <c r="G1095">
        <v>1701</v>
      </c>
      <c r="H1095">
        <v>44.645669291338599</v>
      </c>
      <c r="I1095">
        <v>7420</v>
      </c>
      <c r="J1095">
        <v>3440</v>
      </c>
      <c r="K1095">
        <v>46.361185983827497</v>
      </c>
    </row>
    <row r="1096" spans="1:11" x14ac:dyDescent="0.25">
      <c r="A1096" t="s">
        <v>307</v>
      </c>
      <c r="B1096" t="s">
        <v>362</v>
      </c>
      <c r="C1096">
        <v>3485</v>
      </c>
      <c r="D1096">
        <v>1657</v>
      </c>
      <c r="E1096">
        <v>47.546628407460503</v>
      </c>
      <c r="F1096">
        <v>4075</v>
      </c>
      <c r="G1096">
        <v>1628</v>
      </c>
      <c r="H1096">
        <v>39.950920245398798</v>
      </c>
      <c r="I1096">
        <v>7560</v>
      </c>
      <c r="J1096">
        <v>3285</v>
      </c>
      <c r="K1096">
        <v>43.452380952380999</v>
      </c>
    </row>
    <row r="1097" spans="1:11" x14ac:dyDescent="0.25">
      <c r="A1097" t="s">
        <v>307</v>
      </c>
      <c r="B1097" t="s">
        <v>363</v>
      </c>
      <c r="C1097">
        <v>926</v>
      </c>
      <c r="D1097">
        <v>441</v>
      </c>
      <c r="E1097">
        <v>47.624190064794803</v>
      </c>
      <c r="F1097">
        <v>1064</v>
      </c>
      <c r="G1097">
        <v>437</v>
      </c>
      <c r="H1097">
        <v>41.071428571428598</v>
      </c>
      <c r="I1097">
        <v>1990</v>
      </c>
      <c r="J1097">
        <v>878</v>
      </c>
      <c r="K1097">
        <v>44.120603015075403</v>
      </c>
    </row>
    <row r="1098" spans="1:11" x14ac:dyDescent="0.25">
      <c r="A1098" t="s">
        <v>307</v>
      </c>
      <c r="B1098" t="s">
        <v>355</v>
      </c>
      <c r="C1098">
        <v>2663</v>
      </c>
      <c r="D1098">
        <v>1238</v>
      </c>
      <c r="E1098">
        <v>46.488922268118671</v>
      </c>
      <c r="F1098">
        <v>3383</v>
      </c>
      <c r="G1098">
        <v>1334</v>
      </c>
      <c r="H1098">
        <v>39.432456399645282</v>
      </c>
      <c r="I1098">
        <v>6046</v>
      </c>
      <c r="J1098">
        <v>2572</v>
      </c>
      <c r="K1098">
        <v>42.540522659609657</v>
      </c>
    </row>
    <row r="1099" spans="1:11" x14ac:dyDescent="0.25">
      <c r="A1099" t="s">
        <v>30</v>
      </c>
      <c r="B1099" t="s">
        <v>365</v>
      </c>
      <c r="C1099">
        <v>2366</v>
      </c>
      <c r="D1099">
        <v>1055</v>
      </c>
      <c r="E1099">
        <v>44.590025359256131</v>
      </c>
      <c r="F1099">
        <v>2579</v>
      </c>
      <c r="G1099">
        <v>991</v>
      </c>
      <c r="H1099">
        <v>38.425746413338501</v>
      </c>
      <c r="I1099">
        <v>4948</v>
      </c>
      <c r="J1099">
        <v>2046</v>
      </c>
      <c r="K1099">
        <v>41.350040420371869</v>
      </c>
    </row>
    <row r="1100" spans="1:11" x14ac:dyDescent="0.25">
      <c r="A1100" t="s">
        <v>30</v>
      </c>
      <c r="B1100" t="s">
        <v>366</v>
      </c>
      <c r="C1100">
        <v>2257</v>
      </c>
      <c r="D1100">
        <v>1055</v>
      </c>
      <c r="E1100">
        <v>46.743464776251656</v>
      </c>
      <c r="F1100">
        <v>2363</v>
      </c>
      <c r="G1100">
        <v>976</v>
      </c>
      <c r="H1100">
        <v>41.303427845958531</v>
      </c>
      <c r="I1100">
        <v>4620</v>
      </c>
      <c r="J1100">
        <v>2031</v>
      </c>
      <c r="K1100">
        <v>43.961038961038959</v>
      </c>
    </row>
    <row r="1101" spans="1:11" x14ac:dyDescent="0.25">
      <c r="A1101" t="s">
        <v>30</v>
      </c>
      <c r="B1101" t="s">
        <v>367</v>
      </c>
      <c r="C1101">
        <v>2091</v>
      </c>
      <c r="D1101">
        <v>945</v>
      </c>
      <c r="E1101">
        <v>45.193687230989951</v>
      </c>
      <c r="F1101">
        <v>2151</v>
      </c>
      <c r="G1101">
        <v>837</v>
      </c>
      <c r="H1101">
        <v>38.912133891213387</v>
      </c>
      <c r="I1101">
        <v>4242</v>
      </c>
      <c r="J1101">
        <v>1782</v>
      </c>
      <c r="K1101">
        <v>42.008486562942011</v>
      </c>
    </row>
    <row r="1102" spans="1:11" x14ac:dyDescent="0.25">
      <c r="A1102" t="s">
        <v>30</v>
      </c>
      <c r="B1102" t="s">
        <v>355</v>
      </c>
      <c r="C1102">
        <v>2317</v>
      </c>
      <c r="D1102">
        <v>1086</v>
      </c>
      <c r="E1102">
        <v>46.870953819594305</v>
      </c>
      <c r="F1102">
        <v>2340</v>
      </c>
      <c r="G1102">
        <v>952</v>
      </c>
      <c r="H1102">
        <v>40.683760683760681</v>
      </c>
      <c r="I1102">
        <v>4657</v>
      </c>
      <c r="J1102">
        <v>2038</v>
      </c>
      <c r="K1102">
        <v>43.762078591367839</v>
      </c>
    </row>
    <row r="1103" spans="1:11" x14ac:dyDescent="0.25">
      <c r="A1103" t="s">
        <v>30</v>
      </c>
      <c r="B1103" t="s">
        <v>368</v>
      </c>
      <c r="C1103">
        <v>2148</v>
      </c>
      <c r="D1103">
        <v>1034</v>
      </c>
      <c r="E1103">
        <v>48.137802607076345</v>
      </c>
      <c r="F1103">
        <v>2237</v>
      </c>
      <c r="G1103">
        <v>952</v>
      </c>
      <c r="H1103">
        <v>42.556995976754578</v>
      </c>
      <c r="I1103">
        <v>4385</v>
      </c>
      <c r="J1103">
        <v>1986</v>
      </c>
      <c r="K1103">
        <v>45.29076396807298</v>
      </c>
    </row>
    <row r="1104" spans="1:11" x14ac:dyDescent="0.25">
      <c r="A1104" t="s">
        <v>30</v>
      </c>
      <c r="B1104" t="s">
        <v>369</v>
      </c>
      <c r="C1104">
        <v>1927</v>
      </c>
      <c r="D1104">
        <v>924</v>
      </c>
      <c r="E1104">
        <v>47.950181629475871</v>
      </c>
      <c r="F1104">
        <v>2088</v>
      </c>
      <c r="G1104">
        <v>869</v>
      </c>
      <c r="H1104">
        <v>41.61877394636015</v>
      </c>
      <c r="I1104">
        <v>4015</v>
      </c>
      <c r="J1104">
        <v>1793</v>
      </c>
      <c r="K1104">
        <v>44.657534246575345</v>
      </c>
    </row>
    <row r="1105" spans="1:11" x14ac:dyDescent="0.25">
      <c r="A1105" t="s">
        <v>30</v>
      </c>
      <c r="B1105" t="s">
        <v>370</v>
      </c>
      <c r="C1105">
        <v>1961</v>
      </c>
      <c r="D1105">
        <v>966</v>
      </c>
      <c r="E1105">
        <v>49.260581336053036</v>
      </c>
      <c r="F1105">
        <v>2130</v>
      </c>
      <c r="G1105">
        <v>907</v>
      </c>
      <c r="H1105">
        <v>42.582159624413144</v>
      </c>
      <c r="I1105">
        <v>4091</v>
      </c>
      <c r="J1105">
        <v>1873</v>
      </c>
      <c r="K1105">
        <v>45.783427034954777</v>
      </c>
    </row>
    <row r="1106" spans="1:11" x14ac:dyDescent="0.25">
      <c r="A1106" t="s">
        <v>30</v>
      </c>
      <c r="B1106" t="s">
        <v>357</v>
      </c>
      <c r="C1106">
        <v>1809</v>
      </c>
      <c r="D1106">
        <v>853</v>
      </c>
      <c r="E1106">
        <v>47.153123272526251</v>
      </c>
      <c r="F1106">
        <v>2150</v>
      </c>
      <c r="G1106">
        <v>837</v>
      </c>
      <c r="H1106">
        <v>38.930232558139537</v>
      </c>
      <c r="I1106">
        <v>3959</v>
      </c>
      <c r="J1106">
        <v>1690</v>
      </c>
      <c r="K1106">
        <v>42.687547360444562</v>
      </c>
    </row>
    <row r="1107" spans="1:11" x14ac:dyDescent="0.25">
      <c r="A1107" t="s">
        <v>405</v>
      </c>
      <c r="B1107" t="s">
        <v>365</v>
      </c>
      <c r="C1107">
        <v>3982</v>
      </c>
      <c r="D1107">
        <v>1486</v>
      </c>
      <c r="E1107">
        <v>37.317930688096432</v>
      </c>
      <c r="F1107">
        <v>4178</v>
      </c>
      <c r="G1107">
        <v>1365</v>
      </c>
      <c r="H1107">
        <v>32.67113451412159</v>
      </c>
      <c r="I1107">
        <v>8162</v>
      </c>
      <c r="J1107">
        <v>2851</v>
      </c>
      <c r="K1107">
        <v>34.930164175447196</v>
      </c>
    </row>
    <row r="1108" spans="1:11" x14ac:dyDescent="0.25">
      <c r="A1108" t="s">
        <v>405</v>
      </c>
      <c r="B1108" t="s">
        <v>366</v>
      </c>
      <c r="C1108">
        <v>4296</v>
      </c>
      <c r="D1108">
        <v>1788</v>
      </c>
      <c r="E1108">
        <v>41.620111731843572</v>
      </c>
      <c r="F1108">
        <v>4367</v>
      </c>
      <c r="G1108">
        <v>1571</v>
      </c>
      <c r="H1108">
        <v>35.974353102816579</v>
      </c>
      <c r="I1108">
        <v>8664</v>
      </c>
      <c r="J1108">
        <v>3360</v>
      </c>
      <c r="K1108">
        <v>38.78116343490305</v>
      </c>
    </row>
    <row r="1109" spans="1:11" x14ac:dyDescent="0.25">
      <c r="A1109" t="s">
        <v>405</v>
      </c>
      <c r="B1109" t="s">
        <v>367</v>
      </c>
      <c r="C1109">
        <v>3855</v>
      </c>
      <c r="D1109">
        <v>1597</v>
      </c>
      <c r="E1109">
        <v>41.426718547341117</v>
      </c>
      <c r="F1109">
        <v>4036</v>
      </c>
      <c r="G1109">
        <v>1477</v>
      </c>
      <c r="H1109">
        <v>36.595639246778987</v>
      </c>
      <c r="I1109">
        <v>7891</v>
      </c>
      <c r="J1109">
        <v>3074</v>
      </c>
      <c r="K1109">
        <v>38.955772398935494</v>
      </c>
    </row>
    <row r="1110" spans="1:11" x14ac:dyDescent="0.25">
      <c r="A1110" t="s">
        <v>405</v>
      </c>
      <c r="B1110" t="s">
        <v>355</v>
      </c>
      <c r="C1110">
        <v>4009</v>
      </c>
      <c r="D1110">
        <v>1664</v>
      </c>
      <c r="E1110">
        <v>41.506610127213769</v>
      </c>
      <c r="F1110">
        <v>4379</v>
      </c>
      <c r="G1110">
        <v>1581</v>
      </c>
      <c r="H1110">
        <v>36.104133363781685</v>
      </c>
      <c r="I1110">
        <v>8388</v>
      </c>
      <c r="J1110">
        <v>3245</v>
      </c>
      <c r="K1110">
        <v>38.686218407248454</v>
      </c>
    </row>
    <row r="1111" spans="1:11" x14ac:dyDescent="0.25">
      <c r="A1111" t="s">
        <v>405</v>
      </c>
      <c r="B1111" t="s">
        <v>368</v>
      </c>
      <c r="C1111">
        <v>3767</v>
      </c>
      <c r="D1111">
        <v>1597</v>
      </c>
      <c r="E1111">
        <v>42.394478364746483</v>
      </c>
      <c r="F1111">
        <v>4252</v>
      </c>
      <c r="G1111">
        <v>1599</v>
      </c>
      <c r="H1111">
        <v>37.605832549388523</v>
      </c>
      <c r="I1111">
        <v>8019</v>
      </c>
      <c r="J1111">
        <v>3196</v>
      </c>
      <c r="K1111">
        <v>39.855343559047263</v>
      </c>
    </row>
    <row r="1112" spans="1:11" x14ac:dyDescent="0.25">
      <c r="A1112" t="s">
        <v>405</v>
      </c>
      <c r="B1112" t="s">
        <v>369</v>
      </c>
      <c r="C1112">
        <v>3141</v>
      </c>
      <c r="D1112">
        <v>1305</v>
      </c>
      <c r="E1112">
        <v>41.547277936962757</v>
      </c>
      <c r="F1112">
        <v>3722</v>
      </c>
      <c r="G1112">
        <v>1389</v>
      </c>
      <c r="H1112">
        <v>37.318645889306822</v>
      </c>
      <c r="I1112">
        <v>6863</v>
      </c>
      <c r="J1112">
        <v>2694</v>
      </c>
      <c r="K1112">
        <v>39.253970566807517</v>
      </c>
    </row>
    <row r="1113" spans="1:11" x14ac:dyDescent="0.25">
      <c r="A1113" t="s">
        <v>405</v>
      </c>
      <c r="B1113" t="s">
        <v>370</v>
      </c>
      <c r="C1113">
        <v>3186</v>
      </c>
      <c r="D1113">
        <v>1388</v>
      </c>
      <c r="E1113">
        <v>43.565599497802886</v>
      </c>
      <c r="F1113">
        <v>3496</v>
      </c>
      <c r="G1113">
        <v>1347</v>
      </c>
      <c r="H1113">
        <v>38.529748283752859</v>
      </c>
      <c r="I1113">
        <v>6682</v>
      </c>
      <c r="J1113">
        <v>2735</v>
      </c>
      <c r="K1113">
        <v>40.930859024244235</v>
      </c>
    </row>
    <row r="1114" spans="1:11" x14ac:dyDescent="0.25">
      <c r="A1114" t="s">
        <v>100</v>
      </c>
      <c r="B1114" t="s">
        <v>357</v>
      </c>
      <c r="C1114">
        <v>528</v>
      </c>
      <c r="D1114">
        <v>244</v>
      </c>
      <c r="E1114">
        <v>46.212121212121211</v>
      </c>
      <c r="F1114">
        <v>639</v>
      </c>
      <c r="G1114">
        <v>252</v>
      </c>
      <c r="H1114">
        <v>39.436619718309856</v>
      </c>
      <c r="I1114">
        <v>1167</v>
      </c>
      <c r="J1114">
        <v>496</v>
      </c>
      <c r="K1114">
        <v>42.502142245072839</v>
      </c>
    </row>
    <row r="1115" spans="1:11" x14ac:dyDescent="0.25">
      <c r="A1115" t="s">
        <v>100</v>
      </c>
      <c r="B1115" t="s">
        <v>358</v>
      </c>
      <c r="C1115">
        <v>3543</v>
      </c>
      <c r="D1115">
        <v>1681</v>
      </c>
      <c r="E1115">
        <v>47.445667513406718</v>
      </c>
      <c r="F1115">
        <v>3934</v>
      </c>
      <c r="G1115">
        <v>1635</v>
      </c>
      <c r="H1115">
        <v>41.560752414844934</v>
      </c>
      <c r="I1115">
        <v>7477</v>
      </c>
      <c r="J1115">
        <v>3316</v>
      </c>
      <c r="K1115">
        <v>44.34933796977397</v>
      </c>
    </row>
    <row r="1116" spans="1:11" x14ac:dyDescent="0.25">
      <c r="A1116" t="s">
        <v>100</v>
      </c>
      <c r="B1116" t="s">
        <v>359</v>
      </c>
      <c r="C1116">
        <v>3643</v>
      </c>
      <c r="D1116">
        <v>1906</v>
      </c>
      <c r="E1116">
        <v>52.319516881690916</v>
      </c>
      <c r="F1116">
        <v>3782</v>
      </c>
      <c r="G1116">
        <v>1741</v>
      </c>
      <c r="H1116">
        <v>46.033844526705444</v>
      </c>
      <c r="I1116">
        <v>7425</v>
      </c>
      <c r="J1116">
        <v>3647</v>
      </c>
      <c r="K1116">
        <v>49.117845117845121</v>
      </c>
    </row>
    <row r="1117" spans="1:11" x14ac:dyDescent="0.25">
      <c r="A1117" t="s">
        <v>100</v>
      </c>
      <c r="B1117" t="s">
        <v>360</v>
      </c>
      <c r="C1117">
        <v>2232</v>
      </c>
      <c r="D1117">
        <v>1113</v>
      </c>
      <c r="E1117">
        <v>49.865591397849464</v>
      </c>
      <c r="F1117">
        <v>2461</v>
      </c>
      <c r="G1117">
        <v>1036</v>
      </c>
      <c r="H1117">
        <v>42.096708655018283</v>
      </c>
      <c r="I1117">
        <v>4693</v>
      </c>
      <c r="J1117">
        <v>2149</v>
      </c>
      <c r="K1117">
        <v>45.791604517366288</v>
      </c>
    </row>
    <row r="1118" spans="1:11" x14ac:dyDescent="0.25">
      <c r="A1118" t="s">
        <v>100</v>
      </c>
      <c r="B1118" t="s">
        <v>361</v>
      </c>
      <c r="C1118">
        <v>3073</v>
      </c>
      <c r="D1118">
        <v>1518</v>
      </c>
      <c r="E1118">
        <v>49.397982427595203</v>
      </c>
      <c r="F1118">
        <v>3379</v>
      </c>
      <c r="G1118">
        <v>1455</v>
      </c>
      <c r="H1118">
        <v>43.060076945841999</v>
      </c>
      <c r="I1118">
        <v>6452</v>
      </c>
      <c r="J1118">
        <v>2973</v>
      </c>
      <c r="K1118">
        <v>46.078735275883403</v>
      </c>
    </row>
    <row r="1119" spans="1:11" x14ac:dyDescent="0.25">
      <c r="A1119" t="s">
        <v>100</v>
      </c>
      <c r="B1119" t="s">
        <v>362</v>
      </c>
      <c r="C1119">
        <v>3506</v>
      </c>
      <c r="D1119">
        <v>1836</v>
      </c>
      <c r="E1119">
        <v>52.367370222475799</v>
      </c>
      <c r="F1119">
        <v>4169</v>
      </c>
      <c r="G1119">
        <v>1923</v>
      </c>
      <c r="H1119">
        <v>46.126169345166701</v>
      </c>
      <c r="I1119">
        <v>7675</v>
      </c>
      <c r="J1119">
        <v>3759</v>
      </c>
      <c r="K1119">
        <v>48.977198697068403</v>
      </c>
    </row>
    <row r="1120" spans="1:11" x14ac:dyDescent="0.25">
      <c r="A1120" t="s">
        <v>100</v>
      </c>
      <c r="B1120" t="s">
        <v>363</v>
      </c>
      <c r="C1120">
        <v>1002</v>
      </c>
      <c r="D1120">
        <v>572</v>
      </c>
      <c r="E1120">
        <v>57.085828343313402</v>
      </c>
      <c r="F1120">
        <v>1031</v>
      </c>
      <c r="G1120">
        <v>561</v>
      </c>
      <c r="H1120">
        <v>54.413191076624599</v>
      </c>
      <c r="I1120">
        <v>2033</v>
      </c>
      <c r="J1120">
        <v>1133</v>
      </c>
      <c r="K1120">
        <v>55.730447614363001</v>
      </c>
    </row>
    <row r="1121" spans="1:11" x14ac:dyDescent="0.25">
      <c r="A1121" t="s">
        <v>406</v>
      </c>
      <c r="B1121" t="s">
        <v>359</v>
      </c>
      <c r="C1121">
        <v>451</v>
      </c>
      <c r="D1121">
        <v>233</v>
      </c>
      <c r="E1121">
        <v>51.662971175166291</v>
      </c>
      <c r="F1121">
        <v>326</v>
      </c>
      <c r="G1121">
        <v>132</v>
      </c>
      <c r="H1121">
        <v>40.490797546012267</v>
      </c>
      <c r="I1121">
        <v>777</v>
      </c>
      <c r="J1121">
        <v>365</v>
      </c>
      <c r="K1121">
        <v>46.975546975546976</v>
      </c>
    </row>
    <row r="1122" spans="1:11" x14ac:dyDescent="0.25">
      <c r="A1122" t="s">
        <v>406</v>
      </c>
      <c r="B1122" t="s">
        <v>360</v>
      </c>
      <c r="C1122">
        <v>2072</v>
      </c>
      <c r="D1122">
        <v>947</v>
      </c>
      <c r="E1122">
        <v>45.704633204633204</v>
      </c>
      <c r="F1122">
        <v>2011</v>
      </c>
      <c r="G1122">
        <v>899</v>
      </c>
      <c r="H1122">
        <v>44.704127299850825</v>
      </c>
      <c r="I1122">
        <v>4083</v>
      </c>
      <c r="J1122">
        <v>1846</v>
      </c>
      <c r="K1122">
        <v>45.211854028900319</v>
      </c>
    </row>
    <row r="1123" spans="1:11" x14ac:dyDescent="0.25">
      <c r="A1123" t="s">
        <v>101</v>
      </c>
      <c r="B1123" t="s">
        <v>365</v>
      </c>
      <c r="C1123">
        <v>2893</v>
      </c>
      <c r="D1123">
        <v>1586</v>
      </c>
      <c r="E1123">
        <v>54.821984099550633</v>
      </c>
      <c r="F1123">
        <v>3116</v>
      </c>
      <c r="G1123">
        <v>1497</v>
      </c>
      <c r="H1123">
        <v>48.042362002567394</v>
      </c>
      <c r="I1123">
        <v>6010</v>
      </c>
      <c r="J1123">
        <v>3084</v>
      </c>
      <c r="K1123">
        <v>51.314475873544097</v>
      </c>
    </row>
    <row r="1124" spans="1:11" x14ac:dyDescent="0.25">
      <c r="A1124" t="s">
        <v>101</v>
      </c>
      <c r="B1124" t="s">
        <v>366</v>
      </c>
      <c r="C1124">
        <v>3070</v>
      </c>
      <c r="D1124">
        <v>1566</v>
      </c>
      <c r="E1124">
        <v>51.009771986970684</v>
      </c>
      <c r="F1124">
        <v>3565</v>
      </c>
      <c r="G1124">
        <v>1559</v>
      </c>
      <c r="H1124">
        <v>43.730715287517533</v>
      </c>
      <c r="I1124">
        <v>6635</v>
      </c>
      <c r="J1124">
        <v>3125</v>
      </c>
      <c r="K1124">
        <v>47.098718914845513</v>
      </c>
    </row>
    <row r="1125" spans="1:11" x14ac:dyDescent="0.25">
      <c r="A1125" t="s">
        <v>101</v>
      </c>
      <c r="B1125" t="s">
        <v>367</v>
      </c>
      <c r="C1125">
        <v>2712</v>
      </c>
      <c r="D1125">
        <v>1379</v>
      </c>
      <c r="E1125">
        <v>50.84808259587021</v>
      </c>
      <c r="F1125">
        <v>2891</v>
      </c>
      <c r="G1125">
        <v>1376</v>
      </c>
      <c r="H1125">
        <v>47.5959875475614</v>
      </c>
      <c r="I1125">
        <v>5605</v>
      </c>
      <c r="J1125">
        <v>2756</v>
      </c>
      <c r="K1125">
        <v>49.170383586083851</v>
      </c>
    </row>
    <row r="1126" spans="1:11" x14ac:dyDescent="0.25">
      <c r="A1126" t="s">
        <v>101</v>
      </c>
      <c r="B1126" t="s">
        <v>355</v>
      </c>
      <c r="C1126">
        <v>2725</v>
      </c>
      <c r="D1126">
        <v>1358</v>
      </c>
      <c r="E1126">
        <v>49.834862385321102</v>
      </c>
      <c r="F1126">
        <v>3081</v>
      </c>
      <c r="G1126">
        <v>1422</v>
      </c>
      <c r="H1126">
        <v>46.153846153846153</v>
      </c>
      <c r="I1126">
        <v>5806</v>
      </c>
      <c r="J1126">
        <v>2780</v>
      </c>
      <c r="K1126">
        <v>47.8815018945918</v>
      </c>
    </row>
    <row r="1127" spans="1:11" x14ac:dyDescent="0.25">
      <c r="A1127" t="s">
        <v>101</v>
      </c>
      <c r="B1127" t="s">
        <v>368</v>
      </c>
      <c r="C1127">
        <v>2416</v>
      </c>
      <c r="D1127">
        <v>1237</v>
      </c>
      <c r="E1127">
        <v>51.200331125827816</v>
      </c>
      <c r="F1127">
        <v>2830</v>
      </c>
      <c r="G1127">
        <v>1295</v>
      </c>
      <c r="H1127">
        <v>45.759717314487631</v>
      </c>
      <c r="I1127">
        <v>5246</v>
      </c>
      <c r="J1127">
        <v>2532</v>
      </c>
      <c r="K1127">
        <v>48.265345024780778</v>
      </c>
    </row>
    <row r="1128" spans="1:11" x14ac:dyDescent="0.25">
      <c r="A1128" t="s">
        <v>101</v>
      </c>
      <c r="B1128" t="s">
        <v>369</v>
      </c>
      <c r="C1128">
        <v>2664</v>
      </c>
      <c r="D1128">
        <v>1262</v>
      </c>
      <c r="E1128">
        <v>47.372372372372375</v>
      </c>
      <c r="F1128">
        <v>3149</v>
      </c>
      <c r="G1128">
        <v>1366</v>
      </c>
      <c r="H1128">
        <v>43.37885042870753</v>
      </c>
      <c r="I1128">
        <v>5813</v>
      </c>
      <c r="J1128">
        <v>2628</v>
      </c>
      <c r="K1128">
        <v>45.209014278341648</v>
      </c>
    </row>
    <row r="1129" spans="1:11" x14ac:dyDescent="0.25">
      <c r="A1129" t="s">
        <v>101</v>
      </c>
      <c r="B1129" t="s">
        <v>370</v>
      </c>
      <c r="C1129">
        <v>2791</v>
      </c>
      <c r="D1129">
        <v>1240</v>
      </c>
      <c r="E1129">
        <v>44.428520243640271</v>
      </c>
      <c r="F1129">
        <v>3068</v>
      </c>
      <c r="G1129">
        <v>1244</v>
      </c>
      <c r="H1129">
        <v>40.547588005215125</v>
      </c>
      <c r="I1129">
        <v>5859</v>
      </c>
      <c r="J1129">
        <v>2484</v>
      </c>
      <c r="K1129">
        <v>42.396313364055295</v>
      </c>
    </row>
    <row r="1130" spans="1:11" x14ac:dyDescent="0.25">
      <c r="A1130" t="s">
        <v>101</v>
      </c>
      <c r="B1130" t="s">
        <v>357</v>
      </c>
      <c r="C1130">
        <v>2937</v>
      </c>
      <c r="D1130">
        <v>1268</v>
      </c>
      <c r="E1130">
        <v>43.173306094654407</v>
      </c>
      <c r="F1130">
        <v>3325</v>
      </c>
      <c r="G1130">
        <v>1233</v>
      </c>
      <c r="H1130">
        <v>37.082706766917298</v>
      </c>
      <c r="I1130">
        <v>6262</v>
      </c>
      <c r="J1130">
        <v>2501</v>
      </c>
      <c r="K1130">
        <v>39.939316512296394</v>
      </c>
    </row>
    <row r="1131" spans="1:11" x14ac:dyDescent="0.25">
      <c r="A1131" t="s">
        <v>101</v>
      </c>
      <c r="B1131" t="s">
        <v>358</v>
      </c>
      <c r="C1131">
        <v>3057</v>
      </c>
      <c r="D1131">
        <v>1267</v>
      </c>
      <c r="E1131">
        <v>41.445861956166169</v>
      </c>
      <c r="F1131">
        <v>3132</v>
      </c>
      <c r="G1131">
        <v>1171</v>
      </c>
      <c r="H1131">
        <v>37.388250319284801</v>
      </c>
      <c r="I1131">
        <v>6189</v>
      </c>
      <c r="J1131">
        <v>2438</v>
      </c>
      <c r="K1131">
        <v>39.392470512199061</v>
      </c>
    </row>
    <row r="1132" spans="1:11" x14ac:dyDescent="0.25">
      <c r="A1132" t="s">
        <v>101</v>
      </c>
      <c r="B1132" t="s">
        <v>359</v>
      </c>
      <c r="C1132">
        <v>3204</v>
      </c>
      <c r="D1132">
        <v>1516</v>
      </c>
      <c r="E1132">
        <v>47.315855181023714</v>
      </c>
      <c r="F1132">
        <v>3478</v>
      </c>
      <c r="G1132">
        <v>1391</v>
      </c>
      <c r="H1132">
        <v>39.994249568717656</v>
      </c>
      <c r="I1132">
        <v>6682</v>
      </c>
      <c r="J1132">
        <v>2907</v>
      </c>
      <c r="K1132">
        <v>43.504938641125406</v>
      </c>
    </row>
    <row r="1133" spans="1:11" x14ac:dyDescent="0.25">
      <c r="A1133" t="s">
        <v>101</v>
      </c>
      <c r="B1133" t="s">
        <v>360</v>
      </c>
      <c r="C1133">
        <v>2922</v>
      </c>
      <c r="D1133">
        <v>1476</v>
      </c>
      <c r="E1133">
        <v>50.513347022587268</v>
      </c>
      <c r="F1133">
        <v>3220</v>
      </c>
      <c r="G1133">
        <v>1366</v>
      </c>
      <c r="H1133">
        <v>42.422360248447205</v>
      </c>
      <c r="I1133">
        <v>6142</v>
      </c>
      <c r="J1133">
        <v>2842</v>
      </c>
      <c r="K1133">
        <v>46.271572777596873</v>
      </c>
    </row>
    <row r="1134" spans="1:11" x14ac:dyDescent="0.25">
      <c r="A1134" t="s">
        <v>101</v>
      </c>
      <c r="B1134" t="s">
        <v>361</v>
      </c>
      <c r="C1134">
        <v>2744</v>
      </c>
      <c r="D1134">
        <v>1342</v>
      </c>
      <c r="E1134">
        <v>48.906705539358597</v>
      </c>
      <c r="F1134">
        <v>3458</v>
      </c>
      <c r="G1134">
        <v>1361</v>
      </c>
      <c r="H1134">
        <v>39.358010410642002</v>
      </c>
      <c r="I1134">
        <v>6202</v>
      </c>
      <c r="J1134">
        <v>2703</v>
      </c>
      <c r="K1134">
        <v>43.582715253144201</v>
      </c>
    </row>
    <row r="1135" spans="1:11" x14ac:dyDescent="0.25">
      <c r="A1135" t="s">
        <v>101</v>
      </c>
      <c r="B1135" t="s">
        <v>362</v>
      </c>
      <c r="C1135">
        <v>2501</v>
      </c>
      <c r="D1135">
        <v>1262</v>
      </c>
      <c r="E1135">
        <v>50.4598160735706</v>
      </c>
      <c r="F1135">
        <v>2788</v>
      </c>
      <c r="G1135">
        <v>1221</v>
      </c>
      <c r="H1135">
        <v>43.794835007173603</v>
      </c>
      <c r="I1135">
        <v>5289</v>
      </c>
      <c r="J1135">
        <v>2483</v>
      </c>
      <c r="K1135">
        <v>46.946492720741198</v>
      </c>
    </row>
    <row r="1136" spans="1:11" x14ac:dyDescent="0.25">
      <c r="A1136" t="s">
        <v>101</v>
      </c>
      <c r="B1136" t="s">
        <v>363</v>
      </c>
      <c r="C1136">
        <v>632</v>
      </c>
      <c r="D1136">
        <v>345</v>
      </c>
      <c r="E1136">
        <v>54.588607594936697</v>
      </c>
      <c r="F1136">
        <v>645</v>
      </c>
      <c r="G1136">
        <v>293</v>
      </c>
      <c r="H1136">
        <v>45.426356589147296</v>
      </c>
      <c r="I1136">
        <v>1277</v>
      </c>
      <c r="J1136">
        <v>638</v>
      </c>
      <c r="K1136">
        <v>49.960845732184801</v>
      </c>
    </row>
    <row r="1137" spans="1:11" x14ac:dyDescent="0.25">
      <c r="A1137" t="s">
        <v>30</v>
      </c>
      <c r="B1137" t="s">
        <v>358</v>
      </c>
      <c r="C1137">
        <v>1937</v>
      </c>
      <c r="D1137">
        <v>930</v>
      </c>
      <c r="E1137">
        <v>48.012390294269487</v>
      </c>
      <c r="F1137">
        <v>2089</v>
      </c>
      <c r="G1137">
        <v>886</v>
      </c>
      <c r="H1137">
        <v>42.412637625658206</v>
      </c>
      <c r="I1137">
        <v>4026</v>
      </c>
      <c r="J1137">
        <v>1816</v>
      </c>
      <c r="K1137">
        <v>45.106805762543466</v>
      </c>
    </row>
    <row r="1138" spans="1:11" x14ac:dyDescent="0.25">
      <c r="A1138" t="s">
        <v>30</v>
      </c>
      <c r="B1138" t="s">
        <v>359</v>
      </c>
      <c r="C1138">
        <v>2414</v>
      </c>
      <c r="D1138">
        <v>1207</v>
      </c>
      <c r="E1138">
        <v>50</v>
      </c>
      <c r="F1138">
        <v>2885</v>
      </c>
      <c r="G1138">
        <v>1245</v>
      </c>
      <c r="H1138">
        <v>43.154246100519934</v>
      </c>
      <c r="I1138">
        <v>5299</v>
      </c>
      <c r="J1138">
        <v>2452</v>
      </c>
      <c r="K1138">
        <v>46.272881675787886</v>
      </c>
    </row>
    <row r="1139" spans="1:11" x14ac:dyDescent="0.25">
      <c r="A1139" t="s">
        <v>30</v>
      </c>
      <c r="B1139" t="s">
        <v>360</v>
      </c>
      <c r="C1139">
        <v>1891</v>
      </c>
      <c r="D1139">
        <v>957</v>
      </c>
      <c r="E1139">
        <v>50.608143839238501</v>
      </c>
      <c r="F1139">
        <v>2290</v>
      </c>
      <c r="G1139">
        <v>1037</v>
      </c>
      <c r="H1139">
        <v>45.283842794759821</v>
      </c>
      <c r="I1139">
        <v>4181</v>
      </c>
      <c r="J1139">
        <v>1994</v>
      </c>
      <c r="K1139">
        <v>47.69193972733796</v>
      </c>
    </row>
    <row r="1140" spans="1:11" x14ac:dyDescent="0.25">
      <c r="A1140" t="s">
        <v>30</v>
      </c>
      <c r="B1140" t="s">
        <v>361</v>
      </c>
      <c r="C1140">
        <v>1765</v>
      </c>
      <c r="D1140">
        <v>854</v>
      </c>
      <c r="E1140">
        <v>48.385269121813003</v>
      </c>
      <c r="F1140">
        <v>1934</v>
      </c>
      <c r="G1140">
        <v>828</v>
      </c>
      <c r="H1140">
        <v>42.812823164426099</v>
      </c>
      <c r="I1140">
        <v>3699</v>
      </c>
      <c r="J1140">
        <v>1682</v>
      </c>
      <c r="K1140">
        <v>45.4717491213842</v>
      </c>
    </row>
    <row r="1141" spans="1:11" x14ac:dyDescent="0.25">
      <c r="A1141" t="s">
        <v>30</v>
      </c>
      <c r="B1141" t="s">
        <v>362</v>
      </c>
      <c r="C1141">
        <v>1763</v>
      </c>
      <c r="D1141">
        <v>856</v>
      </c>
      <c r="E1141">
        <v>48.553601815087902</v>
      </c>
      <c r="F1141">
        <v>1936</v>
      </c>
      <c r="G1141">
        <v>831</v>
      </c>
      <c r="H1141">
        <v>42.923553719008297</v>
      </c>
      <c r="I1141">
        <v>3699</v>
      </c>
      <c r="J1141">
        <v>1687</v>
      </c>
      <c r="K1141">
        <v>45.606920789402501</v>
      </c>
    </row>
    <row r="1142" spans="1:11" x14ac:dyDescent="0.25">
      <c r="A1142" t="s">
        <v>30</v>
      </c>
      <c r="B1142" t="s">
        <v>363</v>
      </c>
      <c r="C1142">
        <v>437</v>
      </c>
      <c r="D1142">
        <v>243</v>
      </c>
      <c r="E1142">
        <v>55.606407322654498</v>
      </c>
      <c r="F1142">
        <v>471</v>
      </c>
      <c r="G1142">
        <v>219</v>
      </c>
      <c r="H1142">
        <v>46.496815286624198</v>
      </c>
      <c r="I1142">
        <v>909</v>
      </c>
      <c r="J1142">
        <v>462</v>
      </c>
      <c r="K1142">
        <v>50.825082508250802</v>
      </c>
    </row>
    <row r="1143" spans="1:11" x14ac:dyDescent="0.25">
      <c r="A1143" t="s">
        <v>61</v>
      </c>
      <c r="B1143" t="s">
        <v>357</v>
      </c>
      <c r="C1143">
        <v>529</v>
      </c>
      <c r="D1143">
        <v>278</v>
      </c>
      <c r="E1143">
        <v>52.55198487712665</v>
      </c>
      <c r="F1143">
        <v>571</v>
      </c>
      <c r="G1143">
        <v>229</v>
      </c>
      <c r="H1143">
        <v>40.105078809106828</v>
      </c>
      <c r="I1143">
        <v>1100</v>
      </c>
      <c r="J1143">
        <v>507</v>
      </c>
      <c r="K1143">
        <v>46.090909090909093</v>
      </c>
    </row>
    <row r="1144" spans="1:11" x14ac:dyDescent="0.25">
      <c r="A1144" t="s">
        <v>61</v>
      </c>
      <c r="B1144" t="s">
        <v>358</v>
      </c>
      <c r="C1144">
        <v>2500</v>
      </c>
      <c r="D1144">
        <v>1259</v>
      </c>
      <c r="E1144">
        <v>50.36</v>
      </c>
      <c r="F1144">
        <v>2906</v>
      </c>
      <c r="G1144">
        <v>1268</v>
      </c>
      <c r="H1144">
        <v>43.633860977288371</v>
      </c>
      <c r="I1144">
        <v>5406</v>
      </c>
      <c r="J1144">
        <v>2527</v>
      </c>
      <c r="K1144">
        <v>46.744358120606734</v>
      </c>
    </row>
    <row r="1145" spans="1:11" x14ac:dyDescent="0.25">
      <c r="A1145" t="s">
        <v>61</v>
      </c>
      <c r="B1145" t="s">
        <v>359</v>
      </c>
      <c r="C1145">
        <v>3359</v>
      </c>
      <c r="D1145">
        <v>1807</v>
      </c>
      <c r="E1145">
        <v>53.795772551354567</v>
      </c>
      <c r="F1145">
        <v>3673</v>
      </c>
      <c r="G1145">
        <v>1707</v>
      </c>
      <c r="H1145">
        <v>46.474271712496595</v>
      </c>
      <c r="I1145">
        <v>7032</v>
      </c>
      <c r="J1145">
        <v>3514</v>
      </c>
      <c r="K1145">
        <v>49.971558589306035</v>
      </c>
    </row>
    <row r="1146" spans="1:11" x14ac:dyDescent="0.25">
      <c r="A1146" t="s">
        <v>61</v>
      </c>
      <c r="B1146" t="s">
        <v>360</v>
      </c>
      <c r="C1146">
        <v>2802</v>
      </c>
      <c r="D1146">
        <v>1456</v>
      </c>
      <c r="E1146">
        <v>51.962883654532476</v>
      </c>
      <c r="F1146">
        <v>3162</v>
      </c>
      <c r="G1146">
        <v>1473</v>
      </c>
      <c r="H1146">
        <v>46.584440227703979</v>
      </c>
      <c r="I1146">
        <v>5964</v>
      </c>
      <c r="J1146">
        <v>2929</v>
      </c>
      <c r="K1146">
        <v>49.111334674714954</v>
      </c>
    </row>
    <row r="1147" spans="1:11" x14ac:dyDescent="0.25">
      <c r="A1147" t="s">
        <v>61</v>
      </c>
      <c r="B1147" t="s">
        <v>361</v>
      </c>
      <c r="C1147">
        <v>2858</v>
      </c>
      <c r="D1147">
        <v>1442</v>
      </c>
      <c r="E1147">
        <v>50.454863540937701</v>
      </c>
      <c r="F1147">
        <v>2944</v>
      </c>
      <c r="G1147">
        <v>1356</v>
      </c>
      <c r="H1147">
        <v>46.059782608695599</v>
      </c>
      <c r="I1147">
        <v>5802</v>
      </c>
      <c r="J1147">
        <v>2798</v>
      </c>
      <c r="K1147">
        <v>48.224750086177202</v>
      </c>
    </row>
    <row r="1148" spans="1:11" x14ac:dyDescent="0.25">
      <c r="A1148" t="s">
        <v>61</v>
      </c>
      <c r="B1148" t="s">
        <v>362</v>
      </c>
      <c r="C1148">
        <v>2793</v>
      </c>
      <c r="D1148">
        <v>1327</v>
      </c>
      <c r="E1148">
        <v>47.511636233440697</v>
      </c>
      <c r="F1148">
        <v>2844</v>
      </c>
      <c r="G1148">
        <v>1239</v>
      </c>
      <c r="H1148">
        <v>43.565400843881903</v>
      </c>
      <c r="I1148">
        <v>5637</v>
      </c>
      <c r="J1148">
        <v>2566</v>
      </c>
      <c r="K1148">
        <v>45.5206670214653</v>
      </c>
    </row>
    <row r="1149" spans="1:11" x14ac:dyDescent="0.25">
      <c r="A1149" t="s">
        <v>61</v>
      </c>
      <c r="B1149" t="s">
        <v>363</v>
      </c>
      <c r="C1149">
        <v>617</v>
      </c>
      <c r="D1149">
        <v>268</v>
      </c>
      <c r="E1149">
        <v>43.435980551053497</v>
      </c>
      <c r="F1149">
        <v>631</v>
      </c>
      <c r="G1149">
        <v>281</v>
      </c>
      <c r="H1149">
        <v>44.532488114104602</v>
      </c>
      <c r="I1149">
        <v>1248</v>
      </c>
      <c r="J1149">
        <v>549</v>
      </c>
      <c r="K1149">
        <v>43.990384615384599</v>
      </c>
    </row>
    <row r="1150" spans="1:11" x14ac:dyDescent="0.25">
      <c r="A1150" t="s">
        <v>121</v>
      </c>
      <c r="B1150" t="s">
        <v>365</v>
      </c>
      <c r="C1150">
        <v>998</v>
      </c>
      <c r="D1150">
        <v>494</v>
      </c>
      <c r="E1150">
        <v>49.498997995991985</v>
      </c>
      <c r="F1150">
        <v>990</v>
      </c>
      <c r="G1150">
        <v>465</v>
      </c>
      <c r="H1150">
        <v>46.969696969696969</v>
      </c>
      <c r="I1150">
        <v>1988</v>
      </c>
      <c r="J1150">
        <v>959</v>
      </c>
      <c r="K1150">
        <v>48.239436619718305</v>
      </c>
    </row>
    <row r="1151" spans="1:11" x14ac:dyDescent="0.25">
      <c r="A1151" t="s">
        <v>103</v>
      </c>
      <c r="B1151" t="s">
        <v>366</v>
      </c>
      <c r="C1151">
        <v>1309</v>
      </c>
      <c r="D1151">
        <v>611</v>
      </c>
      <c r="E1151">
        <v>46.6768525592055</v>
      </c>
      <c r="F1151">
        <v>1222</v>
      </c>
      <c r="G1151">
        <v>512</v>
      </c>
      <c r="H1151">
        <v>41.898527004909987</v>
      </c>
      <c r="I1151">
        <v>2532</v>
      </c>
      <c r="J1151">
        <v>1123</v>
      </c>
      <c r="K1151">
        <v>44.3522906793049</v>
      </c>
    </row>
    <row r="1152" spans="1:11" x14ac:dyDescent="0.25">
      <c r="A1152" t="s">
        <v>103</v>
      </c>
      <c r="B1152" t="s">
        <v>367</v>
      </c>
      <c r="C1152">
        <v>2181</v>
      </c>
      <c r="D1152">
        <v>1088</v>
      </c>
      <c r="E1152">
        <v>49.88537368179734</v>
      </c>
      <c r="F1152">
        <v>2217</v>
      </c>
      <c r="G1152">
        <v>973</v>
      </c>
      <c r="H1152">
        <v>43.888137122237261</v>
      </c>
      <c r="I1152">
        <v>4399</v>
      </c>
      <c r="J1152">
        <v>2061</v>
      </c>
      <c r="K1152">
        <v>46.851557172084568</v>
      </c>
    </row>
    <row r="1153" spans="1:11" x14ac:dyDescent="0.25">
      <c r="A1153" t="s">
        <v>103</v>
      </c>
      <c r="B1153" t="s">
        <v>368</v>
      </c>
      <c r="C1153">
        <v>2070</v>
      </c>
      <c r="D1153">
        <v>1013</v>
      </c>
      <c r="E1153">
        <v>48.937198067632856</v>
      </c>
      <c r="F1153">
        <v>2461</v>
      </c>
      <c r="G1153">
        <v>1071</v>
      </c>
      <c r="H1153">
        <v>43.518894758228363</v>
      </c>
      <c r="I1153">
        <v>4531</v>
      </c>
      <c r="J1153">
        <v>2084</v>
      </c>
      <c r="K1153">
        <v>45.994261752372537</v>
      </c>
    </row>
    <row r="1154" spans="1:11" x14ac:dyDescent="0.25">
      <c r="A1154" t="s">
        <v>103</v>
      </c>
      <c r="B1154" t="s">
        <v>369</v>
      </c>
      <c r="C1154">
        <v>1865</v>
      </c>
      <c r="D1154">
        <v>928</v>
      </c>
      <c r="E1154">
        <v>49.75871313672922</v>
      </c>
      <c r="F1154">
        <v>2269</v>
      </c>
      <c r="G1154">
        <v>980</v>
      </c>
      <c r="H1154">
        <v>43.190832966064342</v>
      </c>
      <c r="I1154">
        <v>4134</v>
      </c>
      <c r="J1154">
        <v>1908</v>
      </c>
      <c r="K1154">
        <v>46.153846153846153</v>
      </c>
    </row>
    <row r="1155" spans="1:11" x14ac:dyDescent="0.25">
      <c r="A1155" t="s">
        <v>103</v>
      </c>
      <c r="B1155" t="s">
        <v>370</v>
      </c>
      <c r="C1155">
        <v>2267</v>
      </c>
      <c r="D1155">
        <v>1185</v>
      </c>
      <c r="E1155">
        <v>52.271724746360832</v>
      </c>
      <c r="F1155">
        <v>2464</v>
      </c>
      <c r="G1155">
        <v>1129</v>
      </c>
      <c r="H1155">
        <v>45.819805194805191</v>
      </c>
      <c r="I1155">
        <v>4731</v>
      </c>
      <c r="J1155">
        <v>2314</v>
      </c>
      <c r="K1155">
        <v>48.911435214542379</v>
      </c>
    </row>
    <row r="1156" spans="1:11" x14ac:dyDescent="0.25">
      <c r="A1156" t="s">
        <v>103</v>
      </c>
      <c r="B1156" t="s">
        <v>357</v>
      </c>
      <c r="C1156">
        <v>2246</v>
      </c>
      <c r="D1156">
        <v>1109</v>
      </c>
      <c r="E1156">
        <v>49.376669634906506</v>
      </c>
      <c r="F1156">
        <v>2624</v>
      </c>
      <c r="G1156">
        <v>1164</v>
      </c>
      <c r="H1156">
        <v>44.359756097560975</v>
      </c>
      <c r="I1156">
        <v>4870</v>
      </c>
      <c r="J1156">
        <v>2273</v>
      </c>
      <c r="K1156">
        <v>46.673511293634505</v>
      </c>
    </row>
    <row r="1157" spans="1:11" x14ac:dyDescent="0.25">
      <c r="A1157" t="s">
        <v>103</v>
      </c>
      <c r="B1157" t="s">
        <v>358</v>
      </c>
      <c r="C1157">
        <v>2350</v>
      </c>
      <c r="D1157">
        <v>1268</v>
      </c>
      <c r="E1157">
        <v>53.957446808510639</v>
      </c>
      <c r="F1157">
        <v>2685</v>
      </c>
      <c r="G1157">
        <v>1250</v>
      </c>
      <c r="H1157">
        <v>46.554934823091244</v>
      </c>
      <c r="I1157">
        <v>5035</v>
      </c>
      <c r="J1157">
        <v>2518</v>
      </c>
      <c r="K1157">
        <v>50.009930486593838</v>
      </c>
    </row>
    <row r="1158" spans="1:11" x14ac:dyDescent="0.25">
      <c r="A1158" t="s">
        <v>103</v>
      </c>
      <c r="B1158" t="s">
        <v>359</v>
      </c>
      <c r="C1158">
        <v>2906</v>
      </c>
      <c r="D1158">
        <v>1309</v>
      </c>
      <c r="E1158">
        <v>45.044735030970408</v>
      </c>
      <c r="F1158">
        <v>3208</v>
      </c>
      <c r="G1158">
        <v>1254</v>
      </c>
      <c r="H1158">
        <v>39.089775561097255</v>
      </c>
      <c r="I1158">
        <v>6114</v>
      </c>
      <c r="J1158">
        <v>2563</v>
      </c>
      <c r="K1158">
        <v>41.920183186130188</v>
      </c>
    </row>
    <row r="1159" spans="1:11" x14ac:dyDescent="0.25">
      <c r="A1159" t="s">
        <v>103</v>
      </c>
      <c r="B1159" t="s">
        <v>360</v>
      </c>
      <c r="C1159">
        <v>3225</v>
      </c>
      <c r="D1159">
        <v>1602</v>
      </c>
      <c r="E1159">
        <v>49.674418604651166</v>
      </c>
      <c r="F1159">
        <v>3841</v>
      </c>
      <c r="G1159">
        <v>1721</v>
      </c>
      <c r="H1159">
        <v>44.806040093725599</v>
      </c>
      <c r="I1159">
        <v>7066</v>
      </c>
      <c r="J1159">
        <v>3323</v>
      </c>
      <c r="K1159">
        <v>47.028021511463351</v>
      </c>
    </row>
    <row r="1160" spans="1:11" x14ac:dyDescent="0.25">
      <c r="A1160" t="s">
        <v>103</v>
      </c>
      <c r="B1160" t="s">
        <v>361</v>
      </c>
      <c r="C1160">
        <v>3191</v>
      </c>
      <c r="D1160">
        <v>1500</v>
      </c>
      <c r="E1160">
        <v>47.007207771858297</v>
      </c>
      <c r="F1160">
        <v>3866</v>
      </c>
      <c r="G1160">
        <v>1568</v>
      </c>
      <c r="H1160">
        <v>40.558717020175898</v>
      </c>
      <c r="I1160">
        <v>7057</v>
      </c>
      <c r="J1160">
        <v>3068</v>
      </c>
      <c r="K1160">
        <v>43.474564262434498</v>
      </c>
    </row>
    <row r="1161" spans="1:11" x14ac:dyDescent="0.25">
      <c r="A1161" t="s">
        <v>103</v>
      </c>
      <c r="B1161" t="s">
        <v>362</v>
      </c>
      <c r="C1161">
        <v>3430</v>
      </c>
      <c r="D1161">
        <v>1666</v>
      </c>
      <c r="E1161">
        <v>48.571428571428598</v>
      </c>
      <c r="F1161">
        <v>4320</v>
      </c>
      <c r="G1161">
        <v>1745</v>
      </c>
      <c r="H1161">
        <v>40.393518518518498</v>
      </c>
      <c r="I1161">
        <v>7750</v>
      </c>
      <c r="J1161">
        <v>3411</v>
      </c>
      <c r="K1161">
        <v>44.012903225806397</v>
      </c>
    </row>
    <row r="1162" spans="1:11" x14ac:dyDescent="0.25">
      <c r="A1162" t="s">
        <v>103</v>
      </c>
      <c r="B1162" t="s">
        <v>363</v>
      </c>
      <c r="C1162">
        <v>900</v>
      </c>
      <c r="D1162">
        <v>476</v>
      </c>
      <c r="E1162">
        <v>52.8888888888889</v>
      </c>
      <c r="F1162">
        <v>1011</v>
      </c>
      <c r="G1162">
        <v>471</v>
      </c>
      <c r="H1162">
        <v>46.587537091988096</v>
      </c>
      <c r="I1162">
        <v>1911</v>
      </c>
      <c r="J1162">
        <v>947</v>
      </c>
      <c r="K1162">
        <v>49.555206698063799</v>
      </c>
    </row>
    <row r="1163" spans="1:11" x14ac:dyDescent="0.25">
      <c r="A1163" t="s">
        <v>103</v>
      </c>
      <c r="B1163" t="s">
        <v>355</v>
      </c>
      <c r="C1163">
        <v>2675</v>
      </c>
      <c r="D1163">
        <v>1325</v>
      </c>
      <c r="E1163">
        <v>49.532710280373834</v>
      </c>
      <c r="F1163">
        <v>2858</v>
      </c>
      <c r="G1163">
        <v>1268</v>
      </c>
      <c r="H1163">
        <v>44.366689993002097</v>
      </c>
      <c r="I1163">
        <v>5533</v>
      </c>
      <c r="J1163">
        <v>2593</v>
      </c>
      <c r="K1163">
        <v>46.864268931863364</v>
      </c>
    </row>
    <row r="1164" spans="1:11" x14ac:dyDescent="0.25">
      <c r="A1164" t="s">
        <v>104</v>
      </c>
      <c r="B1164" t="s">
        <v>365</v>
      </c>
      <c r="C1164">
        <v>2353</v>
      </c>
      <c r="D1164">
        <v>942</v>
      </c>
      <c r="E1164">
        <v>40.033999150021252</v>
      </c>
      <c r="F1164">
        <v>2228</v>
      </c>
      <c r="G1164">
        <v>771</v>
      </c>
      <c r="H1164">
        <v>34.605026929982046</v>
      </c>
      <c r="I1164">
        <v>4581</v>
      </c>
      <c r="J1164">
        <v>1713</v>
      </c>
      <c r="K1164">
        <v>37.393582187295351</v>
      </c>
    </row>
    <row r="1165" spans="1:11" x14ac:dyDescent="0.25">
      <c r="A1165" t="s">
        <v>104</v>
      </c>
      <c r="B1165" t="s">
        <v>366</v>
      </c>
      <c r="C1165">
        <v>1990</v>
      </c>
      <c r="D1165">
        <v>816</v>
      </c>
      <c r="E1165">
        <v>41.005025125628144</v>
      </c>
      <c r="F1165">
        <v>1981</v>
      </c>
      <c r="G1165">
        <v>714</v>
      </c>
      <c r="H1165">
        <v>36.042402826855124</v>
      </c>
      <c r="I1165">
        <v>3971</v>
      </c>
      <c r="J1165">
        <v>1530</v>
      </c>
      <c r="K1165">
        <v>38.529337698312766</v>
      </c>
    </row>
    <row r="1166" spans="1:11" x14ac:dyDescent="0.25">
      <c r="A1166" t="s">
        <v>104</v>
      </c>
      <c r="B1166" t="s">
        <v>367</v>
      </c>
      <c r="C1166">
        <v>1788</v>
      </c>
      <c r="D1166">
        <v>860</v>
      </c>
      <c r="E1166">
        <v>48.098434004474278</v>
      </c>
      <c r="F1166">
        <v>1638</v>
      </c>
      <c r="G1166">
        <v>686</v>
      </c>
      <c r="H1166">
        <v>41.880341880341888</v>
      </c>
      <c r="I1166">
        <v>3426</v>
      </c>
      <c r="J1166">
        <v>1546</v>
      </c>
      <c r="K1166">
        <v>45.125510799766488</v>
      </c>
    </row>
    <row r="1167" spans="1:11" x14ac:dyDescent="0.25">
      <c r="A1167" t="s">
        <v>104</v>
      </c>
      <c r="B1167" t="s">
        <v>355</v>
      </c>
      <c r="C1167">
        <v>1918</v>
      </c>
      <c r="D1167">
        <v>907</v>
      </c>
      <c r="E1167">
        <v>47.288842544316992</v>
      </c>
      <c r="F1167">
        <v>1897</v>
      </c>
      <c r="G1167">
        <v>794</v>
      </c>
      <c r="H1167">
        <v>41.855561412756991</v>
      </c>
      <c r="I1167">
        <v>3815</v>
      </c>
      <c r="J1167">
        <v>1701</v>
      </c>
      <c r="K1167">
        <v>44.587155963302749</v>
      </c>
    </row>
    <row r="1168" spans="1:11" x14ac:dyDescent="0.25">
      <c r="A1168" t="s">
        <v>104</v>
      </c>
      <c r="B1168" t="s">
        <v>368</v>
      </c>
      <c r="C1168">
        <v>1622</v>
      </c>
      <c r="D1168">
        <v>797</v>
      </c>
      <c r="E1168">
        <v>49.136868064118374</v>
      </c>
      <c r="F1168">
        <v>1669</v>
      </c>
      <c r="G1168">
        <v>732</v>
      </c>
      <c r="H1168">
        <v>43.858597962852009</v>
      </c>
      <c r="I1168">
        <v>3291</v>
      </c>
      <c r="J1168">
        <v>1529</v>
      </c>
      <c r="K1168">
        <v>46.46004254026132</v>
      </c>
    </row>
    <row r="1169" spans="1:11" x14ac:dyDescent="0.25">
      <c r="A1169" t="s">
        <v>104</v>
      </c>
      <c r="B1169" t="s">
        <v>369</v>
      </c>
      <c r="C1169">
        <v>1458</v>
      </c>
      <c r="D1169">
        <v>726</v>
      </c>
      <c r="E1169">
        <v>49.794238683127567</v>
      </c>
      <c r="F1169">
        <v>1499</v>
      </c>
      <c r="G1169">
        <v>679</v>
      </c>
      <c r="H1169">
        <v>45.296864576384259</v>
      </c>
      <c r="I1169">
        <v>2957</v>
      </c>
      <c r="J1169">
        <v>1405</v>
      </c>
      <c r="K1169">
        <v>47.514372675008453</v>
      </c>
    </row>
    <row r="1170" spans="1:11" x14ac:dyDescent="0.25">
      <c r="A1170" t="s">
        <v>104</v>
      </c>
      <c r="B1170" t="s">
        <v>370</v>
      </c>
      <c r="C1170">
        <v>1439</v>
      </c>
      <c r="D1170">
        <v>740</v>
      </c>
      <c r="E1170">
        <v>51.424600416956217</v>
      </c>
      <c r="F1170">
        <v>1490</v>
      </c>
      <c r="G1170">
        <v>723</v>
      </c>
      <c r="H1170">
        <v>48.523489932885902</v>
      </c>
      <c r="I1170">
        <v>2929</v>
      </c>
      <c r="J1170">
        <v>1463</v>
      </c>
      <c r="K1170">
        <v>49.9487879822465</v>
      </c>
    </row>
    <row r="1171" spans="1:11" x14ac:dyDescent="0.25">
      <c r="A1171" t="s">
        <v>104</v>
      </c>
      <c r="B1171" t="s">
        <v>357</v>
      </c>
      <c r="C1171">
        <v>1356</v>
      </c>
      <c r="D1171">
        <v>729</v>
      </c>
      <c r="E1171">
        <v>53.761061946902657</v>
      </c>
      <c r="F1171">
        <v>1588</v>
      </c>
      <c r="G1171">
        <v>776</v>
      </c>
      <c r="H1171">
        <v>48.86649874055415</v>
      </c>
      <c r="I1171">
        <v>2944</v>
      </c>
      <c r="J1171">
        <v>1505</v>
      </c>
      <c r="K1171">
        <v>51.120923913043477</v>
      </c>
    </row>
    <row r="1172" spans="1:11" x14ac:dyDescent="0.25">
      <c r="A1172" t="s">
        <v>104</v>
      </c>
      <c r="B1172" t="s">
        <v>358</v>
      </c>
      <c r="C1172">
        <v>1499</v>
      </c>
      <c r="D1172">
        <v>765</v>
      </c>
      <c r="E1172">
        <v>51.034022681787853</v>
      </c>
      <c r="F1172">
        <v>1453</v>
      </c>
      <c r="G1172">
        <v>675</v>
      </c>
      <c r="H1172">
        <v>46.455609084652444</v>
      </c>
      <c r="I1172">
        <v>2952</v>
      </c>
      <c r="J1172">
        <v>1440</v>
      </c>
      <c r="K1172">
        <v>48.780487804878049</v>
      </c>
    </row>
    <row r="1173" spans="1:11" x14ac:dyDescent="0.25">
      <c r="A1173" t="s">
        <v>104</v>
      </c>
      <c r="B1173" t="s">
        <v>359</v>
      </c>
      <c r="C1173">
        <v>2017</v>
      </c>
      <c r="D1173">
        <v>1015</v>
      </c>
      <c r="E1173">
        <v>50.322260783341598</v>
      </c>
      <c r="F1173">
        <v>2017</v>
      </c>
      <c r="G1173">
        <v>907</v>
      </c>
      <c r="H1173">
        <v>44.967773921665838</v>
      </c>
      <c r="I1173">
        <v>4034</v>
      </c>
      <c r="J1173">
        <v>1922</v>
      </c>
      <c r="K1173">
        <v>47.645017352503721</v>
      </c>
    </row>
    <row r="1174" spans="1:11" x14ac:dyDescent="0.25">
      <c r="A1174" t="s">
        <v>104</v>
      </c>
      <c r="B1174" t="s">
        <v>360</v>
      </c>
      <c r="C1174">
        <v>1756</v>
      </c>
      <c r="D1174">
        <v>846</v>
      </c>
      <c r="E1174">
        <v>48.17767653758542</v>
      </c>
      <c r="F1174">
        <v>1742</v>
      </c>
      <c r="G1174">
        <v>769</v>
      </c>
      <c r="H1174">
        <v>44.144661308840412</v>
      </c>
      <c r="I1174">
        <v>3498</v>
      </c>
      <c r="J1174">
        <v>1615</v>
      </c>
      <c r="K1174">
        <v>46.169239565465979</v>
      </c>
    </row>
    <row r="1175" spans="1:11" x14ac:dyDescent="0.25">
      <c r="A1175" t="s">
        <v>104</v>
      </c>
      <c r="B1175" t="s">
        <v>361</v>
      </c>
      <c r="C1175">
        <v>1560</v>
      </c>
      <c r="D1175">
        <v>770</v>
      </c>
      <c r="E1175">
        <v>49.3589743589744</v>
      </c>
      <c r="F1175">
        <v>1705</v>
      </c>
      <c r="G1175">
        <v>775</v>
      </c>
      <c r="H1175">
        <v>45.454545454545503</v>
      </c>
      <c r="I1175">
        <v>3265</v>
      </c>
      <c r="J1175">
        <v>1545</v>
      </c>
      <c r="K1175">
        <v>47.320061255742701</v>
      </c>
    </row>
    <row r="1176" spans="1:11" x14ac:dyDescent="0.25">
      <c r="A1176" t="s">
        <v>104</v>
      </c>
      <c r="B1176" t="s">
        <v>362</v>
      </c>
      <c r="C1176">
        <v>1553</v>
      </c>
      <c r="D1176">
        <v>708</v>
      </c>
      <c r="E1176">
        <v>45.589182227945898</v>
      </c>
      <c r="F1176">
        <v>1769</v>
      </c>
      <c r="G1176">
        <v>778</v>
      </c>
      <c r="H1176">
        <v>43.979649519502502</v>
      </c>
      <c r="I1176">
        <v>3322</v>
      </c>
      <c r="J1176">
        <v>1486</v>
      </c>
      <c r="K1176">
        <v>44.732089102949999</v>
      </c>
    </row>
    <row r="1177" spans="1:11" x14ac:dyDescent="0.25">
      <c r="A1177" t="s">
        <v>104</v>
      </c>
      <c r="B1177" t="s">
        <v>363</v>
      </c>
      <c r="C1177">
        <v>498</v>
      </c>
      <c r="D1177">
        <v>236</v>
      </c>
      <c r="E1177">
        <v>47.389558232931698</v>
      </c>
      <c r="F1177">
        <v>457</v>
      </c>
      <c r="G1177">
        <v>228</v>
      </c>
      <c r="H1177">
        <v>49.890590809628002</v>
      </c>
      <c r="I1177">
        <v>955</v>
      </c>
      <c r="J1177">
        <v>464</v>
      </c>
      <c r="K1177">
        <v>48.586387434555</v>
      </c>
    </row>
    <row r="1178" spans="1:11" x14ac:dyDescent="0.25">
      <c r="A1178" t="s">
        <v>105</v>
      </c>
      <c r="B1178" t="s">
        <v>365</v>
      </c>
      <c r="C1178">
        <v>2163</v>
      </c>
      <c r="D1178">
        <v>1203</v>
      </c>
      <c r="E1178">
        <v>55.617198335644936</v>
      </c>
      <c r="F1178">
        <v>2095</v>
      </c>
      <c r="G1178">
        <v>1062</v>
      </c>
      <c r="H1178">
        <v>50.692124105011935</v>
      </c>
      <c r="I1178">
        <v>4258</v>
      </c>
      <c r="J1178">
        <v>2265</v>
      </c>
      <c r="K1178">
        <v>53.19398778769375</v>
      </c>
    </row>
    <row r="1179" spans="1:11" x14ac:dyDescent="0.25">
      <c r="A1179" t="s">
        <v>105</v>
      </c>
      <c r="B1179" t="s">
        <v>366</v>
      </c>
      <c r="C1179">
        <v>2129</v>
      </c>
      <c r="D1179">
        <v>1164</v>
      </c>
      <c r="E1179">
        <v>54.673555659934244</v>
      </c>
      <c r="F1179">
        <v>2198</v>
      </c>
      <c r="G1179">
        <v>1069</v>
      </c>
      <c r="H1179">
        <v>48.635122838944497</v>
      </c>
      <c r="I1179">
        <v>4327</v>
      </c>
      <c r="J1179">
        <v>2233</v>
      </c>
      <c r="K1179">
        <v>51.60619366766813</v>
      </c>
    </row>
    <row r="1180" spans="1:11" x14ac:dyDescent="0.25">
      <c r="A1180" t="s">
        <v>105</v>
      </c>
      <c r="B1180" t="s">
        <v>367</v>
      </c>
      <c r="C1180">
        <v>1947</v>
      </c>
      <c r="D1180">
        <v>1092</v>
      </c>
      <c r="E1180">
        <v>56.08628659476117</v>
      </c>
      <c r="F1180">
        <v>1997</v>
      </c>
      <c r="G1180">
        <v>1029</v>
      </c>
      <c r="H1180">
        <v>51.527290936404604</v>
      </c>
      <c r="I1180">
        <v>3944</v>
      </c>
      <c r="J1180">
        <v>2121</v>
      </c>
      <c r="K1180">
        <v>53.777890466531446</v>
      </c>
    </row>
    <row r="1181" spans="1:11" x14ac:dyDescent="0.25">
      <c r="A1181" t="s">
        <v>105</v>
      </c>
      <c r="B1181" t="s">
        <v>355</v>
      </c>
      <c r="C1181">
        <v>2080</v>
      </c>
      <c r="D1181">
        <v>1116</v>
      </c>
      <c r="E1181">
        <v>53.653846153846153</v>
      </c>
      <c r="F1181">
        <v>2131</v>
      </c>
      <c r="G1181">
        <v>1090</v>
      </c>
      <c r="H1181">
        <v>51.149694978883154</v>
      </c>
      <c r="I1181">
        <v>4211</v>
      </c>
      <c r="J1181">
        <v>2206</v>
      </c>
      <c r="K1181">
        <v>52.386606506767983</v>
      </c>
    </row>
    <row r="1182" spans="1:11" x14ac:dyDescent="0.25">
      <c r="A1182" t="s">
        <v>105</v>
      </c>
      <c r="B1182" t="s">
        <v>368</v>
      </c>
      <c r="C1182">
        <v>1891</v>
      </c>
      <c r="D1182">
        <v>1046</v>
      </c>
      <c r="E1182">
        <v>55.314648334214695</v>
      </c>
      <c r="F1182">
        <v>2164</v>
      </c>
      <c r="G1182">
        <v>1078</v>
      </c>
      <c r="H1182">
        <v>49.815157116451019</v>
      </c>
      <c r="I1182">
        <v>4055</v>
      </c>
      <c r="J1182">
        <v>2124</v>
      </c>
      <c r="K1182">
        <v>52.379778051787916</v>
      </c>
    </row>
    <row r="1183" spans="1:11" x14ac:dyDescent="0.25">
      <c r="A1183" t="s">
        <v>105</v>
      </c>
      <c r="B1183" t="s">
        <v>369</v>
      </c>
      <c r="C1183">
        <v>1807</v>
      </c>
      <c r="D1183">
        <v>980</v>
      </c>
      <c r="E1183">
        <v>54.233536247924739</v>
      </c>
      <c r="F1183">
        <v>2014</v>
      </c>
      <c r="G1183">
        <v>939</v>
      </c>
      <c r="H1183">
        <v>46.623634558093343</v>
      </c>
      <c r="I1183">
        <v>3821</v>
      </c>
      <c r="J1183">
        <v>1919</v>
      </c>
      <c r="K1183">
        <v>50.222454854750069</v>
      </c>
    </row>
    <row r="1184" spans="1:11" x14ac:dyDescent="0.25">
      <c r="A1184" t="s">
        <v>105</v>
      </c>
      <c r="B1184" t="s">
        <v>370</v>
      </c>
      <c r="C1184">
        <v>1891</v>
      </c>
      <c r="D1184">
        <v>1013</v>
      </c>
      <c r="E1184">
        <v>53.569539925965103</v>
      </c>
      <c r="F1184">
        <v>2170</v>
      </c>
      <c r="G1184">
        <v>1010</v>
      </c>
      <c r="H1184">
        <v>46.543778801843317</v>
      </c>
      <c r="I1184">
        <v>4061</v>
      </c>
      <c r="J1184">
        <v>2023</v>
      </c>
      <c r="K1184">
        <v>49.815316424525982</v>
      </c>
    </row>
    <row r="1185" spans="1:11" x14ac:dyDescent="0.25">
      <c r="A1185" t="s">
        <v>105</v>
      </c>
      <c r="B1185" t="s">
        <v>357</v>
      </c>
      <c r="C1185">
        <v>2091</v>
      </c>
      <c r="D1185">
        <v>1182</v>
      </c>
      <c r="E1185">
        <v>56.52797704447633</v>
      </c>
      <c r="F1185">
        <v>2148</v>
      </c>
      <c r="G1185">
        <v>1085</v>
      </c>
      <c r="H1185">
        <v>50.512104283054008</v>
      </c>
      <c r="I1185">
        <v>4239</v>
      </c>
      <c r="J1185">
        <v>2267</v>
      </c>
      <c r="K1185">
        <v>53.479594243925455</v>
      </c>
    </row>
    <row r="1186" spans="1:11" x14ac:dyDescent="0.25">
      <c r="A1186" t="s">
        <v>105</v>
      </c>
      <c r="B1186" t="s">
        <v>358</v>
      </c>
      <c r="C1186">
        <v>2164</v>
      </c>
      <c r="D1186">
        <v>1215</v>
      </c>
      <c r="E1186">
        <v>56.146025878003691</v>
      </c>
      <c r="F1186">
        <v>2278</v>
      </c>
      <c r="G1186">
        <v>1159</v>
      </c>
      <c r="H1186">
        <v>50.877963125548732</v>
      </c>
      <c r="I1186">
        <v>4442</v>
      </c>
      <c r="J1186">
        <v>2374</v>
      </c>
      <c r="K1186">
        <v>53.444394416929306</v>
      </c>
    </row>
    <row r="1187" spans="1:11" x14ac:dyDescent="0.25">
      <c r="A1187" t="s">
        <v>105</v>
      </c>
      <c r="B1187" t="s">
        <v>359</v>
      </c>
      <c r="C1187">
        <v>2558</v>
      </c>
      <c r="D1187">
        <v>1425</v>
      </c>
      <c r="E1187">
        <v>55.707584050039095</v>
      </c>
      <c r="F1187">
        <v>2651</v>
      </c>
      <c r="G1187">
        <v>1332</v>
      </c>
      <c r="H1187">
        <v>50.24519049415315</v>
      </c>
      <c r="I1187">
        <v>5209</v>
      </c>
      <c r="J1187">
        <v>2757</v>
      </c>
      <c r="K1187">
        <v>52.927625263966213</v>
      </c>
    </row>
    <row r="1188" spans="1:11" x14ac:dyDescent="0.25">
      <c r="A1188" t="s">
        <v>105</v>
      </c>
      <c r="B1188" t="s">
        <v>360</v>
      </c>
      <c r="C1188">
        <v>2008</v>
      </c>
      <c r="D1188">
        <v>1154</v>
      </c>
      <c r="E1188">
        <v>57.470119521912345</v>
      </c>
      <c r="F1188">
        <v>2289</v>
      </c>
      <c r="G1188">
        <v>1177</v>
      </c>
      <c r="H1188">
        <v>51.419833988641329</v>
      </c>
      <c r="I1188">
        <v>4297</v>
      </c>
      <c r="J1188">
        <v>2331</v>
      </c>
      <c r="K1188">
        <v>54.247149173842217</v>
      </c>
    </row>
    <row r="1189" spans="1:11" x14ac:dyDescent="0.25">
      <c r="A1189" t="s">
        <v>105</v>
      </c>
      <c r="B1189" t="s">
        <v>361</v>
      </c>
      <c r="C1189">
        <v>2542</v>
      </c>
      <c r="D1189">
        <v>1438</v>
      </c>
      <c r="E1189">
        <v>56.5696302124312</v>
      </c>
      <c r="F1189">
        <v>2713</v>
      </c>
      <c r="G1189">
        <v>1297</v>
      </c>
      <c r="H1189">
        <v>47.806855879100603</v>
      </c>
      <c r="I1189">
        <v>5255</v>
      </c>
      <c r="J1189">
        <v>2735</v>
      </c>
      <c r="K1189">
        <v>52.045670789724099</v>
      </c>
    </row>
    <row r="1190" spans="1:11" x14ac:dyDescent="0.25">
      <c r="A1190" t="s">
        <v>105</v>
      </c>
      <c r="B1190" t="s">
        <v>362</v>
      </c>
      <c r="C1190">
        <v>2391</v>
      </c>
      <c r="D1190">
        <v>1398</v>
      </c>
      <c r="E1190">
        <v>58.469259723964903</v>
      </c>
      <c r="F1190">
        <v>2571</v>
      </c>
      <c r="G1190">
        <v>1316</v>
      </c>
      <c r="H1190">
        <v>51.186308829249299</v>
      </c>
      <c r="I1190">
        <v>4962</v>
      </c>
      <c r="J1190">
        <v>2714</v>
      </c>
      <c r="K1190">
        <v>54.695687222894001</v>
      </c>
    </row>
    <row r="1191" spans="1:11" x14ac:dyDescent="0.25">
      <c r="A1191" t="s">
        <v>105</v>
      </c>
      <c r="B1191" t="s">
        <v>363</v>
      </c>
      <c r="C1191">
        <v>598</v>
      </c>
      <c r="D1191">
        <v>385</v>
      </c>
      <c r="E1191">
        <v>64.381270903010005</v>
      </c>
      <c r="F1191">
        <v>674</v>
      </c>
      <c r="G1191">
        <v>378</v>
      </c>
      <c r="H1191">
        <v>56.083086053412501</v>
      </c>
      <c r="I1191">
        <v>1272</v>
      </c>
      <c r="J1191">
        <v>763</v>
      </c>
      <c r="K1191">
        <v>59.984276729559802</v>
      </c>
    </row>
    <row r="1192" spans="1:11" x14ac:dyDescent="0.25">
      <c r="A1192" t="s">
        <v>121</v>
      </c>
      <c r="B1192" t="s">
        <v>366</v>
      </c>
      <c r="C1192">
        <v>950</v>
      </c>
      <c r="D1192">
        <v>461</v>
      </c>
      <c r="E1192">
        <v>48.526315789473685</v>
      </c>
      <c r="F1192">
        <v>899</v>
      </c>
      <c r="G1192">
        <v>420</v>
      </c>
      <c r="H1192">
        <v>46.718576195773082</v>
      </c>
      <c r="I1192">
        <v>1850</v>
      </c>
      <c r="J1192">
        <v>882</v>
      </c>
      <c r="K1192">
        <v>47.675675675675677</v>
      </c>
    </row>
    <row r="1193" spans="1:11" x14ac:dyDescent="0.25">
      <c r="A1193" t="s">
        <v>121</v>
      </c>
      <c r="B1193" t="s">
        <v>367</v>
      </c>
      <c r="C1193">
        <v>854</v>
      </c>
      <c r="D1193">
        <v>398</v>
      </c>
      <c r="E1193">
        <v>46.604215456674474</v>
      </c>
      <c r="F1193">
        <v>838</v>
      </c>
      <c r="G1193">
        <v>397</v>
      </c>
      <c r="H1193">
        <v>47.374701670644392</v>
      </c>
      <c r="I1193">
        <v>1692</v>
      </c>
      <c r="J1193">
        <v>795</v>
      </c>
      <c r="K1193">
        <v>46.98581560283688</v>
      </c>
    </row>
    <row r="1194" spans="1:11" x14ac:dyDescent="0.25">
      <c r="A1194" t="s">
        <v>121</v>
      </c>
      <c r="B1194" t="s">
        <v>355</v>
      </c>
      <c r="C1194">
        <v>849</v>
      </c>
      <c r="D1194">
        <v>428</v>
      </c>
      <c r="E1194">
        <v>50.41224970553592</v>
      </c>
      <c r="F1194">
        <v>987</v>
      </c>
      <c r="G1194">
        <v>469</v>
      </c>
      <c r="H1194">
        <v>47.517730496453893</v>
      </c>
      <c r="I1194">
        <v>1836</v>
      </c>
      <c r="J1194">
        <v>897</v>
      </c>
      <c r="K1194">
        <v>48.856209150326798</v>
      </c>
    </row>
    <row r="1195" spans="1:11" x14ac:dyDescent="0.25">
      <c r="A1195" t="s">
        <v>121</v>
      </c>
      <c r="B1195" t="s">
        <v>368</v>
      </c>
      <c r="C1195">
        <v>803</v>
      </c>
      <c r="D1195">
        <v>414</v>
      </c>
      <c r="E1195">
        <v>51.556662515566622</v>
      </c>
      <c r="F1195">
        <v>816</v>
      </c>
      <c r="G1195">
        <v>404</v>
      </c>
      <c r="H1195">
        <v>49.509803921568626</v>
      </c>
      <c r="I1195">
        <v>1619</v>
      </c>
      <c r="J1195">
        <v>818</v>
      </c>
      <c r="K1195">
        <v>50.525015441630643</v>
      </c>
    </row>
    <row r="1196" spans="1:11" x14ac:dyDescent="0.25">
      <c r="A1196" t="s">
        <v>121</v>
      </c>
      <c r="B1196" t="s">
        <v>369</v>
      </c>
      <c r="C1196">
        <v>729</v>
      </c>
      <c r="D1196">
        <v>374</v>
      </c>
      <c r="E1196">
        <v>51.303155006858717</v>
      </c>
      <c r="F1196">
        <v>791</v>
      </c>
      <c r="G1196">
        <v>347</v>
      </c>
      <c r="H1196">
        <v>43.8685208596713</v>
      </c>
      <c r="I1196">
        <v>1520</v>
      </c>
      <c r="J1196">
        <v>721</v>
      </c>
      <c r="K1196">
        <v>47.434210526315795</v>
      </c>
    </row>
    <row r="1197" spans="1:11" x14ac:dyDescent="0.25">
      <c r="A1197" t="s">
        <v>121</v>
      </c>
      <c r="B1197" t="s">
        <v>370</v>
      </c>
      <c r="C1197">
        <v>781</v>
      </c>
      <c r="D1197">
        <v>385</v>
      </c>
      <c r="E1197">
        <v>49.29577464788732</v>
      </c>
      <c r="F1197">
        <v>870</v>
      </c>
      <c r="G1197">
        <v>413</v>
      </c>
      <c r="H1197">
        <v>47.47126436781609</v>
      </c>
      <c r="I1197">
        <v>1651</v>
      </c>
      <c r="J1197">
        <v>798</v>
      </c>
      <c r="K1197">
        <v>48.334342822531795</v>
      </c>
    </row>
    <row r="1198" spans="1:11" x14ac:dyDescent="0.25">
      <c r="A1198" t="s">
        <v>121</v>
      </c>
      <c r="B1198" t="s">
        <v>357</v>
      </c>
      <c r="C1198">
        <v>847</v>
      </c>
      <c r="D1198">
        <v>421</v>
      </c>
      <c r="E1198">
        <v>49.704840613931516</v>
      </c>
      <c r="F1198">
        <v>904</v>
      </c>
      <c r="G1198">
        <v>417</v>
      </c>
      <c r="H1198">
        <v>46.128318584070797</v>
      </c>
      <c r="I1198">
        <v>1751</v>
      </c>
      <c r="J1198">
        <v>838</v>
      </c>
      <c r="K1198">
        <v>47.858366647629929</v>
      </c>
    </row>
    <row r="1199" spans="1:11" x14ac:dyDescent="0.25">
      <c r="A1199" t="s">
        <v>121</v>
      </c>
      <c r="B1199" t="s">
        <v>358</v>
      </c>
      <c r="C1199">
        <v>834</v>
      </c>
      <c r="D1199">
        <v>399</v>
      </c>
      <c r="E1199">
        <v>47.841726618705032</v>
      </c>
      <c r="F1199">
        <v>984</v>
      </c>
      <c r="G1199">
        <v>399</v>
      </c>
      <c r="H1199">
        <v>40.548780487804876</v>
      </c>
      <c r="I1199">
        <v>1818</v>
      </c>
      <c r="J1199">
        <v>798</v>
      </c>
      <c r="K1199">
        <v>43.89438943894389</v>
      </c>
    </row>
    <row r="1200" spans="1:11" x14ac:dyDescent="0.25">
      <c r="A1200" t="s">
        <v>121</v>
      </c>
      <c r="B1200" t="s">
        <v>359</v>
      </c>
      <c r="C1200">
        <v>1066</v>
      </c>
      <c r="D1200">
        <v>545</v>
      </c>
      <c r="E1200">
        <v>51.125703564727957</v>
      </c>
      <c r="F1200">
        <v>1213</v>
      </c>
      <c r="G1200">
        <v>557</v>
      </c>
      <c r="H1200">
        <v>45.919208573784005</v>
      </c>
      <c r="I1200">
        <v>2279</v>
      </c>
      <c r="J1200">
        <v>1102</v>
      </c>
      <c r="K1200">
        <v>48.354541465555066</v>
      </c>
    </row>
    <row r="1201" spans="1:11" x14ac:dyDescent="0.25">
      <c r="A1201" t="s">
        <v>121</v>
      </c>
      <c r="B1201" t="s">
        <v>360</v>
      </c>
      <c r="C1201">
        <v>908</v>
      </c>
      <c r="D1201">
        <v>490</v>
      </c>
      <c r="E1201">
        <v>53.964757709251096</v>
      </c>
      <c r="F1201">
        <v>1062</v>
      </c>
      <c r="G1201">
        <v>514</v>
      </c>
      <c r="H1201">
        <v>48.399246704331453</v>
      </c>
      <c r="I1201">
        <v>1970</v>
      </c>
      <c r="J1201">
        <v>1004</v>
      </c>
      <c r="K1201">
        <v>50.964467005076138</v>
      </c>
    </row>
    <row r="1202" spans="1:11" x14ac:dyDescent="0.25">
      <c r="A1202" t="s">
        <v>121</v>
      </c>
      <c r="B1202" t="s">
        <v>361</v>
      </c>
      <c r="C1202">
        <v>777</v>
      </c>
      <c r="D1202">
        <v>419</v>
      </c>
      <c r="E1202">
        <v>53.925353925353903</v>
      </c>
      <c r="F1202">
        <v>908</v>
      </c>
      <c r="G1202">
        <v>428</v>
      </c>
      <c r="H1202">
        <v>47.136563876651998</v>
      </c>
      <c r="I1202">
        <v>1685</v>
      </c>
      <c r="J1202">
        <v>847</v>
      </c>
      <c r="K1202">
        <v>50.267062314540098</v>
      </c>
    </row>
    <row r="1203" spans="1:11" x14ac:dyDescent="0.25">
      <c r="A1203" t="s">
        <v>121</v>
      </c>
      <c r="B1203" t="s">
        <v>362</v>
      </c>
      <c r="C1203">
        <v>806</v>
      </c>
      <c r="D1203">
        <v>409</v>
      </c>
      <c r="E1203">
        <v>50.744416873449097</v>
      </c>
      <c r="F1203">
        <v>872</v>
      </c>
      <c r="G1203">
        <v>401</v>
      </c>
      <c r="H1203">
        <v>45.9862385321101</v>
      </c>
      <c r="I1203">
        <v>1680</v>
      </c>
      <c r="J1203">
        <v>811</v>
      </c>
      <c r="K1203">
        <v>48.273809523809497</v>
      </c>
    </row>
    <row r="1204" spans="1:11" x14ac:dyDescent="0.25">
      <c r="A1204" t="s">
        <v>121</v>
      </c>
      <c r="B1204" t="s">
        <v>363</v>
      </c>
      <c r="C1204">
        <v>295</v>
      </c>
      <c r="D1204">
        <v>144</v>
      </c>
      <c r="E1204">
        <v>48.813559322033903</v>
      </c>
      <c r="F1204">
        <v>262</v>
      </c>
      <c r="G1204">
        <v>122</v>
      </c>
      <c r="H1204">
        <v>46.564885496183201</v>
      </c>
      <c r="I1204">
        <v>557</v>
      </c>
      <c r="J1204">
        <v>266</v>
      </c>
      <c r="K1204">
        <v>47.755834829443401</v>
      </c>
    </row>
    <row r="1205" spans="1:11" x14ac:dyDescent="0.25">
      <c r="A1205" t="s">
        <v>128</v>
      </c>
      <c r="B1205" t="s">
        <v>370</v>
      </c>
      <c r="C1205">
        <v>355</v>
      </c>
      <c r="D1205">
        <v>182</v>
      </c>
      <c r="E1205">
        <v>51.267605633802816</v>
      </c>
      <c r="F1205">
        <v>514</v>
      </c>
      <c r="G1205">
        <v>208</v>
      </c>
      <c r="H1205">
        <v>40.466926070038909</v>
      </c>
      <c r="I1205">
        <v>869</v>
      </c>
      <c r="J1205">
        <v>390</v>
      </c>
      <c r="K1205">
        <v>44.879171461449943</v>
      </c>
    </row>
    <row r="1206" spans="1:11" x14ac:dyDescent="0.25">
      <c r="A1206" t="s">
        <v>107</v>
      </c>
      <c r="B1206" t="s">
        <v>365</v>
      </c>
      <c r="C1206">
        <v>2832</v>
      </c>
      <c r="D1206">
        <v>1533</v>
      </c>
      <c r="E1206">
        <v>54.131355932203384</v>
      </c>
      <c r="F1206">
        <v>2863</v>
      </c>
      <c r="G1206">
        <v>1417</v>
      </c>
      <c r="H1206">
        <v>49.493538246594483</v>
      </c>
      <c r="I1206">
        <v>5696</v>
      </c>
      <c r="J1206">
        <v>2951</v>
      </c>
      <c r="K1206">
        <v>51.808286516853933</v>
      </c>
    </row>
    <row r="1207" spans="1:11" x14ac:dyDescent="0.25">
      <c r="A1207" t="s">
        <v>107</v>
      </c>
      <c r="B1207" t="s">
        <v>366</v>
      </c>
      <c r="C1207">
        <v>3641</v>
      </c>
      <c r="D1207">
        <v>1914</v>
      </c>
      <c r="E1207">
        <v>52.567975830815712</v>
      </c>
      <c r="F1207">
        <v>3623</v>
      </c>
      <c r="G1207">
        <v>1802</v>
      </c>
      <c r="H1207">
        <v>49.737786364890972</v>
      </c>
      <c r="I1207">
        <v>7267</v>
      </c>
      <c r="J1207">
        <v>3717</v>
      </c>
      <c r="K1207">
        <v>51.149029861015549</v>
      </c>
    </row>
    <row r="1208" spans="1:11" x14ac:dyDescent="0.25">
      <c r="A1208" t="s">
        <v>107</v>
      </c>
      <c r="B1208" t="s">
        <v>367</v>
      </c>
      <c r="C1208">
        <v>3476</v>
      </c>
      <c r="D1208">
        <v>1918</v>
      </c>
      <c r="E1208">
        <v>55.17836593785961</v>
      </c>
      <c r="F1208">
        <v>3849</v>
      </c>
      <c r="G1208">
        <v>1907</v>
      </c>
      <c r="H1208">
        <v>49.545336451026245</v>
      </c>
      <c r="I1208">
        <v>7325</v>
      </c>
      <c r="J1208">
        <v>3825</v>
      </c>
      <c r="K1208">
        <v>52.218430034129696</v>
      </c>
    </row>
    <row r="1209" spans="1:11" x14ac:dyDescent="0.25">
      <c r="A1209" t="s">
        <v>107</v>
      </c>
      <c r="B1209" t="s">
        <v>355</v>
      </c>
      <c r="C1209">
        <v>3356</v>
      </c>
      <c r="D1209">
        <v>1810</v>
      </c>
      <c r="E1209">
        <v>53.933253873659112</v>
      </c>
      <c r="F1209">
        <v>3961</v>
      </c>
      <c r="G1209">
        <v>1986</v>
      </c>
      <c r="H1209">
        <v>50.138853824791724</v>
      </c>
      <c r="I1209">
        <v>7317</v>
      </c>
      <c r="J1209">
        <v>3796</v>
      </c>
      <c r="K1209">
        <v>51.879185458521249</v>
      </c>
    </row>
    <row r="1210" spans="1:11" x14ac:dyDescent="0.25">
      <c r="A1210" t="s">
        <v>107</v>
      </c>
      <c r="B1210" t="s">
        <v>368</v>
      </c>
      <c r="C1210">
        <v>3153</v>
      </c>
      <c r="D1210">
        <v>1709</v>
      </c>
      <c r="E1210">
        <v>54.202346971138596</v>
      </c>
      <c r="F1210">
        <v>3722</v>
      </c>
      <c r="G1210">
        <v>1818</v>
      </c>
      <c r="H1210">
        <v>48.844707146695328</v>
      </c>
      <c r="I1210">
        <v>6875</v>
      </c>
      <c r="J1210">
        <v>3527</v>
      </c>
      <c r="K1210">
        <v>51.301818181818177</v>
      </c>
    </row>
    <row r="1211" spans="1:11" x14ac:dyDescent="0.25">
      <c r="A1211" t="s">
        <v>107</v>
      </c>
      <c r="B1211" t="s">
        <v>369</v>
      </c>
      <c r="C1211">
        <v>2728</v>
      </c>
      <c r="D1211">
        <v>1433</v>
      </c>
      <c r="E1211">
        <v>52.529325513196483</v>
      </c>
      <c r="F1211">
        <v>2967</v>
      </c>
      <c r="G1211">
        <v>1388</v>
      </c>
      <c r="H1211">
        <v>46.781260532524442</v>
      </c>
      <c r="I1211">
        <v>5695</v>
      </c>
      <c r="J1211">
        <v>2821</v>
      </c>
      <c r="K1211">
        <v>49.534679543459177</v>
      </c>
    </row>
    <row r="1212" spans="1:11" x14ac:dyDescent="0.25">
      <c r="A1212" t="s">
        <v>107</v>
      </c>
      <c r="B1212" t="s">
        <v>370</v>
      </c>
      <c r="C1212">
        <v>2761</v>
      </c>
      <c r="D1212">
        <v>1419</v>
      </c>
      <c r="E1212">
        <v>51.394422310756973</v>
      </c>
      <c r="F1212">
        <v>2583</v>
      </c>
      <c r="G1212">
        <v>1221</v>
      </c>
      <c r="H1212">
        <v>47.270615563298492</v>
      </c>
      <c r="I1212">
        <v>5344</v>
      </c>
      <c r="J1212">
        <v>2640</v>
      </c>
      <c r="K1212">
        <v>49.401197604790426</v>
      </c>
    </row>
    <row r="1213" spans="1:11" x14ac:dyDescent="0.25">
      <c r="A1213" t="s">
        <v>107</v>
      </c>
      <c r="B1213" t="s">
        <v>357</v>
      </c>
      <c r="C1213">
        <v>2451</v>
      </c>
      <c r="D1213">
        <v>1363</v>
      </c>
      <c r="E1213">
        <v>55.609955120359039</v>
      </c>
      <c r="F1213">
        <v>2538</v>
      </c>
      <c r="G1213">
        <v>1270</v>
      </c>
      <c r="H1213">
        <v>50.039401103230894</v>
      </c>
      <c r="I1213">
        <v>4989</v>
      </c>
      <c r="J1213">
        <v>2633</v>
      </c>
      <c r="K1213">
        <v>52.776107436359986</v>
      </c>
    </row>
    <row r="1214" spans="1:11" x14ac:dyDescent="0.25">
      <c r="A1214" t="s">
        <v>107</v>
      </c>
      <c r="B1214" t="s">
        <v>358</v>
      </c>
      <c r="C1214">
        <v>2236</v>
      </c>
      <c r="D1214">
        <v>1185</v>
      </c>
      <c r="E1214">
        <v>52.996422182468699</v>
      </c>
      <c r="F1214">
        <v>2429</v>
      </c>
      <c r="G1214">
        <v>1164</v>
      </c>
      <c r="H1214">
        <v>47.920955125566081</v>
      </c>
      <c r="I1214">
        <v>4665</v>
      </c>
      <c r="J1214">
        <v>2349</v>
      </c>
      <c r="K1214">
        <v>50.353697749196144</v>
      </c>
    </row>
    <row r="1215" spans="1:11" x14ac:dyDescent="0.25">
      <c r="A1215" t="s">
        <v>107</v>
      </c>
      <c r="B1215" t="s">
        <v>359</v>
      </c>
      <c r="C1215">
        <v>2770</v>
      </c>
      <c r="D1215">
        <v>1401</v>
      </c>
      <c r="E1215">
        <v>50.577617328519857</v>
      </c>
      <c r="F1215">
        <v>2975</v>
      </c>
      <c r="G1215">
        <v>1337</v>
      </c>
      <c r="H1215">
        <v>44.941176470588232</v>
      </c>
      <c r="I1215">
        <v>5745</v>
      </c>
      <c r="J1215">
        <v>2738</v>
      </c>
      <c r="K1215">
        <v>47.65883376849434</v>
      </c>
    </row>
    <row r="1216" spans="1:11" x14ac:dyDescent="0.25">
      <c r="A1216" t="s">
        <v>107</v>
      </c>
      <c r="B1216" t="s">
        <v>360</v>
      </c>
      <c r="C1216">
        <v>2985</v>
      </c>
      <c r="D1216">
        <v>1391</v>
      </c>
      <c r="E1216">
        <v>46.599664991624785</v>
      </c>
      <c r="F1216">
        <v>3056</v>
      </c>
      <c r="G1216">
        <v>1309</v>
      </c>
      <c r="H1216">
        <v>42.833769633507856</v>
      </c>
      <c r="I1216">
        <v>6041</v>
      </c>
      <c r="J1216">
        <v>2700</v>
      </c>
      <c r="K1216">
        <v>44.694586988909123</v>
      </c>
    </row>
    <row r="1217" spans="1:11" x14ac:dyDescent="0.25">
      <c r="A1217" t="s">
        <v>107</v>
      </c>
      <c r="B1217" t="s">
        <v>361</v>
      </c>
      <c r="C1217">
        <v>2648</v>
      </c>
      <c r="D1217">
        <v>1289</v>
      </c>
      <c r="E1217">
        <v>48.678247734138999</v>
      </c>
      <c r="F1217">
        <v>2644</v>
      </c>
      <c r="G1217">
        <v>1142</v>
      </c>
      <c r="H1217">
        <v>43.192133131618803</v>
      </c>
      <c r="I1217">
        <v>5292</v>
      </c>
      <c r="J1217">
        <v>2431</v>
      </c>
      <c r="K1217">
        <v>45.937263794406697</v>
      </c>
    </row>
    <row r="1218" spans="1:11" x14ac:dyDescent="0.25">
      <c r="A1218" t="s">
        <v>107</v>
      </c>
      <c r="B1218" t="s">
        <v>362</v>
      </c>
      <c r="C1218">
        <v>2752</v>
      </c>
      <c r="D1218">
        <v>1384</v>
      </c>
      <c r="E1218">
        <v>50.290697674418603</v>
      </c>
      <c r="F1218">
        <v>2882</v>
      </c>
      <c r="G1218">
        <v>1265</v>
      </c>
      <c r="H1218">
        <v>43.893129770992402</v>
      </c>
      <c r="I1218">
        <v>5634</v>
      </c>
      <c r="J1218">
        <v>2649</v>
      </c>
      <c r="K1218">
        <v>47.018104366347202</v>
      </c>
    </row>
    <row r="1219" spans="1:11" x14ac:dyDescent="0.25">
      <c r="A1219" t="s">
        <v>107</v>
      </c>
      <c r="B1219" t="s">
        <v>363</v>
      </c>
      <c r="C1219">
        <v>711</v>
      </c>
      <c r="D1219">
        <v>371</v>
      </c>
      <c r="E1219">
        <v>52.180028129395197</v>
      </c>
      <c r="F1219">
        <v>696</v>
      </c>
      <c r="G1219">
        <v>335</v>
      </c>
      <c r="H1219">
        <v>48.132183908046002</v>
      </c>
      <c r="I1219">
        <v>1407</v>
      </c>
      <c r="J1219">
        <v>706</v>
      </c>
      <c r="K1219">
        <v>50.177683013503902</v>
      </c>
    </row>
    <row r="1220" spans="1:11" x14ac:dyDescent="0.25">
      <c r="A1220" t="s">
        <v>108</v>
      </c>
      <c r="B1220" t="s">
        <v>365</v>
      </c>
      <c r="C1220">
        <v>1770</v>
      </c>
      <c r="D1220">
        <v>931</v>
      </c>
      <c r="E1220">
        <v>52.598870056497169</v>
      </c>
      <c r="F1220">
        <v>1600</v>
      </c>
      <c r="G1220">
        <v>715</v>
      </c>
      <c r="H1220">
        <v>44.6875</v>
      </c>
      <c r="I1220">
        <v>3378</v>
      </c>
      <c r="J1220">
        <v>1651</v>
      </c>
      <c r="K1220">
        <v>48.875074008288927</v>
      </c>
    </row>
    <row r="1221" spans="1:11" x14ac:dyDescent="0.25">
      <c r="A1221" t="s">
        <v>108</v>
      </c>
      <c r="B1221" t="s">
        <v>366</v>
      </c>
      <c r="C1221">
        <v>1524</v>
      </c>
      <c r="D1221">
        <v>826</v>
      </c>
      <c r="E1221">
        <v>54.199475065616795</v>
      </c>
      <c r="F1221">
        <v>1503</v>
      </c>
      <c r="G1221">
        <v>687</v>
      </c>
      <c r="H1221">
        <v>45.708582834331338</v>
      </c>
      <c r="I1221">
        <v>3029</v>
      </c>
      <c r="J1221">
        <v>1513</v>
      </c>
      <c r="K1221">
        <v>49.950478705843516</v>
      </c>
    </row>
    <row r="1222" spans="1:11" x14ac:dyDescent="0.25">
      <c r="A1222" t="s">
        <v>108</v>
      </c>
      <c r="B1222" t="s">
        <v>367</v>
      </c>
      <c r="C1222">
        <v>1586</v>
      </c>
      <c r="D1222">
        <v>842</v>
      </c>
      <c r="E1222">
        <v>53.089533417402272</v>
      </c>
      <c r="F1222">
        <v>1794</v>
      </c>
      <c r="G1222">
        <v>854</v>
      </c>
      <c r="H1222">
        <v>47.60312151616499</v>
      </c>
      <c r="I1222">
        <v>3380</v>
      </c>
      <c r="J1222">
        <v>1696</v>
      </c>
      <c r="K1222">
        <v>50.177514792899409</v>
      </c>
    </row>
    <row r="1223" spans="1:11" x14ac:dyDescent="0.25">
      <c r="A1223" t="s">
        <v>108</v>
      </c>
      <c r="B1223" t="s">
        <v>355</v>
      </c>
      <c r="C1223">
        <v>2068</v>
      </c>
      <c r="D1223">
        <v>1130</v>
      </c>
      <c r="E1223">
        <v>54.642166344293997</v>
      </c>
      <c r="F1223">
        <v>1914</v>
      </c>
      <c r="G1223">
        <v>925</v>
      </c>
      <c r="H1223">
        <v>48.32810867293626</v>
      </c>
      <c r="I1223">
        <v>3982</v>
      </c>
      <c r="J1223">
        <v>2055</v>
      </c>
      <c r="K1223">
        <v>51.607232546459066</v>
      </c>
    </row>
    <row r="1224" spans="1:11" x14ac:dyDescent="0.25">
      <c r="A1224" t="s">
        <v>108</v>
      </c>
      <c r="B1224" t="s">
        <v>368</v>
      </c>
      <c r="C1224">
        <v>1745</v>
      </c>
      <c r="D1224">
        <v>984</v>
      </c>
      <c r="E1224">
        <v>56.389684813753583</v>
      </c>
      <c r="F1224">
        <v>1652</v>
      </c>
      <c r="G1224">
        <v>850</v>
      </c>
      <c r="H1224">
        <v>51.452784503631968</v>
      </c>
      <c r="I1224">
        <v>3397</v>
      </c>
      <c r="J1224">
        <v>1834</v>
      </c>
      <c r="K1224">
        <v>53.988813659110981</v>
      </c>
    </row>
    <row r="1225" spans="1:11" x14ac:dyDescent="0.25">
      <c r="A1225" t="s">
        <v>108</v>
      </c>
      <c r="B1225" t="s">
        <v>369</v>
      </c>
      <c r="C1225">
        <v>1719</v>
      </c>
      <c r="D1225">
        <v>1007</v>
      </c>
      <c r="E1225">
        <v>58.580570098894704</v>
      </c>
      <c r="F1225">
        <v>1595</v>
      </c>
      <c r="G1225">
        <v>852</v>
      </c>
      <c r="H1225">
        <v>53.416927899686513</v>
      </c>
      <c r="I1225">
        <v>3314</v>
      </c>
      <c r="J1225">
        <v>1859</v>
      </c>
      <c r="K1225">
        <v>56.095353047676525</v>
      </c>
    </row>
    <row r="1226" spans="1:11" x14ac:dyDescent="0.25">
      <c r="A1226" t="s">
        <v>108</v>
      </c>
      <c r="B1226" t="s">
        <v>370</v>
      </c>
      <c r="C1226">
        <v>1541</v>
      </c>
      <c r="D1226">
        <v>912</v>
      </c>
      <c r="E1226">
        <v>59.182349123945485</v>
      </c>
      <c r="F1226">
        <v>1597</v>
      </c>
      <c r="G1226">
        <v>836</v>
      </c>
      <c r="H1226">
        <v>52.348152786474635</v>
      </c>
      <c r="I1226">
        <v>3138</v>
      </c>
      <c r="J1226">
        <v>1748</v>
      </c>
      <c r="K1226">
        <v>55.704270235818996</v>
      </c>
    </row>
    <row r="1227" spans="1:11" x14ac:dyDescent="0.25">
      <c r="A1227" t="s">
        <v>108</v>
      </c>
      <c r="B1227" t="s">
        <v>357</v>
      </c>
      <c r="C1227">
        <v>1920</v>
      </c>
      <c r="D1227">
        <v>1092</v>
      </c>
      <c r="E1227">
        <v>56.875</v>
      </c>
      <c r="F1227">
        <v>1946</v>
      </c>
      <c r="G1227">
        <v>1018</v>
      </c>
      <c r="H1227">
        <v>52.312435765673172</v>
      </c>
      <c r="I1227">
        <v>3866</v>
      </c>
      <c r="J1227">
        <v>2110</v>
      </c>
      <c r="K1227">
        <v>54.578375581996895</v>
      </c>
    </row>
    <row r="1228" spans="1:11" x14ac:dyDescent="0.25">
      <c r="A1228" t="s">
        <v>108</v>
      </c>
      <c r="B1228" t="s">
        <v>358</v>
      </c>
      <c r="C1228">
        <v>2350</v>
      </c>
      <c r="D1228">
        <v>1331</v>
      </c>
      <c r="E1228">
        <v>56.638297872340424</v>
      </c>
      <c r="F1228">
        <v>2139</v>
      </c>
      <c r="G1228">
        <v>1095</v>
      </c>
      <c r="H1228">
        <v>51.1921458625526</v>
      </c>
      <c r="I1228">
        <v>4489</v>
      </c>
      <c r="J1228">
        <v>2426</v>
      </c>
      <c r="K1228">
        <v>54.043216752060587</v>
      </c>
    </row>
    <row r="1229" spans="1:11" x14ac:dyDescent="0.25">
      <c r="A1229" t="s">
        <v>108</v>
      </c>
      <c r="B1229" t="s">
        <v>359</v>
      </c>
      <c r="C1229">
        <v>2371</v>
      </c>
      <c r="D1229">
        <v>1315</v>
      </c>
      <c r="E1229">
        <v>55.461830451286374</v>
      </c>
      <c r="F1229">
        <v>2445</v>
      </c>
      <c r="G1229">
        <v>1257</v>
      </c>
      <c r="H1229">
        <v>51.411042944785279</v>
      </c>
      <c r="I1229">
        <v>4816</v>
      </c>
      <c r="J1229">
        <v>2572</v>
      </c>
      <c r="K1229">
        <v>53.40531561461794</v>
      </c>
    </row>
    <row r="1230" spans="1:11" x14ac:dyDescent="0.25">
      <c r="A1230" t="s">
        <v>108</v>
      </c>
      <c r="B1230" t="s">
        <v>360</v>
      </c>
      <c r="C1230">
        <v>1743</v>
      </c>
      <c r="D1230">
        <v>1028</v>
      </c>
      <c r="E1230">
        <v>58.978772231784276</v>
      </c>
      <c r="F1230">
        <v>1861</v>
      </c>
      <c r="G1230">
        <v>1021</v>
      </c>
      <c r="H1230">
        <v>54.862976894142932</v>
      </c>
      <c r="I1230">
        <v>3604</v>
      </c>
      <c r="J1230">
        <v>2049</v>
      </c>
      <c r="K1230">
        <v>56.853496115427305</v>
      </c>
    </row>
    <row r="1231" spans="1:11" x14ac:dyDescent="0.25">
      <c r="A1231" t="s">
        <v>108</v>
      </c>
      <c r="B1231" t="s">
        <v>361</v>
      </c>
      <c r="C1231">
        <v>1575</v>
      </c>
      <c r="D1231">
        <v>942</v>
      </c>
      <c r="E1231">
        <v>59.809523809523803</v>
      </c>
      <c r="F1231">
        <v>1534</v>
      </c>
      <c r="G1231">
        <v>845</v>
      </c>
      <c r="H1231">
        <v>55.084745762711897</v>
      </c>
      <c r="I1231">
        <v>3109</v>
      </c>
      <c r="J1231">
        <v>1787</v>
      </c>
      <c r="K1231">
        <v>57.478288838854901</v>
      </c>
    </row>
    <row r="1232" spans="1:11" x14ac:dyDescent="0.25">
      <c r="A1232" t="s">
        <v>108</v>
      </c>
      <c r="B1232" t="s">
        <v>362</v>
      </c>
      <c r="C1232">
        <v>1723</v>
      </c>
      <c r="D1232">
        <v>1020</v>
      </c>
      <c r="E1232">
        <v>59.199071387115502</v>
      </c>
      <c r="F1232">
        <v>1773</v>
      </c>
      <c r="G1232">
        <v>970</v>
      </c>
      <c r="H1232">
        <v>54.709531866892299</v>
      </c>
      <c r="I1232">
        <v>3496</v>
      </c>
      <c r="J1232">
        <v>1990</v>
      </c>
      <c r="K1232">
        <v>56.922196796338703</v>
      </c>
    </row>
    <row r="1233" spans="1:11" x14ac:dyDescent="0.25">
      <c r="A1233" t="s">
        <v>108</v>
      </c>
      <c r="B1233" t="s">
        <v>363</v>
      </c>
      <c r="C1233">
        <v>650</v>
      </c>
      <c r="D1233">
        <v>378</v>
      </c>
      <c r="E1233">
        <v>58.153846153846203</v>
      </c>
      <c r="F1233">
        <v>635</v>
      </c>
      <c r="G1233">
        <v>329</v>
      </c>
      <c r="H1233">
        <v>51.811023622047202</v>
      </c>
      <c r="I1233">
        <v>1285</v>
      </c>
      <c r="J1233">
        <v>707</v>
      </c>
      <c r="K1233">
        <v>55.019455252918299</v>
      </c>
    </row>
    <row r="1234" spans="1:11" x14ac:dyDescent="0.25">
      <c r="A1234" t="s">
        <v>109</v>
      </c>
      <c r="B1234" t="s">
        <v>365</v>
      </c>
      <c r="C1234">
        <v>2449</v>
      </c>
      <c r="D1234">
        <v>1183</v>
      </c>
      <c r="E1234">
        <v>48.305430788076762</v>
      </c>
      <c r="F1234">
        <v>2501</v>
      </c>
      <c r="G1234">
        <v>1053</v>
      </c>
      <c r="H1234">
        <v>42.103158736505399</v>
      </c>
      <c r="I1234">
        <v>4955</v>
      </c>
      <c r="J1234">
        <v>2238</v>
      </c>
      <c r="K1234">
        <v>45.166498486377392</v>
      </c>
    </row>
    <row r="1235" spans="1:11" x14ac:dyDescent="0.25">
      <c r="A1235" t="s">
        <v>109</v>
      </c>
      <c r="B1235" t="s">
        <v>366</v>
      </c>
      <c r="C1235">
        <v>2207</v>
      </c>
      <c r="D1235">
        <v>1084</v>
      </c>
      <c r="E1235">
        <v>49.116447666515633</v>
      </c>
      <c r="F1235">
        <v>2583</v>
      </c>
      <c r="G1235">
        <v>1068</v>
      </c>
      <c r="H1235">
        <v>41.347270615563303</v>
      </c>
      <c r="I1235">
        <v>4790</v>
      </c>
      <c r="J1235">
        <v>2152</v>
      </c>
      <c r="K1235">
        <v>44.92693110647182</v>
      </c>
    </row>
    <row r="1236" spans="1:11" x14ac:dyDescent="0.25">
      <c r="A1236" t="s">
        <v>109</v>
      </c>
      <c r="B1236" t="s">
        <v>367</v>
      </c>
      <c r="C1236">
        <v>2265</v>
      </c>
      <c r="D1236">
        <v>1044</v>
      </c>
      <c r="E1236">
        <v>46.092715231788077</v>
      </c>
      <c r="F1236">
        <v>2622</v>
      </c>
      <c r="G1236">
        <v>1017</v>
      </c>
      <c r="H1236">
        <v>38.787185354691076</v>
      </c>
      <c r="I1236">
        <v>4887</v>
      </c>
      <c r="J1236">
        <v>2061</v>
      </c>
      <c r="K1236">
        <v>42.173112338858189</v>
      </c>
    </row>
    <row r="1237" spans="1:11" x14ac:dyDescent="0.25">
      <c r="A1237" t="s">
        <v>109</v>
      </c>
      <c r="B1237" t="s">
        <v>355</v>
      </c>
      <c r="C1237">
        <v>2306</v>
      </c>
      <c r="D1237">
        <v>1124</v>
      </c>
      <c r="E1237">
        <v>48.742411101474417</v>
      </c>
      <c r="F1237">
        <v>3005</v>
      </c>
      <c r="G1237">
        <v>1223</v>
      </c>
      <c r="H1237">
        <v>40.698835274542432</v>
      </c>
      <c r="I1237">
        <v>5311</v>
      </c>
      <c r="J1237">
        <v>2347</v>
      </c>
      <c r="K1237">
        <v>44.191301073244212</v>
      </c>
    </row>
    <row r="1238" spans="1:11" x14ac:dyDescent="0.25">
      <c r="A1238" t="s">
        <v>109</v>
      </c>
      <c r="B1238" t="s">
        <v>368</v>
      </c>
      <c r="C1238">
        <v>2287</v>
      </c>
      <c r="D1238">
        <v>1172</v>
      </c>
      <c r="E1238">
        <v>51.246174027109753</v>
      </c>
      <c r="F1238">
        <v>3128</v>
      </c>
      <c r="G1238">
        <v>1264</v>
      </c>
      <c r="H1238">
        <v>40.409207161125316</v>
      </c>
      <c r="I1238">
        <v>5415</v>
      </c>
      <c r="J1238">
        <v>2436</v>
      </c>
      <c r="K1238">
        <v>44.986149584487542</v>
      </c>
    </row>
    <row r="1239" spans="1:11" x14ac:dyDescent="0.25">
      <c r="A1239" t="s">
        <v>109</v>
      </c>
      <c r="B1239" t="s">
        <v>369</v>
      </c>
      <c r="C1239">
        <v>2466</v>
      </c>
      <c r="D1239">
        <v>1214</v>
      </c>
      <c r="E1239">
        <v>49.22952149229522</v>
      </c>
      <c r="F1239">
        <v>3040</v>
      </c>
      <c r="G1239">
        <v>1210</v>
      </c>
      <c r="H1239">
        <v>39.80263157894737</v>
      </c>
      <c r="I1239">
        <v>5506</v>
      </c>
      <c r="J1239">
        <v>2424</v>
      </c>
      <c r="K1239">
        <v>44.02470032691609</v>
      </c>
    </row>
    <row r="1240" spans="1:11" x14ac:dyDescent="0.25">
      <c r="A1240" t="s">
        <v>109</v>
      </c>
      <c r="B1240" t="s">
        <v>370</v>
      </c>
      <c r="C1240">
        <v>2782</v>
      </c>
      <c r="D1240">
        <v>1327</v>
      </c>
      <c r="E1240">
        <v>47.69949676491732</v>
      </c>
      <c r="F1240">
        <v>2973</v>
      </c>
      <c r="G1240">
        <v>1201</v>
      </c>
      <c r="H1240">
        <v>40.396905482677433</v>
      </c>
      <c r="I1240">
        <v>5755</v>
      </c>
      <c r="J1240">
        <v>2528</v>
      </c>
      <c r="K1240">
        <v>43.927019982623804</v>
      </c>
    </row>
    <row r="1241" spans="1:11" x14ac:dyDescent="0.25">
      <c r="A1241" t="s">
        <v>109</v>
      </c>
      <c r="B1241" t="s">
        <v>357</v>
      </c>
      <c r="C1241">
        <v>2071</v>
      </c>
      <c r="D1241">
        <v>1047</v>
      </c>
      <c r="E1241">
        <v>50.555287300820858</v>
      </c>
      <c r="F1241">
        <v>2518</v>
      </c>
      <c r="G1241">
        <v>1077</v>
      </c>
      <c r="H1241">
        <v>42.772041302621126</v>
      </c>
      <c r="I1241">
        <v>4589</v>
      </c>
      <c r="J1241">
        <v>2124</v>
      </c>
      <c r="K1241">
        <v>46.284593593375469</v>
      </c>
    </row>
    <row r="1242" spans="1:11" x14ac:dyDescent="0.25">
      <c r="A1242" t="s">
        <v>109</v>
      </c>
      <c r="B1242" t="s">
        <v>358</v>
      </c>
      <c r="C1242">
        <v>2132</v>
      </c>
      <c r="D1242">
        <v>1071</v>
      </c>
      <c r="E1242">
        <v>50.234521575984992</v>
      </c>
      <c r="F1242">
        <v>2430</v>
      </c>
      <c r="G1242">
        <v>1043</v>
      </c>
      <c r="H1242">
        <v>42.921810699588477</v>
      </c>
      <c r="I1242">
        <v>4562</v>
      </c>
      <c r="J1242">
        <v>2114</v>
      </c>
      <c r="K1242">
        <v>46.339324857518633</v>
      </c>
    </row>
    <row r="1243" spans="1:11" x14ac:dyDescent="0.25">
      <c r="A1243" t="s">
        <v>109</v>
      </c>
      <c r="B1243" t="s">
        <v>359</v>
      </c>
      <c r="C1243">
        <v>2269</v>
      </c>
      <c r="D1243">
        <v>1121</v>
      </c>
      <c r="E1243">
        <v>49.405024239753196</v>
      </c>
      <c r="F1243">
        <v>2735</v>
      </c>
      <c r="G1243">
        <v>1140</v>
      </c>
      <c r="H1243">
        <v>41.681901279707496</v>
      </c>
      <c r="I1243">
        <v>5004</v>
      </c>
      <c r="J1243">
        <v>2261</v>
      </c>
      <c r="K1243">
        <v>45.18385291766586</v>
      </c>
    </row>
    <row r="1244" spans="1:11" x14ac:dyDescent="0.25">
      <c r="A1244" t="s">
        <v>109</v>
      </c>
      <c r="B1244" t="s">
        <v>360</v>
      </c>
      <c r="C1244">
        <v>1912</v>
      </c>
      <c r="D1244">
        <v>1067</v>
      </c>
      <c r="E1244">
        <v>55.805439330543933</v>
      </c>
      <c r="F1244">
        <v>2216</v>
      </c>
      <c r="G1244">
        <v>1016</v>
      </c>
      <c r="H1244">
        <v>45.848375451263536</v>
      </c>
      <c r="I1244">
        <v>4128</v>
      </c>
      <c r="J1244">
        <v>2083</v>
      </c>
      <c r="K1244">
        <v>50.460271317829459</v>
      </c>
    </row>
    <row r="1245" spans="1:11" x14ac:dyDescent="0.25">
      <c r="A1245" t="s">
        <v>109</v>
      </c>
      <c r="B1245" t="s">
        <v>361</v>
      </c>
      <c r="C1245">
        <v>1417</v>
      </c>
      <c r="D1245">
        <v>757</v>
      </c>
      <c r="E1245">
        <v>53.422724064925902</v>
      </c>
      <c r="F1245">
        <v>1842</v>
      </c>
      <c r="G1245">
        <v>844</v>
      </c>
      <c r="H1245">
        <v>45.8197611292074</v>
      </c>
      <c r="I1245">
        <v>3259</v>
      </c>
      <c r="J1245">
        <v>1601</v>
      </c>
      <c r="K1245">
        <v>49.125498619208301</v>
      </c>
    </row>
    <row r="1246" spans="1:11" x14ac:dyDescent="0.25">
      <c r="A1246" t="s">
        <v>109</v>
      </c>
      <c r="B1246" t="s">
        <v>362</v>
      </c>
      <c r="C1246">
        <v>1538</v>
      </c>
      <c r="D1246">
        <v>882</v>
      </c>
      <c r="E1246">
        <v>57.347204161248399</v>
      </c>
      <c r="F1246">
        <v>1720</v>
      </c>
      <c r="G1246">
        <v>847</v>
      </c>
      <c r="H1246">
        <v>49.244186046511601</v>
      </c>
      <c r="I1246">
        <v>3258</v>
      </c>
      <c r="J1246">
        <v>1729</v>
      </c>
      <c r="K1246">
        <v>53.069367710251697</v>
      </c>
    </row>
    <row r="1247" spans="1:11" x14ac:dyDescent="0.25">
      <c r="A1247" t="s">
        <v>109</v>
      </c>
      <c r="B1247" t="s">
        <v>363</v>
      </c>
      <c r="C1247">
        <v>110</v>
      </c>
      <c r="D1247">
        <v>77</v>
      </c>
      <c r="E1247">
        <v>70</v>
      </c>
      <c r="F1247">
        <v>156</v>
      </c>
      <c r="G1247">
        <v>93</v>
      </c>
      <c r="H1247">
        <v>59.615384615384599</v>
      </c>
      <c r="I1247">
        <v>266</v>
      </c>
      <c r="J1247">
        <v>170</v>
      </c>
      <c r="K1247">
        <v>63.909774436090203</v>
      </c>
    </row>
    <row r="1248" spans="1:11" x14ac:dyDescent="0.25">
      <c r="A1248" t="s">
        <v>110</v>
      </c>
      <c r="B1248" t="s">
        <v>365</v>
      </c>
      <c r="C1248">
        <v>3970</v>
      </c>
      <c r="D1248">
        <v>1602</v>
      </c>
      <c r="E1248">
        <v>40.352644836272042</v>
      </c>
      <c r="F1248">
        <v>4096</v>
      </c>
      <c r="G1248">
        <v>1369</v>
      </c>
      <c r="H1248">
        <v>33.4228515625</v>
      </c>
      <c r="I1248">
        <v>8066</v>
      </c>
      <c r="J1248">
        <v>2971</v>
      </c>
      <c r="K1248">
        <v>36.833622613439132</v>
      </c>
    </row>
    <row r="1249" spans="1:11" x14ac:dyDescent="0.25">
      <c r="A1249" t="s">
        <v>110</v>
      </c>
      <c r="B1249" t="s">
        <v>366</v>
      </c>
      <c r="C1249">
        <v>3224</v>
      </c>
      <c r="D1249">
        <v>1215</v>
      </c>
      <c r="E1249">
        <v>37.686104218362281</v>
      </c>
      <c r="F1249">
        <v>3605</v>
      </c>
      <c r="G1249">
        <v>1114</v>
      </c>
      <c r="H1249">
        <v>30.901525658807213</v>
      </c>
      <c r="I1249">
        <v>6830</v>
      </c>
      <c r="J1249">
        <v>2329</v>
      </c>
      <c r="K1249">
        <v>34.099560761347</v>
      </c>
    </row>
    <row r="1250" spans="1:11" x14ac:dyDescent="0.25">
      <c r="A1250" t="s">
        <v>110</v>
      </c>
      <c r="B1250" t="s">
        <v>367</v>
      </c>
      <c r="C1250">
        <v>3230</v>
      </c>
      <c r="D1250">
        <v>1150</v>
      </c>
      <c r="E1250">
        <v>35.60371517027864</v>
      </c>
      <c r="F1250">
        <v>3347</v>
      </c>
      <c r="G1250">
        <v>985</v>
      </c>
      <c r="H1250">
        <v>29.42933970720048</v>
      </c>
      <c r="I1250">
        <v>6577</v>
      </c>
      <c r="J1250">
        <v>2135</v>
      </c>
      <c r="K1250">
        <v>32.461608636156299</v>
      </c>
    </row>
    <row r="1251" spans="1:11" x14ac:dyDescent="0.25">
      <c r="A1251" t="s">
        <v>110</v>
      </c>
      <c r="B1251" t="s">
        <v>355</v>
      </c>
      <c r="C1251">
        <v>3793</v>
      </c>
      <c r="D1251">
        <v>1501</v>
      </c>
      <c r="E1251">
        <v>39.572897442657528</v>
      </c>
      <c r="F1251">
        <v>3833</v>
      </c>
      <c r="G1251">
        <v>1335</v>
      </c>
      <c r="H1251">
        <v>34.829115575267416</v>
      </c>
      <c r="I1251">
        <v>7626</v>
      </c>
      <c r="J1251">
        <v>2836</v>
      </c>
      <c r="K1251">
        <v>37.188565434041436</v>
      </c>
    </row>
    <row r="1252" spans="1:11" x14ac:dyDescent="0.25">
      <c r="A1252" t="s">
        <v>110</v>
      </c>
      <c r="B1252" t="s">
        <v>368</v>
      </c>
      <c r="C1252">
        <v>3129</v>
      </c>
      <c r="D1252">
        <v>1269</v>
      </c>
      <c r="E1252">
        <v>40.556088207094916</v>
      </c>
      <c r="F1252">
        <v>3460</v>
      </c>
      <c r="G1252">
        <v>1285</v>
      </c>
      <c r="H1252">
        <v>37.138728323699418</v>
      </c>
      <c r="I1252">
        <v>6589</v>
      </c>
      <c r="J1252">
        <v>2554</v>
      </c>
      <c r="K1252">
        <v>38.76157231749886</v>
      </c>
    </row>
    <row r="1253" spans="1:11" x14ac:dyDescent="0.25">
      <c r="A1253" t="s">
        <v>110</v>
      </c>
      <c r="B1253" t="s">
        <v>369</v>
      </c>
      <c r="C1253">
        <v>2464</v>
      </c>
      <c r="D1253">
        <v>1062</v>
      </c>
      <c r="E1253">
        <v>43.100649350649348</v>
      </c>
      <c r="F1253">
        <v>2750</v>
      </c>
      <c r="G1253">
        <v>1029</v>
      </c>
      <c r="H1253">
        <v>37.418181818181822</v>
      </c>
      <c r="I1253">
        <v>5214</v>
      </c>
      <c r="J1253">
        <v>2091</v>
      </c>
      <c r="K1253">
        <v>40.103567318757193</v>
      </c>
    </row>
    <row r="1254" spans="1:11" x14ac:dyDescent="0.25">
      <c r="A1254" t="s">
        <v>110</v>
      </c>
      <c r="B1254" t="s">
        <v>370</v>
      </c>
      <c r="C1254">
        <v>2571</v>
      </c>
      <c r="D1254">
        <v>1106</v>
      </c>
      <c r="E1254">
        <v>43.018280824581872</v>
      </c>
      <c r="F1254">
        <v>2880</v>
      </c>
      <c r="G1254">
        <v>1009</v>
      </c>
      <c r="H1254">
        <v>35.034722222222221</v>
      </c>
      <c r="I1254">
        <v>5451</v>
      </c>
      <c r="J1254">
        <v>2115</v>
      </c>
      <c r="K1254">
        <v>38.800220143093014</v>
      </c>
    </row>
    <row r="1255" spans="1:11" x14ac:dyDescent="0.25">
      <c r="A1255" t="s">
        <v>110</v>
      </c>
      <c r="B1255" t="s">
        <v>357</v>
      </c>
      <c r="C1255">
        <v>2799</v>
      </c>
      <c r="D1255">
        <v>1229</v>
      </c>
      <c r="E1255">
        <v>43.908538763844227</v>
      </c>
      <c r="F1255">
        <v>3148</v>
      </c>
      <c r="G1255">
        <v>1199</v>
      </c>
      <c r="H1255">
        <v>38.087674714104189</v>
      </c>
      <c r="I1255">
        <v>5947</v>
      </c>
      <c r="J1255">
        <v>2428</v>
      </c>
      <c r="K1255">
        <v>40.827307886329237</v>
      </c>
    </row>
    <row r="1256" spans="1:11" x14ac:dyDescent="0.25">
      <c r="A1256" t="s">
        <v>110</v>
      </c>
      <c r="B1256" t="s">
        <v>358</v>
      </c>
      <c r="C1256">
        <v>3004</v>
      </c>
      <c r="D1256">
        <v>1365</v>
      </c>
      <c r="E1256">
        <v>45.439414114513987</v>
      </c>
      <c r="F1256">
        <v>3325</v>
      </c>
      <c r="G1256">
        <v>1243</v>
      </c>
      <c r="H1256">
        <v>37.383458646616539</v>
      </c>
      <c r="I1256">
        <v>6329</v>
      </c>
      <c r="J1256">
        <v>2608</v>
      </c>
      <c r="K1256">
        <v>41.207141728551115</v>
      </c>
    </row>
    <row r="1257" spans="1:11" x14ac:dyDescent="0.25">
      <c r="A1257" t="s">
        <v>110</v>
      </c>
      <c r="B1257" t="s">
        <v>359</v>
      </c>
      <c r="C1257">
        <v>3331</v>
      </c>
      <c r="D1257">
        <v>1448</v>
      </c>
      <c r="E1257">
        <v>43.470429300510361</v>
      </c>
      <c r="F1257">
        <v>3508</v>
      </c>
      <c r="G1257">
        <v>1375</v>
      </c>
      <c r="H1257">
        <v>39.196123147092365</v>
      </c>
      <c r="I1257">
        <v>6839</v>
      </c>
      <c r="J1257">
        <v>2823</v>
      </c>
      <c r="K1257">
        <v>41.277964614709752</v>
      </c>
    </row>
    <row r="1258" spans="1:11" x14ac:dyDescent="0.25">
      <c r="A1258" t="s">
        <v>110</v>
      </c>
      <c r="B1258" t="s">
        <v>360</v>
      </c>
      <c r="C1258">
        <v>3557</v>
      </c>
      <c r="D1258">
        <v>1560</v>
      </c>
      <c r="E1258">
        <v>43.85718301939837</v>
      </c>
      <c r="F1258">
        <v>4050</v>
      </c>
      <c r="G1258">
        <v>1492</v>
      </c>
      <c r="H1258">
        <v>36.839506172839506</v>
      </c>
      <c r="I1258">
        <v>7607</v>
      </c>
      <c r="J1258">
        <v>3052</v>
      </c>
      <c r="K1258">
        <v>40.120941238333117</v>
      </c>
    </row>
    <row r="1259" spans="1:11" x14ac:dyDescent="0.25">
      <c r="A1259" t="s">
        <v>110</v>
      </c>
      <c r="B1259" t="s">
        <v>361</v>
      </c>
      <c r="C1259">
        <v>3119</v>
      </c>
      <c r="D1259">
        <v>1341</v>
      </c>
      <c r="E1259">
        <v>42.994549535107403</v>
      </c>
      <c r="F1259">
        <v>3411</v>
      </c>
      <c r="G1259">
        <v>1259</v>
      </c>
      <c r="H1259">
        <v>36.9099970683084</v>
      </c>
      <c r="I1259">
        <v>6530</v>
      </c>
      <c r="J1259">
        <v>2600</v>
      </c>
      <c r="K1259">
        <v>39.816232771822399</v>
      </c>
    </row>
    <row r="1260" spans="1:11" x14ac:dyDescent="0.25">
      <c r="A1260" t="s">
        <v>110</v>
      </c>
      <c r="B1260" t="s">
        <v>362</v>
      </c>
      <c r="C1260">
        <v>2848</v>
      </c>
      <c r="D1260">
        <v>1342</v>
      </c>
      <c r="E1260">
        <v>47.120786516853897</v>
      </c>
      <c r="F1260">
        <v>3161</v>
      </c>
      <c r="G1260">
        <v>1295</v>
      </c>
      <c r="H1260">
        <v>40.968048086048697</v>
      </c>
      <c r="I1260">
        <v>6009</v>
      </c>
      <c r="J1260">
        <v>2637</v>
      </c>
      <c r="K1260">
        <v>43.884173739390903</v>
      </c>
    </row>
    <row r="1261" spans="1:11" x14ac:dyDescent="0.25">
      <c r="A1261" t="s">
        <v>110</v>
      </c>
      <c r="B1261" t="s">
        <v>363</v>
      </c>
      <c r="C1261">
        <v>636</v>
      </c>
      <c r="D1261">
        <v>372</v>
      </c>
      <c r="E1261">
        <v>58.490566037735903</v>
      </c>
      <c r="F1261">
        <v>638</v>
      </c>
      <c r="G1261">
        <v>327</v>
      </c>
      <c r="H1261">
        <v>51.253918495297803</v>
      </c>
      <c r="I1261">
        <v>1274</v>
      </c>
      <c r="J1261">
        <v>699</v>
      </c>
      <c r="K1261">
        <v>54.866562009419098</v>
      </c>
    </row>
    <row r="1262" spans="1:11" x14ac:dyDescent="0.25">
      <c r="A1262" t="s">
        <v>111</v>
      </c>
      <c r="B1262" t="s">
        <v>365</v>
      </c>
      <c r="C1262">
        <v>5449</v>
      </c>
      <c r="D1262">
        <v>2214</v>
      </c>
      <c r="E1262">
        <v>40.631308496971918</v>
      </c>
      <c r="F1262">
        <v>5200</v>
      </c>
      <c r="G1262">
        <v>1785</v>
      </c>
      <c r="H1262">
        <v>34.326923076923073</v>
      </c>
      <c r="I1262">
        <v>10650</v>
      </c>
      <c r="J1262">
        <v>3999</v>
      </c>
      <c r="K1262">
        <v>37.549295774647888</v>
      </c>
    </row>
    <row r="1263" spans="1:11" x14ac:dyDescent="0.25">
      <c r="A1263" t="s">
        <v>111</v>
      </c>
      <c r="B1263" t="s">
        <v>366</v>
      </c>
      <c r="C1263">
        <v>5512</v>
      </c>
      <c r="D1263">
        <v>2205</v>
      </c>
      <c r="E1263">
        <v>40.003628447024674</v>
      </c>
      <c r="F1263">
        <v>5305</v>
      </c>
      <c r="G1263">
        <v>1743</v>
      </c>
      <c r="H1263">
        <v>32.85579641847314</v>
      </c>
      <c r="I1263">
        <v>10817</v>
      </c>
      <c r="J1263">
        <v>3948</v>
      </c>
      <c r="K1263">
        <v>36.498104834981973</v>
      </c>
    </row>
    <row r="1264" spans="1:11" x14ac:dyDescent="0.25">
      <c r="A1264" t="s">
        <v>111</v>
      </c>
      <c r="B1264" t="s">
        <v>367</v>
      </c>
      <c r="C1264">
        <v>4033</v>
      </c>
      <c r="D1264">
        <v>1670</v>
      </c>
      <c r="E1264">
        <v>41.40838085792214</v>
      </c>
      <c r="F1264">
        <v>4226</v>
      </c>
      <c r="G1264">
        <v>1393</v>
      </c>
      <c r="H1264">
        <v>32.962612399432089</v>
      </c>
      <c r="I1264">
        <v>8259</v>
      </c>
      <c r="J1264">
        <v>3063</v>
      </c>
      <c r="K1264">
        <v>37.086814384308028</v>
      </c>
    </row>
    <row r="1265" spans="1:11" x14ac:dyDescent="0.25">
      <c r="A1265" t="s">
        <v>111</v>
      </c>
      <c r="B1265" t="s">
        <v>368</v>
      </c>
      <c r="C1265">
        <v>3747</v>
      </c>
      <c r="D1265">
        <v>1548</v>
      </c>
      <c r="E1265">
        <v>41.313050440352278</v>
      </c>
      <c r="F1265">
        <v>3994</v>
      </c>
      <c r="G1265">
        <v>1382</v>
      </c>
      <c r="H1265">
        <v>34.60190285428142</v>
      </c>
      <c r="I1265">
        <v>7741</v>
      </c>
      <c r="J1265">
        <v>2930</v>
      </c>
      <c r="K1265">
        <v>37.850406924170002</v>
      </c>
    </row>
    <row r="1266" spans="1:11" x14ac:dyDescent="0.25">
      <c r="A1266" t="s">
        <v>111</v>
      </c>
      <c r="B1266" t="s">
        <v>369</v>
      </c>
      <c r="C1266">
        <v>3051</v>
      </c>
      <c r="D1266">
        <v>1338</v>
      </c>
      <c r="E1266">
        <v>43.85447394296952</v>
      </c>
      <c r="F1266">
        <v>3468</v>
      </c>
      <c r="G1266">
        <v>1196</v>
      </c>
      <c r="H1266">
        <v>34.486735870818919</v>
      </c>
      <c r="I1266">
        <v>6519</v>
      </c>
      <c r="J1266">
        <v>2534</v>
      </c>
      <c r="K1266">
        <v>38.870992483509738</v>
      </c>
    </row>
    <row r="1267" spans="1:11" x14ac:dyDescent="0.25">
      <c r="A1267" t="s">
        <v>111</v>
      </c>
      <c r="B1267" t="s">
        <v>370</v>
      </c>
      <c r="C1267">
        <v>3119</v>
      </c>
      <c r="D1267">
        <v>1381</v>
      </c>
      <c r="E1267">
        <v>44.277011862776533</v>
      </c>
      <c r="F1267">
        <v>3349</v>
      </c>
      <c r="G1267">
        <v>1143</v>
      </c>
      <c r="H1267">
        <v>34.129590922663482</v>
      </c>
      <c r="I1267">
        <v>6468</v>
      </c>
      <c r="J1267">
        <v>2524</v>
      </c>
      <c r="K1267">
        <v>39.022881880024741</v>
      </c>
    </row>
    <row r="1268" spans="1:11" x14ac:dyDescent="0.25">
      <c r="A1268" t="s">
        <v>111</v>
      </c>
      <c r="B1268" t="s">
        <v>357</v>
      </c>
      <c r="C1268">
        <v>3129</v>
      </c>
      <c r="D1268">
        <v>1412</v>
      </c>
      <c r="E1268">
        <v>45.126238414829025</v>
      </c>
      <c r="F1268">
        <v>3503</v>
      </c>
      <c r="G1268">
        <v>1270</v>
      </c>
      <c r="H1268">
        <v>36.254638880959178</v>
      </c>
      <c r="I1268">
        <v>6632</v>
      </c>
      <c r="J1268">
        <v>2682</v>
      </c>
      <c r="K1268">
        <v>40.440289505428225</v>
      </c>
    </row>
    <row r="1269" spans="1:11" x14ac:dyDescent="0.25">
      <c r="A1269" t="s">
        <v>111</v>
      </c>
      <c r="B1269" t="s">
        <v>358</v>
      </c>
      <c r="C1269">
        <v>3421</v>
      </c>
      <c r="D1269">
        <v>1504</v>
      </c>
      <c r="E1269">
        <v>43.963753288512137</v>
      </c>
      <c r="F1269">
        <v>3610</v>
      </c>
      <c r="G1269">
        <v>1267</v>
      </c>
      <c r="H1269">
        <v>35.096952908587262</v>
      </c>
      <c r="I1269">
        <v>7031</v>
      </c>
      <c r="J1269">
        <v>2771</v>
      </c>
      <c r="K1269">
        <v>39.411179064144505</v>
      </c>
    </row>
    <row r="1270" spans="1:11" x14ac:dyDescent="0.25">
      <c r="A1270" t="s">
        <v>111</v>
      </c>
      <c r="B1270" t="s">
        <v>359</v>
      </c>
      <c r="C1270">
        <v>4270</v>
      </c>
      <c r="D1270">
        <v>1761</v>
      </c>
      <c r="E1270">
        <v>41.241217798594846</v>
      </c>
      <c r="F1270">
        <v>4398</v>
      </c>
      <c r="G1270">
        <v>1412</v>
      </c>
      <c r="H1270">
        <v>32.105502501136883</v>
      </c>
      <c r="I1270">
        <v>8668</v>
      </c>
      <c r="J1270">
        <v>3173</v>
      </c>
      <c r="K1270">
        <v>36.605906783571761</v>
      </c>
    </row>
    <row r="1271" spans="1:11" x14ac:dyDescent="0.25">
      <c r="A1271" t="s">
        <v>111</v>
      </c>
      <c r="B1271" t="s">
        <v>360</v>
      </c>
      <c r="C1271">
        <v>3855</v>
      </c>
      <c r="D1271">
        <v>1758</v>
      </c>
      <c r="E1271">
        <v>45.603112840466927</v>
      </c>
      <c r="F1271">
        <v>4216</v>
      </c>
      <c r="G1271">
        <v>1508</v>
      </c>
      <c r="H1271">
        <v>35.768500948766608</v>
      </c>
      <c r="I1271">
        <v>8071</v>
      </c>
      <c r="J1271">
        <v>3266</v>
      </c>
      <c r="K1271">
        <v>40.465865444182874</v>
      </c>
    </row>
    <row r="1272" spans="1:11" x14ac:dyDescent="0.25">
      <c r="A1272" t="s">
        <v>111</v>
      </c>
      <c r="B1272" t="s">
        <v>361</v>
      </c>
      <c r="C1272">
        <v>3122</v>
      </c>
      <c r="D1272">
        <v>1417</v>
      </c>
      <c r="E1272">
        <v>45.387572069186398</v>
      </c>
      <c r="F1272">
        <v>3599</v>
      </c>
      <c r="G1272">
        <v>1279</v>
      </c>
      <c r="H1272">
        <v>35.537649347040798</v>
      </c>
      <c r="I1272">
        <v>6721</v>
      </c>
      <c r="J1272">
        <v>2696</v>
      </c>
      <c r="K1272">
        <v>40.113078410950699</v>
      </c>
    </row>
    <row r="1273" spans="1:11" x14ac:dyDescent="0.25">
      <c r="A1273" t="s">
        <v>111</v>
      </c>
      <c r="B1273" t="s">
        <v>362</v>
      </c>
      <c r="C1273">
        <v>3764</v>
      </c>
      <c r="D1273">
        <v>1707</v>
      </c>
      <c r="E1273">
        <v>45.350690754516499</v>
      </c>
      <c r="F1273">
        <v>4075</v>
      </c>
      <c r="G1273">
        <v>1415</v>
      </c>
      <c r="H1273">
        <v>34.723926380368098</v>
      </c>
      <c r="I1273">
        <v>7839</v>
      </c>
      <c r="J1273">
        <v>3122</v>
      </c>
      <c r="K1273">
        <v>39.826508483224899</v>
      </c>
    </row>
    <row r="1274" spans="1:11" x14ac:dyDescent="0.25">
      <c r="A1274" t="s">
        <v>111</v>
      </c>
      <c r="B1274" t="s">
        <v>363</v>
      </c>
      <c r="C1274">
        <v>1149</v>
      </c>
      <c r="D1274">
        <v>524</v>
      </c>
      <c r="E1274">
        <v>45.6048738033072</v>
      </c>
      <c r="F1274">
        <v>1091</v>
      </c>
      <c r="G1274">
        <v>399</v>
      </c>
      <c r="H1274">
        <v>36.571952337305198</v>
      </c>
      <c r="I1274">
        <v>2240</v>
      </c>
      <c r="J1274">
        <v>923</v>
      </c>
      <c r="K1274">
        <v>41.205357142857103</v>
      </c>
    </row>
    <row r="1275" spans="1:11" x14ac:dyDescent="0.25">
      <c r="A1275" t="s">
        <v>111</v>
      </c>
      <c r="B1275" t="s">
        <v>355</v>
      </c>
      <c r="C1275">
        <v>4097</v>
      </c>
      <c r="D1275">
        <v>1627</v>
      </c>
      <c r="E1275">
        <v>39.711984378813767</v>
      </c>
      <c r="F1275">
        <v>4476</v>
      </c>
      <c r="G1275">
        <v>1438</v>
      </c>
      <c r="H1275">
        <v>32.126899016979444</v>
      </c>
      <c r="I1275">
        <v>8573</v>
      </c>
      <c r="J1275">
        <v>3065</v>
      </c>
      <c r="K1275">
        <v>35.751778840545896</v>
      </c>
    </row>
    <row r="1276" spans="1:11" x14ac:dyDescent="0.25">
      <c r="A1276" t="s">
        <v>112</v>
      </c>
      <c r="B1276" t="s">
        <v>365</v>
      </c>
      <c r="C1276">
        <v>4749</v>
      </c>
      <c r="D1276">
        <v>2078</v>
      </c>
      <c r="E1276">
        <v>43.756580332701624</v>
      </c>
      <c r="F1276">
        <v>4322</v>
      </c>
      <c r="G1276">
        <v>1743</v>
      </c>
      <c r="H1276">
        <v>40.328551596483109</v>
      </c>
      <c r="I1276">
        <v>9072</v>
      </c>
      <c r="J1276">
        <v>3821</v>
      </c>
      <c r="K1276">
        <v>42.118606701940031</v>
      </c>
    </row>
    <row r="1277" spans="1:11" x14ac:dyDescent="0.25">
      <c r="A1277" t="s">
        <v>112</v>
      </c>
      <c r="B1277" t="s">
        <v>366</v>
      </c>
      <c r="C1277">
        <v>4593</v>
      </c>
      <c r="D1277">
        <v>2068</v>
      </c>
      <c r="E1277">
        <v>45.02503810145874</v>
      </c>
      <c r="F1277">
        <v>4279</v>
      </c>
      <c r="G1277">
        <v>1756</v>
      </c>
      <c r="H1277">
        <v>41.037625613461088</v>
      </c>
      <c r="I1277">
        <v>8872</v>
      </c>
      <c r="J1277">
        <v>3824</v>
      </c>
      <c r="K1277">
        <v>43.10189359783589</v>
      </c>
    </row>
    <row r="1278" spans="1:11" x14ac:dyDescent="0.25">
      <c r="A1278" t="s">
        <v>112</v>
      </c>
      <c r="B1278" t="s">
        <v>367</v>
      </c>
      <c r="C1278">
        <v>3721</v>
      </c>
      <c r="D1278">
        <v>1658</v>
      </c>
      <c r="E1278">
        <v>44.557914539102391</v>
      </c>
      <c r="F1278">
        <v>3468</v>
      </c>
      <c r="G1278">
        <v>1460</v>
      </c>
      <c r="H1278">
        <v>42.099192618223761</v>
      </c>
      <c r="I1278">
        <v>7189</v>
      </c>
      <c r="J1278">
        <v>3118</v>
      </c>
      <c r="K1278">
        <v>43.371818055362354</v>
      </c>
    </row>
    <row r="1279" spans="1:11" x14ac:dyDescent="0.25">
      <c r="A1279" t="s">
        <v>112</v>
      </c>
      <c r="B1279" t="s">
        <v>355</v>
      </c>
      <c r="C1279">
        <v>3993</v>
      </c>
      <c r="D1279">
        <v>1865</v>
      </c>
      <c r="E1279">
        <v>46.706736789381424</v>
      </c>
      <c r="F1279">
        <v>3701</v>
      </c>
      <c r="G1279">
        <v>1646</v>
      </c>
      <c r="H1279">
        <v>44.474466360443124</v>
      </c>
      <c r="I1279">
        <v>7694</v>
      </c>
      <c r="J1279">
        <v>3511</v>
      </c>
      <c r="K1279">
        <v>45.632960748635298</v>
      </c>
    </row>
    <row r="1280" spans="1:11" x14ac:dyDescent="0.25">
      <c r="A1280" t="s">
        <v>112</v>
      </c>
      <c r="B1280" t="s">
        <v>368</v>
      </c>
      <c r="C1280">
        <v>3190</v>
      </c>
      <c r="D1280">
        <v>1475</v>
      </c>
      <c r="E1280">
        <v>46.238244514106583</v>
      </c>
      <c r="F1280">
        <v>3010</v>
      </c>
      <c r="G1280">
        <v>1325</v>
      </c>
      <c r="H1280">
        <v>44.019933554817271</v>
      </c>
      <c r="I1280">
        <v>6200</v>
      </c>
      <c r="J1280">
        <v>2800</v>
      </c>
      <c r="K1280">
        <v>45.161290322580641</v>
      </c>
    </row>
    <row r="1281" spans="1:11" x14ac:dyDescent="0.25">
      <c r="A1281" t="s">
        <v>112</v>
      </c>
      <c r="B1281" t="s">
        <v>369</v>
      </c>
      <c r="C1281">
        <v>2982</v>
      </c>
      <c r="D1281">
        <v>1474</v>
      </c>
      <c r="E1281">
        <v>49.429912810194502</v>
      </c>
      <c r="F1281">
        <v>3073</v>
      </c>
      <c r="G1281">
        <v>1352</v>
      </c>
      <c r="H1281">
        <v>43.996095021151966</v>
      </c>
      <c r="I1281">
        <v>6055</v>
      </c>
      <c r="J1281">
        <v>2826</v>
      </c>
      <c r="K1281">
        <v>46.672171758876956</v>
      </c>
    </row>
    <row r="1282" spans="1:11" x14ac:dyDescent="0.25">
      <c r="A1282" t="s">
        <v>112</v>
      </c>
      <c r="B1282" t="s">
        <v>370</v>
      </c>
      <c r="C1282">
        <v>2869</v>
      </c>
      <c r="D1282">
        <v>1354</v>
      </c>
      <c r="E1282">
        <v>47.194144301150224</v>
      </c>
      <c r="F1282">
        <v>3041</v>
      </c>
      <c r="G1282">
        <v>1316</v>
      </c>
      <c r="H1282">
        <v>43.275238408418282</v>
      </c>
      <c r="I1282">
        <v>5910</v>
      </c>
      <c r="J1282">
        <v>2670</v>
      </c>
      <c r="K1282">
        <v>45.17766497461929</v>
      </c>
    </row>
    <row r="1283" spans="1:11" x14ac:dyDescent="0.25">
      <c r="A1283" t="s">
        <v>112</v>
      </c>
      <c r="B1283" t="s">
        <v>357</v>
      </c>
      <c r="C1283">
        <v>2784</v>
      </c>
      <c r="D1283">
        <v>1383</v>
      </c>
      <c r="E1283">
        <v>49.676724137931032</v>
      </c>
      <c r="F1283">
        <v>3043</v>
      </c>
      <c r="G1283">
        <v>1367</v>
      </c>
      <c r="H1283">
        <v>44.922773578705225</v>
      </c>
      <c r="I1283">
        <v>5827</v>
      </c>
      <c r="J1283">
        <v>2750</v>
      </c>
      <c r="K1283">
        <v>47.194096447571646</v>
      </c>
    </row>
    <row r="1284" spans="1:11" x14ac:dyDescent="0.25">
      <c r="A1284" t="s">
        <v>112</v>
      </c>
      <c r="B1284" t="s">
        <v>358</v>
      </c>
      <c r="C1284">
        <v>2714</v>
      </c>
      <c r="D1284">
        <v>1320</v>
      </c>
      <c r="E1284">
        <v>48.636698599852615</v>
      </c>
      <c r="F1284">
        <v>2991</v>
      </c>
      <c r="G1284">
        <v>1252</v>
      </c>
      <c r="H1284">
        <v>41.858910063523908</v>
      </c>
      <c r="I1284">
        <v>5705</v>
      </c>
      <c r="J1284">
        <v>2572</v>
      </c>
      <c r="K1284">
        <v>45.083260297984225</v>
      </c>
    </row>
    <row r="1285" spans="1:11" x14ac:dyDescent="0.25">
      <c r="A1285" t="s">
        <v>112</v>
      </c>
      <c r="B1285" t="s">
        <v>359</v>
      </c>
      <c r="C1285">
        <v>3240</v>
      </c>
      <c r="D1285">
        <v>1511</v>
      </c>
      <c r="E1285">
        <v>46.635802469135804</v>
      </c>
      <c r="F1285">
        <v>3422</v>
      </c>
      <c r="G1285">
        <v>1476</v>
      </c>
      <c r="H1285">
        <v>43.132670952659261</v>
      </c>
      <c r="I1285">
        <v>6662</v>
      </c>
      <c r="J1285">
        <v>2987</v>
      </c>
      <c r="K1285">
        <v>44.836385469828883</v>
      </c>
    </row>
    <row r="1286" spans="1:11" x14ac:dyDescent="0.25">
      <c r="A1286" t="s">
        <v>112</v>
      </c>
      <c r="B1286" t="s">
        <v>360</v>
      </c>
      <c r="C1286">
        <v>3125</v>
      </c>
      <c r="D1286">
        <v>1380</v>
      </c>
      <c r="E1286">
        <v>44.16</v>
      </c>
      <c r="F1286">
        <v>3438</v>
      </c>
      <c r="G1286">
        <v>1348</v>
      </c>
      <c r="H1286">
        <v>39.208842350203611</v>
      </c>
      <c r="I1286">
        <v>6563</v>
      </c>
      <c r="J1286">
        <v>2728</v>
      </c>
      <c r="K1286">
        <v>41.566356849001977</v>
      </c>
    </row>
    <row r="1287" spans="1:11" x14ac:dyDescent="0.25">
      <c r="A1287" t="s">
        <v>112</v>
      </c>
      <c r="B1287" t="s">
        <v>361</v>
      </c>
      <c r="C1287">
        <v>3124</v>
      </c>
      <c r="D1287">
        <v>1353</v>
      </c>
      <c r="E1287">
        <v>43.309859154929597</v>
      </c>
      <c r="F1287">
        <v>3289</v>
      </c>
      <c r="G1287">
        <v>1197</v>
      </c>
      <c r="H1287">
        <v>36.394040741866803</v>
      </c>
      <c r="I1287">
        <v>6413</v>
      </c>
      <c r="J1287">
        <v>2550</v>
      </c>
      <c r="K1287">
        <v>39.762981443942003</v>
      </c>
    </row>
    <row r="1288" spans="1:11" x14ac:dyDescent="0.25">
      <c r="A1288" t="s">
        <v>112</v>
      </c>
      <c r="B1288" t="s">
        <v>362</v>
      </c>
      <c r="C1288">
        <v>2972</v>
      </c>
      <c r="D1288">
        <v>1318</v>
      </c>
      <c r="E1288">
        <v>44.347240915208602</v>
      </c>
      <c r="F1288">
        <v>3110</v>
      </c>
      <c r="G1288">
        <v>1193</v>
      </c>
      <c r="H1288">
        <v>38.360128617363301</v>
      </c>
      <c r="I1288">
        <v>6082</v>
      </c>
      <c r="J1288">
        <v>2511</v>
      </c>
      <c r="K1288">
        <v>41.285761262742497</v>
      </c>
    </row>
    <row r="1289" spans="1:11" x14ac:dyDescent="0.25">
      <c r="A1289" t="s">
        <v>112</v>
      </c>
      <c r="B1289" t="s">
        <v>363</v>
      </c>
      <c r="C1289">
        <v>1018</v>
      </c>
      <c r="D1289">
        <v>451</v>
      </c>
      <c r="E1289">
        <v>44.302554027504897</v>
      </c>
      <c r="F1289">
        <v>954</v>
      </c>
      <c r="G1289">
        <v>392</v>
      </c>
      <c r="H1289">
        <v>41.090146750524099</v>
      </c>
      <c r="I1289">
        <v>1972</v>
      </c>
      <c r="J1289">
        <v>843</v>
      </c>
      <c r="K1289">
        <v>42.748478701825597</v>
      </c>
    </row>
    <row r="1290" spans="1:11" x14ac:dyDescent="0.25">
      <c r="A1290" t="s">
        <v>113</v>
      </c>
      <c r="B1290" t="s">
        <v>365</v>
      </c>
      <c r="C1290">
        <v>2009</v>
      </c>
      <c r="D1290">
        <v>970</v>
      </c>
      <c r="E1290">
        <v>48.282727725236434</v>
      </c>
      <c r="F1290">
        <v>1901</v>
      </c>
      <c r="G1290">
        <v>910</v>
      </c>
      <c r="H1290">
        <v>47.869542346133613</v>
      </c>
      <c r="I1290">
        <v>3913</v>
      </c>
      <c r="J1290">
        <v>1881</v>
      </c>
      <c r="K1290">
        <v>48.070534117045746</v>
      </c>
    </row>
    <row r="1291" spans="1:11" x14ac:dyDescent="0.25">
      <c r="A1291" t="s">
        <v>113</v>
      </c>
      <c r="B1291" t="s">
        <v>366</v>
      </c>
      <c r="C1291">
        <v>1763</v>
      </c>
      <c r="D1291">
        <v>874</v>
      </c>
      <c r="E1291">
        <v>49.574588769143503</v>
      </c>
      <c r="F1291">
        <v>1680</v>
      </c>
      <c r="G1291">
        <v>804</v>
      </c>
      <c r="H1291">
        <v>47.857142857142854</v>
      </c>
      <c r="I1291">
        <v>3445</v>
      </c>
      <c r="J1291">
        <v>1679</v>
      </c>
      <c r="K1291">
        <v>48.737300435413644</v>
      </c>
    </row>
    <row r="1292" spans="1:11" x14ac:dyDescent="0.25">
      <c r="A1292" t="s">
        <v>113</v>
      </c>
      <c r="B1292" t="s">
        <v>367</v>
      </c>
      <c r="C1292">
        <v>1419</v>
      </c>
      <c r="D1292">
        <v>816</v>
      </c>
      <c r="E1292">
        <v>57.505285412262154</v>
      </c>
      <c r="F1292">
        <v>1455</v>
      </c>
      <c r="G1292">
        <v>715</v>
      </c>
      <c r="H1292">
        <v>49.140893470790381</v>
      </c>
      <c r="I1292">
        <v>2875</v>
      </c>
      <c r="J1292">
        <v>1532</v>
      </c>
      <c r="K1292">
        <v>53.286956521739128</v>
      </c>
    </row>
    <row r="1293" spans="1:11" x14ac:dyDescent="0.25">
      <c r="A1293" t="s">
        <v>113</v>
      </c>
      <c r="B1293" t="s">
        <v>355</v>
      </c>
      <c r="C1293">
        <v>1456</v>
      </c>
      <c r="D1293">
        <v>767</v>
      </c>
      <c r="E1293">
        <v>52.678571428571431</v>
      </c>
      <c r="F1293">
        <v>1759</v>
      </c>
      <c r="G1293">
        <v>818</v>
      </c>
      <c r="H1293">
        <v>46.50369528140989</v>
      </c>
      <c r="I1293">
        <v>3215</v>
      </c>
      <c r="J1293">
        <v>1585</v>
      </c>
      <c r="K1293">
        <v>49.300155520995332</v>
      </c>
    </row>
    <row r="1294" spans="1:11" x14ac:dyDescent="0.25">
      <c r="A1294" t="s">
        <v>113</v>
      </c>
      <c r="B1294" t="s">
        <v>368</v>
      </c>
      <c r="C1294">
        <v>1418</v>
      </c>
      <c r="D1294">
        <v>784</v>
      </c>
      <c r="E1294">
        <v>55.289139633286325</v>
      </c>
      <c r="F1294">
        <v>1709</v>
      </c>
      <c r="G1294">
        <v>847</v>
      </c>
      <c r="H1294">
        <v>49.561146869514332</v>
      </c>
      <c r="I1294">
        <v>3127</v>
      </c>
      <c r="J1294">
        <v>1631</v>
      </c>
      <c r="K1294">
        <v>52.158618484170127</v>
      </c>
    </row>
    <row r="1295" spans="1:11" x14ac:dyDescent="0.25">
      <c r="A1295" t="s">
        <v>113</v>
      </c>
      <c r="B1295" t="s">
        <v>369</v>
      </c>
      <c r="C1295">
        <v>1387</v>
      </c>
      <c r="D1295">
        <v>733</v>
      </c>
      <c r="E1295">
        <v>52.847873107426103</v>
      </c>
      <c r="F1295">
        <v>1532</v>
      </c>
      <c r="G1295">
        <v>760</v>
      </c>
      <c r="H1295">
        <v>49.608355091383807</v>
      </c>
      <c r="I1295">
        <v>2919</v>
      </c>
      <c r="J1295">
        <v>1493</v>
      </c>
      <c r="K1295">
        <v>51.147653305926688</v>
      </c>
    </row>
    <row r="1296" spans="1:11" x14ac:dyDescent="0.25">
      <c r="A1296" t="s">
        <v>113</v>
      </c>
      <c r="B1296" t="s">
        <v>370</v>
      </c>
      <c r="C1296">
        <v>1350</v>
      </c>
      <c r="D1296">
        <v>741</v>
      </c>
      <c r="E1296">
        <v>54.888888888888886</v>
      </c>
      <c r="F1296">
        <v>1576</v>
      </c>
      <c r="G1296">
        <v>799</v>
      </c>
      <c r="H1296">
        <v>50.697969543147209</v>
      </c>
      <c r="I1296">
        <v>2926</v>
      </c>
      <c r="J1296">
        <v>1540</v>
      </c>
      <c r="K1296">
        <v>52.631578947368425</v>
      </c>
    </row>
    <row r="1297" spans="1:11" x14ac:dyDescent="0.25">
      <c r="A1297" t="s">
        <v>113</v>
      </c>
      <c r="B1297" t="s">
        <v>357</v>
      </c>
      <c r="C1297">
        <v>1518</v>
      </c>
      <c r="D1297">
        <v>860</v>
      </c>
      <c r="E1297">
        <v>56.653491436100133</v>
      </c>
      <c r="F1297">
        <v>1627</v>
      </c>
      <c r="G1297">
        <v>884</v>
      </c>
      <c r="H1297">
        <v>54.333128457283344</v>
      </c>
      <c r="I1297">
        <v>3145</v>
      </c>
      <c r="J1297">
        <v>1744</v>
      </c>
      <c r="K1297">
        <v>55.453100158982515</v>
      </c>
    </row>
    <row r="1298" spans="1:11" x14ac:dyDescent="0.25">
      <c r="A1298" t="s">
        <v>113</v>
      </c>
      <c r="B1298" t="s">
        <v>358</v>
      </c>
      <c r="C1298">
        <v>1656</v>
      </c>
      <c r="D1298">
        <v>932</v>
      </c>
      <c r="E1298">
        <v>56.280193236714979</v>
      </c>
      <c r="F1298">
        <v>1672</v>
      </c>
      <c r="G1298">
        <v>902</v>
      </c>
      <c r="H1298">
        <v>53.94736842105263</v>
      </c>
      <c r="I1298">
        <v>3328</v>
      </c>
      <c r="J1298">
        <v>1834</v>
      </c>
      <c r="K1298">
        <v>55.108173076923073</v>
      </c>
    </row>
    <row r="1299" spans="1:11" x14ac:dyDescent="0.25">
      <c r="A1299" t="s">
        <v>113</v>
      </c>
      <c r="B1299" t="s">
        <v>359</v>
      </c>
      <c r="C1299">
        <v>1893</v>
      </c>
      <c r="D1299">
        <v>1110</v>
      </c>
      <c r="E1299">
        <v>58.637083993660852</v>
      </c>
      <c r="F1299">
        <v>1884</v>
      </c>
      <c r="G1299">
        <v>1055</v>
      </c>
      <c r="H1299">
        <v>55.997876857749468</v>
      </c>
      <c r="I1299">
        <v>3777</v>
      </c>
      <c r="J1299">
        <v>2165</v>
      </c>
      <c r="K1299">
        <v>57.32062483452475</v>
      </c>
    </row>
    <row r="1300" spans="1:11" x14ac:dyDescent="0.25">
      <c r="A1300" t="s">
        <v>113</v>
      </c>
      <c r="B1300" t="s">
        <v>360</v>
      </c>
      <c r="C1300">
        <v>1568</v>
      </c>
      <c r="D1300">
        <v>898</v>
      </c>
      <c r="E1300">
        <v>57.270408163265309</v>
      </c>
      <c r="F1300">
        <v>1665</v>
      </c>
      <c r="G1300">
        <v>860</v>
      </c>
      <c r="H1300">
        <v>51.651651651651655</v>
      </c>
      <c r="I1300">
        <v>3233</v>
      </c>
      <c r="J1300">
        <v>1758</v>
      </c>
      <c r="K1300">
        <v>54.376739870089693</v>
      </c>
    </row>
    <row r="1301" spans="1:11" x14ac:dyDescent="0.25">
      <c r="A1301" t="s">
        <v>113</v>
      </c>
      <c r="B1301" t="s">
        <v>361</v>
      </c>
      <c r="C1301">
        <v>1799</v>
      </c>
      <c r="D1301">
        <v>917</v>
      </c>
      <c r="E1301">
        <v>50.972762645914401</v>
      </c>
      <c r="F1301">
        <v>2051</v>
      </c>
      <c r="G1301">
        <v>983</v>
      </c>
      <c r="H1301">
        <v>47.927840078010703</v>
      </c>
      <c r="I1301">
        <v>3850</v>
      </c>
      <c r="J1301">
        <v>1900</v>
      </c>
      <c r="K1301">
        <v>49.350649350649299</v>
      </c>
    </row>
    <row r="1302" spans="1:11" x14ac:dyDescent="0.25">
      <c r="A1302" t="s">
        <v>113</v>
      </c>
      <c r="B1302" t="s">
        <v>362</v>
      </c>
      <c r="C1302">
        <v>1705</v>
      </c>
      <c r="D1302">
        <v>822</v>
      </c>
      <c r="E1302">
        <v>48.211143695014698</v>
      </c>
      <c r="F1302">
        <v>1739</v>
      </c>
      <c r="G1302">
        <v>745</v>
      </c>
      <c r="H1302">
        <v>42.840713053479</v>
      </c>
      <c r="I1302">
        <v>3444</v>
      </c>
      <c r="J1302">
        <v>1567</v>
      </c>
      <c r="K1302">
        <v>45.499419279907102</v>
      </c>
    </row>
    <row r="1303" spans="1:11" x14ac:dyDescent="0.25">
      <c r="A1303" t="s">
        <v>113</v>
      </c>
      <c r="B1303" t="s">
        <v>363</v>
      </c>
      <c r="C1303">
        <v>803</v>
      </c>
      <c r="D1303">
        <v>282</v>
      </c>
      <c r="E1303">
        <v>35.118306351183101</v>
      </c>
      <c r="F1303">
        <v>762</v>
      </c>
      <c r="G1303">
        <v>281</v>
      </c>
      <c r="H1303">
        <v>36.876640419947499</v>
      </c>
      <c r="I1303">
        <v>1565</v>
      </c>
      <c r="J1303">
        <v>563</v>
      </c>
      <c r="K1303">
        <v>35.974440894568701</v>
      </c>
    </row>
    <row r="1304" spans="1:11" x14ac:dyDescent="0.25">
      <c r="A1304" t="s">
        <v>407</v>
      </c>
      <c r="B1304" t="s">
        <v>365</v>
      </c>
      <c r="C1304">
        <v>91</v>
      </c>
      <c r="D1304">
        <v>59</v>
      </c>
      <c r="E1304">
        <v>64.835164835164832</v>
      </c>
      <c r="F1304">
        <v>102</v>
      </c>
      <c r="G1304">
        <v>47</v>
      </c>
      <c r="H1304">
        <v>46.078431372549019</v>
      </c>
      <c r="I1304">
        <v>193</v>
      </c>
      <c r="J1304">
        <v>106</v>
      </c>
      <c r="K1304">
        <v>54.92227979274611</v>
      </c>
    </row>
    <row r="1305" spans="1:11" x14ac:dyDescent="0.25">
      <c r="A1305" t="s">
        <v>407</v>
      </c>
      <c r="B1305" t="s">
        <v>366</v>
      </c>
      <c r="C1305">
        <v>65</v>
      </c>
      <c r="D1305">
        <v>42</v>
      </c>
      <c r="E1305">
        <v>64.615384615384613</v>
      </c>
      <c r="F1305">
        <v>92</v>
      </c>
      <c r="G1305">
        <v>47</v>
      </c>
      <c r="H1305">
        <v>51.086956521739133</v>
      </c>
      <c r="I1305">
        <v>157</v>
      </c>
      <c r="J1305">
        <v>89</v>
      </c>
      <c r="K1305">
        <v>56.687898089171973</v>
      </c>
    </row>
    <row r="1306" spans="1:11" x14ac:dyDescent="0.25">
      <c r="A1306" t="s">
        <v>407</v>
      </c>
      <c r="B1306" t="s">
        <v>368</v>
      </c>
      <c r="C1306">
        <v>96</v>
      </c>
      <c r="D1306">
        <v>64</v>
      </c>
      <c r="E1306">
        <v>66.666666666666671</v>
      </c>
      <c r="F1306">
        <v>102</v>
      </c>
      <c r="G1306">
        <v>51</v>
      </c>
      <c r="H1306">
        <v>50</v>
      </c>
      <c r="I1306">
        <v>198</v>
      </c>
      <c r="J1306">
        <v>115</v>
      </c>
      <c r="K1306">
        <v>58.080808080808083</v>
      </c>
    </row>
    <row r="1307" spans="1:11" x14ac:dyDescent="0.25">
      <c r="A1307" t="s">
        <v>407</v>
      </c>
      <c r="B1307" t="s">
        <v>370</v>
      </c>
      <c r="C1307">
        <v>85</v>
      </c>
      <c r="D1307">
        <v>50</v>
      </c>
      <c r="E1307">
        <v>58.823529411764703</v>
      </c>
      <c r="F1307">
        <v>120</v>
      </c>
      <c r="G1307">
        <v>64</v>
      </c>
      <c r="H1307">
        <v>53.333333333333329</v>
      </c>
      <c r="I1307">
        <v>205</v>
      </c>
      <c r="J1307">
        <v>114</v>
      </c>
      <c r="K1307">
        <v>55.609756097560975</v>
      </c>
    </row>
    <row r="1308" spans="1:11" x14ac:dyDescent="0.25">
      <c r="A1308" t="s">
        <v>407</v>
      </c>
      <c r="B1308" t="s">
        <v>357</v>
      </c>
      <c r="C1308">
        <v>91</v>
      </c>
      <c r="D1308">
        <v>53</v>
      </c>
      <c r="E1308">
        <v>58.241758241758241</v>
      </c>
      <c r="F1308">
        <v>118</v>
      </c>
      <c r="G1308">
        <v>68</v>
      </c>
      <c r="H1308">
        <v>57.627118644067792</v>
      </c>
      <c r="I1308">
        <v>209</v>
      </c>
      <c r="J1308">
        <v>121</v>
      </c>
      <c r="K1308">
        <v>57.894736842105267</v>
      </c>
    </row>
    <row r="1309" spans="1:11" x14ac:dyDescent="0.25">
      <c r="A1309" t="s">
        <v>407</v>
      </c>
      <c r="B1309" t="s">
        <v>358</v>
      </c>
      <c r="C1309">
        <v>100</v>
      </c>
      <c r="D1309">
        <v>62</v>
      </c>
      <c r="E1309">
        <v>62</v>
      </c>
      <c r="F1309">
        <v>118</v>
      </c>
      <c r="G1309">
        <v>62</v>
      </c>
      <c r="H1309">
        <v>52.542372881355931</v>
      </c>
      <c r="I1309">
        <v>218</v>
      </c>
      <c r="J1309">
        <v>124</v>
      </c>
      <c r="K1309">
        <v>56.88073394495413</v>
      </c>
    </row>
    <row r="1310" spans="1:11" x14ac:dyDescent="0.25">
      <c r="A1310" t="s">
        <v>407</v>
      </c>
      <c r="B1310" t="s">
        <v>359</v>
      </c>
      <c r="C1310">
        <v>116</v>
      </c>
      <c r="D1310">
        <v>84</v>
      </c>
      <c r="E1310">
        <v>72.413793103448285</v>
      </c>
      <c r="F1310">
        <v>105</v>
      </c>
      <c r="G1310">
        <v>70</v>
      </c>
      <c r="H1310">
        <v>66.666666666666671</v>
      </c>
      <c r="I1310">
        <v>221</v>
      </c>
      <c r="J1310">
        <v>154</v>
      </c>
      <c r="K1310">
        <v>69.68325791855203</v>
      </c>
    </row>
    <row r="1311" spans="1:11" x14ac:dyDescent="0.25">
      <c r="A1311" t="s">
        <v>407</v>
      </c>
      <c r="B1311" t="s">
        <v>360</v>
      </c>
      <c r="C1311">
        <v>89</v>
      </c>
      <c r="D1311">
        <v>65</v>
      </c>
      <c r="E1311">
        <v>73.033707865168537</v>
      </c>
      <c r="F1311">
        <v>95</v>
      </c>
      <c r="G1311">
        <v>59</v>
      </c>
      <c r="H1311">
        <v>62.105263157894733</v>
      </c>
      <c r="I1311">
        <v>184</v>
      </c>
      <c r="J1311">
        <v>124</v>
      </c>
      <c r="K1311">
        <v>67.391304347826093</v>
      </c>
    </row>
    <row r="1312" spans="1:11" x14ac:dyDescent="0.25">
      <c r="A1312" t="s">
        <v>407</v>
      </c>
      <c r="B1312" t="s">
        <v>361</v>
      </c>
      <c r="C1312">
        <v>66</v>
      </c>
      <c r="D1312">
        <v>51</v>
      </c>
      <c r="E1312">
        <v>77.272727272727295</v>
      </c>
      <c r="F1312">
        <v>97</v>
      </c>
      <c r="G1312">
        <v>67</v>
      </c>
      <c r="H1312">
        <v>69.072164948453604</v>
      </c>
      <c r="I1312">
        <v>163</v>
      </c>
      <c r="J1312">
        <v>118</v>
      </c>
      <c r="K1312">
        <v>72.392638036809799</v>
      </c>
    </row>
    <row r="1313" spans="1:11" x14ac:dyDescent="0.25">
      <c r="A1313" t="s">
        <v>407</v>
      </c>
      <c r="B1313" t="s">
        <v>362</v>
      </c>
      <c r="C1313">
        <v>54</v>
      </c>
      <c r="D1313">
        <v>39</v>
      </c>
      <c r="E1313">
        <v>72.2222222222222</v>
      </c>
      <c r="F1313">
        <v>90</v>
      </c>
      <c r="G1313">
        <v>48</v>
      </c>
      <c r="H1313">
        <v>53.3333333333333</v>
      </c>
      <c r="I1313">
        <v>144</v>
      </c>
      <c r="J1313">
        <v>87</v>
      </c>
      <c r="K1313">
        <v>60.4166666666667</v>
      </c>
    </row>
    <row r="1314" spans="1:11" x14ac:dyDescent="0.25">
      <c r="A1314" t="s">
        <v>407</v>
      </c>
      <c r="B1314" t="s">
        <v>355</v>
      </c>
      <c r="C1314">
        <v>89</v>
      </c>
      <c r="D1314">
        <v>56</v>
      </c>
      <c r="E1314">
        <v>62.921348314606739</v>
      </c>
      <c r="F1314">
        <v>87</v>
      </c>
      <c r="G1314">
        <v>48</v>
      </c>
      <c r="H1314">
        <v>55.172413793103452</v>
      </c>
      <c r="I1314">
        <v>176</v>
      </c>
      <c r="J1314">
        <v>104</v>
      </c>
      <c r="K1314">
        <v>59.090909090909093</v>
      </c>
    </row>
    <row r="1315" spans="1:11" x14ac:dyDescent="0.25">
      <c r="A1315" t="s">
        <v>128</v>
      </c>
      <c r="B1315" t="s">
        <v>357</v>
      </c>
      <c r="C1315">
        <v>327</v>
      </c>
      <c r="D1315">
        <v>159</v>
      </c>
      <c r="E1315">
        <v>48.62385321100917</v>
      </c>
      <c r="F1315">
        <v>537</v>
      </c>
      <c r="G1315">
        <v>207</v>
      </c>
      <c r="H1315">
        <v>38.547486033519554</v>
      </c>
      <c r="I1315">
        <v>864</v>
      </c>
      <c r="J1315">
        <v>366</v>
      </c>
      <c r="K1315">
        <v>42.361111111111114</v>
      </c>
    </row>
    <row r="1316" spans="1:11" x14ac:dyDescent="0.25">
      <c r="A1316" t="s">
        <v>128</v>
      </c>
      <c r="B1316" t="s">
        <v>358</v>
      </c>
      <c r="C1316">
        <v>358</v>
      </c>
      <c r="D1316">
        <v>168</v>
      </c>
      <c r="E1316">
        <v>46.927374301675982</v>
      </c>
      <c r="F1316">
        <v>570</v>
      </c>
      <c r="G1316">
        <v>225</v>
      </c>
      <c r="H1316">
        <v>39.473684210526315</v>
      </c>
      <c r="I1316">
        <v>928</v>
      </c>
      <c r="J1316">
        <v>393</v>
      </c>
      <c r="K1316">
        <v>42.349137931034484</v>
      </c>
    </row>
    <row r="1317" spans="1:11" x14ac:dyDescent="0.25">
      <c r="A1317" t="s">
        <v>128</v>
      </c>
      <c r="B1317" t="s">
        <v>359</v>
      </c>
      <c r="C1317">
        <v>123</v>
      </c>
      <c r="D1317">
        <v>66</v>
      </c>
      <c r="E1317">
        <v>53.658536585365852</v>
      </c>
      <c r="F1317">
        <v>218</v>
      </c>
      <c r="G1317">
        <v>93</v>
      </c>
      <c r="H1317">
        <v>42.660550458715598</v>
      </c>
      <c r="I1317">
        <v>341</v>
      </c>
      <c r="J1317">
        <v>159</v>
      </c>
      <c r="K1317">
        <v>46.627565982404697</v>
      </c>
    </row>
    <row r="1318" spans="1:11" x14ac:dyDescent="0.25">
      <c r="A1318" t="s">
        <v>128</v>
      </c>
      <c r="B1318" t="s">
        <v>360</v>
      </c>
      <c r="C1318">
        <v>374</v>
      </c>
      <c r="D1318">
        <v>173</v>
      </c>
      <c r="E1318">
        <v>46.256684491978611</v>
      </c>
      <c r="F1318">
        <v>704</v>
      </c>
      <c r="G1318">
        <v>303</v>
      </c>
      <c r="H1318">
        <v>43.039772727272727</v>
      </c>
      <c r="I1318">
        <v>1078</v>
      </c>
      <c r="J1318">
        <v>476</v>
      </c>
      <c r="K1318">
        <v>44.15584415584415</v>
      </c>
    </row>
    <row r="1319" spans="1:11" x14ac:dyDescent="0.25">
      <c r="A1319" t="s">
        <v>128</v>
      </c>
      <c r="B1319" t="s">
        <v>361</v>
      </c>
      <c r="C1319">
        <v>666</v>
      </c>
      <c r="D1319">
        <v>292</v>
      </c>
      <c r="E1319">
        <v>43.8438438438438</v>
      </c>
      <c r="F1319">
        <v>1024</v>
      </c>
      <c r="G1319">
        <v>414</v>
      </c>
      <c r="H1319">
        <v>40.4296875</v>
      </c>
      <c r="I1319">
        <v>1690</v>
      </c>
      <c r="J1319">
        <v>706</v>
      </c>
      <c r="K1319">
        <v>41.775147928994102</v>
      </c>
    </row>
    <row r="1320" spans="1:11" x14ac:dyDescent="0.25">
      <c r="A1320" t="s">
        <v>128</v>
      </c>
      <c r="B1320" t="s">
        <v>362</v>
      </c>
      <c r="C1320">
        <v>716</v>
      </c>
      <c r="D1320">
        <v>334</v>
      </c>
      <c r="E1320">
        <v>46.6480446927374</v>
      </c>
      <c r="F1320">
        <v>1039</v>
      </c>
      <c r="G1320">
        <v>493</v>
      </c>
      <c r="H1320">
        <v>47.449470644850798</v>
      </c>
      <c r="I1320">
        <v>1755</v>
      </c>
      <c r="J1320">
        <v>827</v>
      </c>
      <c r="K1320">
        <v>47.122507122507102</v>
      </c>
    </row>
    <row r="1321" spans="1:11" x14ac:dyDescent="0.25">
      <c r="A1321" t="s">
        <v>128</v>
      </c>
      <c r="B1321" t="s">
        <v>363</v>
      </c>
      <c r="C1321">
        <v>93</v>
      </c>
      <c r="D1321">
        <v>38</v>
      </c>
      <c r="E1321">
        <v>40.860215053763397</v>
      </c>
      <c r="F1321">
        <v>124</v>
      </c>
      <c r="G1321">
        <v>46</v>
      </c>
      <c r="H1321">
        <v>37.096774193548399</v>
      </c>
      <c r="I1321">
        <v>217</v>
      </c>
      <c r="J1321">
        <v>84</v>
      </c>
      <c r="K1321">
        <v>38.709677419354797</v>
      </c>
    </row>
    <row r="1322" spans="1:11" x14ac:dyDescent="0.25">
      <c r="A1322" t="s">
        <v>147</v>
      </c>
      <c r="B1322" t="s">
        <v>365</v>
      </c>
      <c r="C1322">
        <v>3221</v>
      </c>
      <c r="D1322">
        <v>1323</v>
      </c>
      <c r="E1322">
        <v>41.074200558832665</v>
      </c>
      <c r="F1322">
        <v>3677</v>
      </c>
      <c r="G1322">
        <v>1326</v>
      </c>
      <c r="H1322">
        <v>36.062007070981778</v>
      </c>
      <c r="I1322">
        <v>6914</v>
      </c>
      <c r="J1322">
        <v>2656</v>
      </c>
      <c r="K1322">
        <v>38.414810529360714</v>
      </c>
    </row>
    <row r="1323" spans="1:11" x14ac:dyDescent="0.25">
      <c r="A1323" t="s">
        <v>147</v>
      </c>
      <c r="B1323" t="s">
        <v>366</v>
      </c>
      <c r="C1323">
        <v>3347</v>
      </c>
      <c r="D1323">
        <v>1439</v>
      </c>
      <c r="E1323">
        <v>42.993725724529433</v>
      </c>
      <c r="F1323">
        <v>3644</v>
      </c>
      <c r="G1323">
        <v>1355</v>
      </c>
      <c r="H1323">
        <v>37.184412733260153</v>
      </c>
      <c r="I1323">
        <v>6995</v>
      </c>
      <c r="J1323">
        <v>2795</v>
      </c>
      <c r="K1323">
        <v>39.957112223016438</v>
      </c>
    </row>
    <row r="1324" spans="1:11" x14ac:dyDescent="0.25">
      <c r="A1324" t="s">
        <v>147</v>
      </c>
      <c r="B1324" t="s">
        <v>367</v>
      </c>
      <c r="C1324">
        <v>2756</v>
      </c>
      <c r="D1324">
        <v>1189</v>
      </c>
      <c r="E1324">
        <v>43.1422351233672</v>
      </c>
      <c r="F1324">
        <v>2984</v>
      </c>
      <c r="G1324">
        <v>1191</v>
      </c>
      <c r="H1324">
        <v>39.91286863270777</v>
      </c>
      <c r="I1324">
        <v>5745</v>
      </c>
      <c r="J1324">
        <v>2380</v>
      </c>
      <c r="K1324">
        <v>41.427328111401224</v>
      </c>
    </row>
    <row r="1325" spans="1:11" x14ac:dyDescent="0.25">
      <c r="A1325" t="s">
        <v>147</v>
      </c>
      <c r="B1325" t="s">
        <v>355</v>
      </c>
      <c r="C1325">
        <v>2953</v>
      </c>
      <c r="D1325">
        <v>1361</v>
      </c>
      <c r="E1325">
        <v>46.088723332204538</v>
      </c>
      <c r="F1325">
        <v>3395</v>
      </c>
      <c r="G1325">
        <v>1399</v>
      </c>
      <c r="H1325">
        <v>41.207658321060379</v>
      </c>
      <c r="I1325">
        <v>6348</v>
      </c>
      <c r="J1325">
        <v>2760</v>
      </c>
      <c r="K1325">
        <v>43.478260869565219</v>
      </c>
    </row>
    <row r="1326" spans="1:11" x14ac:dyDescent="0.25">
      <c r="A1326" t="s">
        <v>147</v>
      </c>
      <c r="B1326" t="s">
        <v>368</v>
      </c>
      <c r="C1326">
        <v>3049</v>
      </c>
      <c r="D1326">
        <v>1413</v>
      </c>
      <c r="E1326">
        <v>46.343063299442434</v>
      </c>
      <c r="F1326">
        <v>3344</v>
      </c>
      <c r="G1326">
        <v>1369</v>
      </c>
      <c r="H1326">
        <v>40.938995215311003</v>
      </c>
      <c r="I1326">
        <v>6393</v>
      </c>
      <c r="J1326">
        <v>2782</v>
      </c>
      <c r="K1326">
        <v>43.516346003441271</v>
      </c>
    </row>
    <row r="1327" spans="1:11" x14ac:dyDescent="0.25">
      <c r="A1327" t="s">
        <v>147</v>
      </c>
      <c r="B1327" t="s">
        <v>369</v>
      </c>
      <c r="C1327">
        <v>2875</v>
      </c>
      <c r="D1327">
        <v>1356</v>
      </c>
      <c r="E1327">
        <v>47.165217391304353</v>
      </c>
      <c r="F1327">
        <v>3239</v>
      </c>
      <c r="G1327">
        <v>1413</v>
      </c>
      <c r="H1327">
        <v>43.624575486261193</v>
      </c>
      <c r="I1327">
        <v>6114</v>
      </c>
      <c r="J1327">
        <v>2769</v>
      </c>
      <c r="K1327">
        <v>45.289499509322866</v>
      </c>
    </row>
    <row r="1328" spans="1:11" x14ac:dyDescent="0.25">
      <c r="A1328" t="s">
        <v>147</v>
      </c>
      <c r="B1328" t="s">
        <v>370</v>
      </c>
      <c r="C1328">
        <v>3505</v>
      </c>
      <c r="D1328">
        <v>1620</v>
      </c>
      <c r="E1328">
        <v>46.219686162624818</v>
      </c>
      <c r="F1328">
        <v>3607</v>
      </c>
      <c r="G1328">
        <v>1582</v>
      </c>
      <c r="H1328">
        <v>43.859162739118382</v>
      </c>
      <c r="I1328">
        <v>7112</v>
      </c>
      <c r="J1328">
        <v>3202</v>
      </c>
      <c r="K1328">
        <v>45.022497187851521</v>
      </c>
    </row>
    <row r="1329" spans="1:11" x14ac:dyDescent="0.25">
      <c r="A1329" t="s">
        <v>115</v>
      </c>
      <c r="B1329" t="s">
        <v>365</v>
      </c>
      <c r="C1329">
        <v>348</v>
      </c>
      <c r="D1329">
        <v>223</v>
      </c>
      <c r="E1329">
        <v>64.080459770114942</v>
      </c>
      <c r="F1329">
        <v>381</v>
      </c>
      <c r="G1329">
        <v>195</v>
      </c>
      <c r="H1329">
        <v>51.181102362204726</v>
      </c>
      <c r="I1329">
        <v>729</v>
      </c>
      <c r="J1329">
        <v>418</v>
      </c>
      <c r="K1329">
        <v>57.338820301783265</v>
      </c>
    </row>
    <row r="1330" spans="1:11" x14ac:dyDescent="0.25">
      <c r="A1330" t="s">
        <v>115</v>
      </c>
      <c r="B1330" t="s">
        <v>366</v>
      </c>
      <c r="C1330">
        <v>376</v>
      </c>
      <c r="D1330">
        <v>227</v>
      </c>
      <c r="E1330">
        <v>60.37234042553191</v>
      </c>
      <c r="F1330">
        <v>383</v>
      </c>
      <c r="G1330">
        <v>189</v>
      </c>
      <c r="H1330">
        <v>49.347258485639685</v>
      </c>
      <c r="I1330">
        <v>759</v>
      </c>
      <c r="J1330">
        <v>416</v>
      </c>
      <c r="K1330">
        <v>54.808959156785242</v>
      </c>
    </row>
    <row r="1331" spans="1:11" x14ac:dyDescent="0.25">
      <c r="A1331" t="s">
        <v>115</v>
      </c>
      <c r="B1331" t="s">
        <v>367</v>
      </c>
      <c r="C1331">
        <v>398</v>
      </c>
      <c r="D1331">
        <v>240</v>
      </c>
      <c r="E1331">
        <v>60.301507537688437</v>
      </c>
      <c r="F1331">
        <v>391</v>
      </c>
      <c r="G1331">
        <v>208</v>
      </c>
      <c r="H1331">
        <v>53.196930946291559</v>
      </c>
      <c r="I1331">
        <v>789</v>
      </c>
      <c r="J1331">
        <v>448</v>
      </c>
      <c r="K1331">
        <v>56.78073510773131</v>
      </c>
    </row>
    <row r="1332" spans="1:11" x14ac:dyDescent="0.25">
      <c r="A1332" t="s">
        <v>115</v>
      </c>
      <c r="B1332" t="s">
        <v>355</v>
      </c>
      <c r="C1332">
        <v>260</v>
      </c>
      <c r="D1332">
        <v>157</v>
      </c>
      <c r="E1332">
        <v>60.38461538461538</v>
      </c>
      <c r="F1332">
        <v>304</v>
      </c>
      <c r="G1332">
        <v>143</v>
      </c>
      <c r="H1332">
        <v>47.039473684210527</v>
      </c>
      <c r="I1332">
        <v>564</v>
      </c>
      <c r="J1332">
        <v>300</v>
      </c>
      <c r="K1332">
        <v>53.191489361702125</v>
      </c>
    </row>
    <row r="1333" spans="1:11" x14ac:dyDescent="0.25">
      <c r="A1333" t="s">
        <v>115</v>
      </c>
      <c r="B1333" t="s">
        <v>368</v>
      </c>
      <c r="C1333">
        <v>215</v>
      </c>
      <c r="D1333">
        <v>147</v>
      </c>
      <c r="E1333">
        <v>68.372093023255815</v>
      </c>
      <c r="F1333">
        <v>297</v>
      </c>
      <c r="G1333">
        <v>162</v>
      </c>
      <c r="H1333">
        <v>54.545454545454547</v>
      </c>
      <c r="I1333">
        <v>512</v>
      </c>
      <c r="J1333">
        <v>309</v>
      </c>
      <c r="K1333">
        <v>60.3515625</v>
      </c>
    </row>
    <row r="1334" spans="1:11" x14ac:dyDescent="0.25">
      <c r="A1334" t="s">
        <v>115</v>
      </c>
      <c r="B1334" t="s">
        <v>369</v>
      </c>
      <c r="C1334">
        <v>333</v>
      </c>
      <c r="D1334">
        <v>215</v>
      </c>
      <c r="E1334">
        <v>64.564564564564563</v>
      </c>
      <c r="F1334">
        <v>426</v>
      </c>
      <c r="G1334">
        <v>230</v>
      </c>
      <c r="H1334">
        <v>53.990610328638496</v>
      </c>
      <c r="I1334">
        <v>759</v>
      </c>
      <c r="J1334">
        <v>445</v>
      </c>
      <c r="K1334">
        <v>58.629776021080367</v>
      </c>
    </row>
    <row r="1335" spans="1:11" x14ac:dyDescent="0.25">
      <c r="A1335" t="s">
        <v>115</v>
      </c>
      <c r="B1335" t="s">
        <v>370</v>
      </c>
      <c r="C1335">
        <v>389</v>
      </c>
      <c r="D1335">
        <v>232</v>
      </c>
      <c r="E1335">
        <v>59.640102827763492</v>
      </c>
      <c r="F1335">
        <v>551</v>
      </c>
      <c r="G1335">
        <v>274</v>
      </c>
      <c r="H1335">
        <v>49.727767695099821</v>
      </c>
      <c r="I1335">
        <v>940</v>
      </c>
      <c r="J1335">
        <v>506</v>
      </c>
      <c r="K1335">
        <v>53.829787234042549</v>
      </c>
    </row>
    <row r="1336" spans="1:11" x14ac:dyDescent="0.25">
      <c r="A1336" t="s">
        <v>115</v>
      </c>
      <c r="B1336" t="s">
        <v>357</v>
      </c>
      <c r="C1336">
        <v>487</v>
      </c>
      <c r="D1336">
        <v>245</v>
      </c>
      <c r="E1336">
        <v>50.308008213552355</v>
      </c>
      <c r="F1336">
        <v>600</v>
      </c>
      <c r="G1336">
        <v>272</v>
      </c>
      <c r="H1336">
        <v>45.333333333333329</v>
      </c>
      <c r="I1336">
        <v>1087</v>
      </c>
      <c r="J1336">
        <v>517</v>
      </c>
      <c r="K1336">
        <v>47.562097516099357</v>
      </c>
    </row>
    <row r="1337" spans="1:11" x14ac:dyDescent="0.25">
      <c r="A1337" t="s">
        <v>115</v>
      </c>
      <c r="B1337" t="s">
        <v>358</v>
      </c>
      <c r="C1337">
        <v>469</v>
      </c>
      <c r="D1337">
        <v>254</v>
      </c>
      <c r="E1337">
        <v>54.157782515991478</v>
      </c>
      <c r="F1337">
        <v>649</v>
      </c>
      <c r="G1337">
        <v>297</v>
      </c>
      <c r="H1337">
        <v>45.762711864406782</v>
      </c>
      <c r="I1337">
        <v>1118</v>
      </c>
      <c r="J1337">
        <v>551</v>
      </c>
      <c r="K1337">
        <v>49.284436493738824</v>
      </c>
    </row>
    <row r="1338" spans="1:11" x14ac:dyDescent="0.25">
      <c r="A1338" t="s">
        <v>115</v>
      </c>
      <c r="B1338" t="s">
        <v>359</v>
      </c>
      <c r="C1338">
        <v>427</v>
      </c>
      <c r="D1338">
        <v>249</v>
      </c>
      <c r="E1338">
        <v>58.313817330210775</v>
      </c>
      <c r="F1338">
        <v>657</v>
      </c>
      <c r="G1338">
        <v>323</v>
      </c>
      <c r="H1338">
        <v>49.162861491628618</v>
      </c>
      <c r="I1338">
        <v>1084</v>
      </c>
      <c r="J1338">
        <v>572</v>
      </c>
      <c r="K1338">
        <v>52.767527675276753</v>
      </c>
    </row>
    <row r="1339" spans="1:11" x14ac:dyDescent="0.25">
      <c r="A1339" t="s">
        <v>115</v>
      </c>
      <c r="B1339" t="s">
        <v>360</v>
      </c>
      <c r="C1339">
        <v>431</v>
      </c>
      <c r="D1339">
        <v>257</v>
      </c>
      <c r="E1339">
        <v>59.62877030162413</v>
      </c>
      <c r="F1339">
        <v>597</v>
      </c>
      <c r="G1339">
        <v>309</v>
      </c>
      <c r="H1339">
        <v>51.758793969849251</v>
      </c>
      <c r="I1339">
        <v>1028</v>
      </c>
      <c r="J1339">
        <v>566</v>
      </c>
      <c r="K1339">
        <v>55.05836575875486</v>
      </c>
    </row>
    <row r="1340" spans="1:11" x14ac:dyDescent="0.25">
      <c r="A1340" t="s">
        <v>115</v>
      </c>
      <c r="B1340" t="s">
        <v>361</v>
      </c>
      <c r="C1340">
        <v>473</v>
      </c>
      <c r="D1340">
        <v>293</v>
      </c>
      <c r="E1340">
        <v>61.9450317124736</v>
      </c>
      <c r="F1340">
        <v>572</v>
      </c>
      <c r="G1340">
        <v>315</v>
      </c>
      <c r="H1340">
        <v>55.069930069930102</v>
      </c>
      <c r="I1340">
        <v>1045</v>
      </c>
      <c r="J1340">
        <v>608</v>
      </c>
      <c r="K1340">
        <v>58.181818181818201</v>
      </c>
    </row>
    <row r="1341" spans="1:11" x14ac:dyDescent="0.25">
      <c r="A1341" t="s">
        <v>115</v>
      </c>
      <c r="B1341" t="s">
        <v>362</v>
      </c>
      <c r="C1341">
        <v>448</v>
      </c>
      <c r="D1341">
        <v>281</v>
      </c>
      <c r="E1341">
        <v>62.723214285714299</v>
      </c>
      <c r="F1341">
        <v>506</v>
      </c>
      <c r="G1341">
        <v>271</v>
      </c>
      <c r="H1341">
        <v>53.557312252964401</v>
      </c>
      <c r="I1341">
        <v>954</v>
      </c>
      <c r="J1341">
        <v>552</v>
      </c>
      <c r="K1341">
        <v>57.861635220125798</v>
      </c>
    </row>
    <row r="1342" spans="1:11" x14ac:dyDescent="0.25">
      <c r="A1342" t="s">
        <v>115</v>
      </c>
      <c r="B1342" t="s">
        <v>363</v>
      </c>
      <c r="C1342">
        <v>69</v>
      </c>
      <c r="D1342">
        <v>46</v>
      </c>
      <c r="E1342">
        <v>66.6666666666667</v>
      </c>
      <c r="F1342">
        <v>95</v>
      </c>
      <c r="G1342">
        <v>59</v>
      </c>
      <c r="H1342">
        <v>62.105263157894697</v>
      </c>
      <c r="I1342">
        <v>164</v>
      </c>
      <c r="J1342">
        <v>105</v>
      </c>
      <c r="K1342">
        <v>64.024390243902403</v>
      </c>
    </row>
    <row r="1343" spans="1:11" x14ac:dyDescent="0.25">
      <c r="A1343" t="s">
        <v>116</v>
      </c>
      <c r="B1343" t="s">
        <v>365</v>
      </c>
      <c r="C1343">
        <v>1680</v>
      </c>
      <c r="D1343">
        <v>816</v>
      </c>
      <c r="E1343">
        <v>48.571428571428569</v>
      </c>
      <c r="F1343">
        <v>1695</v>
      </c>
      <c r="G1343">
        <v>737</v>
      </c>
      <c r="H1343">
        <v>43.480825958702063</v>
      </c>
      <c r="I1343">
        <v>3376</v>
      </c>
      <c r="J1343">
        <v>1554</v>
      </c>
      <c r="K1343">
        <v>46.030805687203795</v>
      </c>
    </row>
    <row r="1344" spans="1:11" x14ac:dyDescent="0.25">
      <c r="A1344" t="s">
        <v>116</v>
      </c>
      <c r="B1344" t="s">
        <v>366</v>
      </c>
      <c r="C1344">
        <v>2096</v>
      </c>
      <c r="D1344">
        <v>1068</v>
      </c>
      <c r="E1344">
        <v>50.954198473282439</v>
      </c>
      <c r="F1344">
        <v>2312</v>
      </c>
      <c r="G1344">
        <v>1090</v>
      </c>
      <c r="H1344">
        <v>47.145328719723182</v>
      </c>
      <c r="I1344">
        <v>4409</v>
      </c>
      <c r="J1344">
        <v>2159</v>
      </c>
      <c r="K1344">
        <v>48.96801995917442</v>
      </c>
    </row>
    <row r="1345" spans="1:11" x14ac:dyDescent="0.25">
      <c r="A1345" t="s">
        <v>116</v>
      </c>
      <c r="B1345" t="s">
        <v>367</v>
      </c>
      <c r="C1345">
        <v>1882</v>
      </c>
      <c r="D1345">
        <v>916</v>
      </c>
      <c r="E1345">
        <v>48.671625929861847</v>
      </c>
      <c r="F1345">
        <v>1968</v>
      </c>
      <c r="G1345">
        <v>905</v>
      </c>
      <c r="H1345">
        <v>45.985772357723583</v>
      </c>
      <c r="I1345">
        <v>3850</v>
      </c>
      <c r="J1345">
        <v>1821</v>
      </c>
      <c r="K1345">
        <v>47.298701298701296</v>
      </c>
    </row>
    <row r="1346" spans="1:11" x14ac:dyDescent="0.25">
      <c r="A1346" t="s">
        <v>116</v>
      </c>
      <c r="B1346" t="s">
        <v>368</v>
      </c>
      <c r="C1346">
        <v>1989</v>
      </c>
      <c r="D1346">
        <v>1001</v>
      </c>
      <c r="E1346">
        <v>50.326797385620914</v>
      </c>
      <c r="F1346">
        <v>2134</v>
      </c>
      <c r="G1346">
        <v>1031</v>
      </c>
      <c r="H1346">
        <v>48.313027179006561</v>
      </c>
      <c r="I1346">
        <v>4123</v>
      </c>
      <c r="J1346">
        <v>2032</v>
      </c>
      <c r="K1346">
        <v>49.284501576521954</v>
      </c>
    </row>
    <row r="1347" spans="1:11" x14ac:dyDescent="0.25">
      <c r="A1347" t="s">
        <v>116</v>
      </c>
      <c r="B1347" t="s">
        <v>369</v>
      </c>
      <c r="C1347">
        <v>1888</v>
      </c>
      <c r="D1347">
        <v>924</v>
      </c>
      <c r="E1347">
        <v>48.940677966101696</v>
      </c>
      <c r="F1347">
        <v>1886</v>
      </c>
      <c r="G1347">
        <v>846</v>
      </c>
      <c r="H1347">
        <v>44.856839872746548</v>
      </c>
      <c r="I1347">
        <v>3774</v>
      </c>
      <c r="J1347">
        <v>1770</v>
      </c>
      <c r="K1347">
        <v>46.899841017488079</v>
      </c>
    </row>
    <row r="1348" spans="1:11" x14ac:dyDescent="0.25">
      <c r="A1348" t="s">
        <v>116</v>
      </c>
      <c r="B1348" t="s">
        <v>370</v>
      </c>
      <c r="C1348">
        <v>2089</v>
      </c>
      <c r="D1348">
        <v>1035</v>
      </c>
      <c r="E1348">
        <v>49.545236955481094</v>
      </c>
      <c r="F1348">
        <v>1826</v>
      </c>
      <c r="G1348">
        <v>951</v>
      </c>
      <c r="H1348">
        <v>52.081051478641839</v>
      </c>
      <c r="I1348">
        <v>3915</v>
      </c>
      <c r="J1348">
        <v>1986</v>
      </c>
      <c r="K1348">
        <v>50.727969348659009</v>
      </c>
    </row>
    <row r="1349" spans="1:11" x14ac:dyDescent="0.25">
      <c r="A1349" t="s">
        <v>116</v>
      </c>
      <c r="B1349" t="s">
        <v>357</v>
      </c>
      <c r="C1349">
        <v>2011</v>
      </c>
      <c r="D1349">
        <v>1013</v>
      </c>
      <c r="E1349">
        <v>50.372948781700643</v>
      </c>
      <c r="F1349">
        <v>1865</v>
      </c>
      <c r="G1349">
        <v>940</v>
      </c>
      <c r="H1349">
        <v>50.402144772117964</v>
      </c>
      <c r="I1349">
        <v>3876</v>
      </c>
      <c r="J1349">
        <v>1953</v>
      </c>
      <c r="K1349">
        <v>50.386996904024763</v>
      </c>
    </row>
    <row r="1350" spans="1:11" x14ac:dyDescent="0.25">
      <c r="A1350" t="s">
        <v>116</v>
      </c>
      <c r="B1350" t="s">
        <v>358</v>
      </c>
      <c r="C1350">
        <v>1739</v>
      </c>
      <c r="D1350">
        <v>854</v>
      </c>
      <c r="E1350">
        <v>49.108683151236349</v>
      </c>
      <c r="F1350">
        <v>1738</v>
      </c>
      <c r="G1350">
        <v>826</v>
      </c>
      <c r="H1350">
        <v>47.5258918296893</v>
      </c>
      <c r="I1350">
        <v>3477</v>
      </c>
      <c r="J1350">
        <v>1680</v>
      </c>
      <c r="K1350">
        <v>48.317515099223463</v>
      </c>
    </row>
    <row r="1351" spans="1:11" x14ac:dyDescent="0.25">
      <c r="A1351" t="s">
        <v>116</v>
      </c>
      <c r="B1351" t="s">
        <v>359</v>
      </c>
      <c r="C1351">
        <v>2207</v>
      </c>
      <c r="D1351">
        <v>1129</v>
      </c>
      <c r="E1351">
        <v>51.155414589941095</v>
      </c>
      <c r="F1351">
        <v>2116</v>
      </c>
      <c r="G1351">
        <v>1031</v>
      </c>
      <c r="H1351">
        <v>48.724007561436672</v>
      </c>
      <c r="I1351">
        <v>4323</v>
      </c>
      <c r="J1351">
        <v>2160</v>
      </c>
      <c r="K1351">
        <v>49.96530187369882</v>
      </c>
    </row>
    <row r="1352" spans="1:11" x14ac:dyDescent="0.25">
      <c r="A1352" t="s">
        <v>116</v>
      </c>
      <c r="B1352" t="s">
        <v>360</v>
      </c>
      <c r="C1352">
        <v>1838</v>
      </c>
      <c r="D1352">
        <v>955</v>
      </c>
      <c r="E1352">
        <v>51.958650707290538</v>
      </c>
      <c r="F1352">
        <v>1902</v>
      </c>
      <c r="G1352">
        <v>884</v>
      </c>
      <c r="H1352">
        <v>46.477392218717142</v>
      </c>
      <c r="I1352">
        <v>3740</v>
      </c>
      <c r="J1352">
        <v>1839</v>
      </c>
      <c r="K1352">
        <v>49.171122994652407</v>
      </c>
    </row>
    <row r="1353" spans="1:11" x14ac:dyDescent="0.25">
      <c r="A1353" t="s">
        <v>116</v>
      </c>
      <c r="B1353" t="s">
        <v>361</v>
      </c>
      <c r="C1353">
        <v>1476</v>
      </c>
      <c r="D1353">
        <v>797</v>
      </c>
      <c r="E1353">
        <v>53.997289972899701</v>
      </c>
      <c r="F1353">
        <v>1593</v>
      </c>
      <c r="G1353">
        <v>783</v>
      </c>
      <c r="H1353">
        <v>49.152542372881399</v>
      </c>
      <c r="I1353">
        <v>3069</v>
      </c>
      <c r="J1353">
        <v>1580</v>
      </c>
      <c r="K1353">
        <v>51.482567611599897</v>
      </c>
    </row>
    <row r="1354" spans="1:11" x14ac:dyDescent="0.25">
      <c r="A1354" t="s">
        <v>116</v>
      </c>
      <c r="B1354" t="s">
        <v>362</v>
      </c>
      <c r="C1354">
        <v>1719</v>
      </c>
      <c r="D1354">
        <v>943</v>
      </c>
      <c r="E1354">
        <v>54.857475276323399</v>
      </c>
      <c r="F1354">
        <v>1618</v>
      </c>
      <c r="G1354">
        <v>775</v>
      </c>
      <c r="H1354">
        <v>47.898640296662499</v>
      </c>
      <c r="I1354">
        <v>3337</v>
      </c>
      <c r="J1354">
        <v>1718</v>
      </c>
      <c r="K1354">
        <v>51.483368294875604</v>
      </c>
    </row>
    <row r="1355" spans="1:11" x14ac:dyDescent="0.25">
      <c r="A1355" t="s">
        <v>116</v>
      </c>
      <c r="B1355" t="s">
        <v>363</v>
      </c>
      <c r="C1355">
        <v>328</v>
      </c>
      <c r="D1355">
        <v>228</v>
      </c>
      <c r="E1355">
        <v>69.512195121951194</v>
      </c>
      <c r="F1355">
        <v>374</v>
      </c>
      <c r="G1355">
        <v>208</v>
      </c>
      <c r="H1355">
        <v>55.614973262032102</v>
      </c>
      <c r="I1355">
        <v>702</v>
      </c>
      <c r="J1355">
        <v>436</v>
      </c>
      <c r="K1355">
        <v>62.108262108262103</v>
      </c>
    </row>
    <row r="1356" spans="1:11" x14ac:dyDescent="0.25">
      <c r="A1356" t="s">
        <v>408</v>
      </c>
      <c r="B1356" t="s">
        <v>365</v>
      </c>
      <c r="C1356">
        <v>578</v>
      </c>
      <c r="D1356">
        <v>269</v>
      </c>
      <c r="E1356">
        <v>46.539792387543258</v>
      </c>
      <c r="F1356">
        <v>632</v>
      </c>
      <c r="G1356">
        <v>273</v>
      </c>
      <c r="H1356">
        <v>43.196202531645568</v>
      </c>
      <c r="I1356">
        <v>1210</v>
      </c>
      <c r="J1356">
        <v>542</v>
      </c>
      <c r="K1356">
        <v>44.793388429752071</v>
      </c>
    </row>
    <row r="1357" spans="1:11" x14ac:dyDescent="0.25">
      <c r="A1357" t="s">
        <v>408</v>
      </c>
      <c r="B1357" t="s">
        <v>362</v>
      </c>
      <c r="C1357" t="s">
        <v>334</v>
      </c>
      <c r="D1357" t="s">
        <v>334</v>
      </c>
      <c r="E1357" t="s">
        <v>334</v>
      </c>
      <c r="F1357" t="s">
        <v>334</v>
      </c>
      <c r="G1357" t="s">
        <v>334</v>
      </c>
      <c r="H1357" t="s">
        <v>334</v>
      </c>
      <c r="I1357" t="s">
        <v>334</v>
      </c>
      <c r="J1357" t="s">
        <v>334</v>
      </c>
      <c r="K1357">
        <v>66.6666666666667</v>
      </c>
    </row>
    <row r="1358" spans="1:11" x14ac:dyDescent="0.25">
      <c r="A1358" t="s">
        <v>116</v>
      </c>
      <c r="B1358" t="s">
        <v>355</v>
      </c>
      <c r="C1358">
        <v>1918</v>
      </c>
      <c r="D1358">
        <v>967</v>
      </c>
      <c r="E1358">
        <v>50.417101147028148</v>
      </c>
      <c r="F1358">
        <v>1981</v>
      </c>
      <c r="G1358">
        <v>942</v>
      </c>
      <c r="H1358">
        <v>47.551741544674407</v>
      </c>
      <c r="I1358">
        <v>3899</v>
      </c>
      <c r="J1358">
        <v>1909</v>
      </c>
      <c r="K1358">
        <v>48.96127212105668</v>
      </c>
    </row>
    <row r="1359" spans="1:11" x14ac:dyDescent="0.25">
      <c r="A1359" t="s">
        <v>409</v>
      </c>
      <c r="B1359" t="s">
        <v>365</v>
      </c>
      <c r="C1359">
        <v>4987</v>
      </c>
      <c r="D1359">
        <v>2474</v>
      </c>
      <c r="E1359">
        <v>49.608983356727492</v>
      </c>
      <c r="F1359">
        <v>5700</v>
      </c>
      <c r="G1359">
        <v>2441</v>
      </c>
      <c r="H1359">
        <v>42.824561403508767</v>
      </c>
      <c r="I1359">
        <v>10687</v>
      </c>
      <c r="J1359">
        <v>4915</v>
      </c>
      <c r="K1359">
        <v>45.990455693833631</v>
      </c>
    </row>
    <row r="1360" spans="1:11" x14ac:dyDescent="0.25">
      <c r="A1360" t="s">
        <v>409</v>
      </c>
      <c r="B1360" t="s">
        <v>366</v>
      </c>
      <c r="C1360">
        <v>4646</v>
      </c>
      <c r="D1360">
        <v>2323</v>
      </c>
      <c r="E1360">
        <v>50</v>
      </c>
      <c r="F1360">
        <v>5355</v>
      </c>
      <c r="G1360">
        <v>2145</v>
      </c>
      <c r="H1360">
        <v>40.056022408963585</v>
      </c>
      <c r="I1360">
        <v>10001</v>
      </c>
      <c r="J1360">
        <v>4468</v>
      </c>
      <c r="K1360">
        <v>44.675532446755327</v>
      </c>
    </row>
    <row r="1361" spans="1:11" x14ac:dyDescent="0.25">
      <c r="A1361" t="s">
        <v>409</v>
      </c>
      <c r="B1361" t="s">
        <v>367</v>
      </c>
      <c r="C1361">
        <v>4168</v>
      </c>
      <c r="D1361">
        <v>2352</v>
      </c>
      <c r="E1361">
        <v>56.429942418426108</v>
      </c>
      <c r="F1361">
        <v>4926</v>
      </c>
      <c r="G1361">
        <v>2157</v>
      </c>
      <c r="H1361">
        <v>43.788063337393424</v>
      </c>
      <c r="I1361">
        <v>9094</v>
      </c>
      <c r="J1361">
        <v>4509</v>
      </c>
      <c r="K1361">
        <v>49.582142071695628</v>
      </c>
    </row>
    <row r="1362" spans="1:11" x14ac:dyDescent="0.25">
      <c r="A1362" t="s">
        <v>409</v>
      </c>
      <c r="B1362" t="s">
        <v>368</v>
      </c>
      <c r="C1362">
        <v>3949</v>
      </c>
      <c r="D1362">
        <v>2202</v>
      </c>
      <c r="E1362">
        <v>55.760952139782219</v>
      </c>
      <c r="F1362">
        <v>4699</v>
      </c>
      <c r="G1362">
        <v>2193</v>
      </c>
      <c r="H1362">
        <v>46.669504149819112</v>
      </c>
      <c r="I1362">
        <v>8648</v>
      </c>
      <c r="J1362">
        <v>4395</v>
      </c>
      <c r="K1362">
        <v>50.820999074930626</v>
      </c>
    </row>
    <row r="1363" spans="1:11" x14ac:dyDescent="0.25">
      <c r="A1363" t="s">
        <v>409</v>
      </c>
      <c r="B1363" t="s">
        <v>369</v>
      </c>
      <c r="C1363">
        <v>3498</v>
      </c>
      <c r="D1363">
        <v>1956</v>
      </c>
      <c r="E1363">
        <v>55.917667238421956</v>
      </c>
      <c r="F1363">
        <v>4177</v>
      </c>
      <c r="G1363">
        <v>1886</v>
      </c>
      <c r="H1363">
        <v>45.152022983002155</v>
      </c>
      <c r="I1363">
        <v>7675</v>
      </c>
      <c r="J1363">
        <v>3842</v>
      </c>
      <c r="K1363">
        <v>50.058631921824109</v>
      </c>
    </row>
    <row r="1364" spans="1:11" x14ac:dyDescent="0.25">
      <c r="A1364" t="s">
        <v>409</v>
      </c>
      <c r="B1364" t="s">
        <v>370</v>
      </c>
      <c r="C1364">
        <v>4223</v>
      </c>
      <c r="D1364">
        <v>2255</v>
      </c>
      <c r="E1364">
        <v>53.398058252427184</v>
      </c>
      <c r="F1364">
        <v>4889</v>
      </c>
      <c r="G1364">
        <v>2112</v>
      </c>
      <c r="H1364">
        <v>43.199018204131725</v>
      </c>
      <c r="I1364">
        <v>9112</v>
      </c>
      <c r="J1364">
        <v>4367</v>
      </c>
      <c r="K1364">
        <v>47.925812115891134</v>
      </c>
    </row>
    <row r="1365" spans="1:11" x14ac:dyDescent="0.25">
      <c r="A1365" t="s">
        <v>117</v>
      </c>
      <c r="B1365" t="s">
        <v>357</v>
      </c>
      <c r="C1365">
        <v>568</v>
      </c>
      <c r="D1365">
        <v>280</v>
      </c>
      <c r="E1365">
        <v>49.29577464788732</v>
      </c>
      <c r="F1365">
        <v>582</v>
      </c>
      <c r="G1365">
        <v>243</v>
      </c>
      <c r="H1365">
        <v>41.75257731958763</v>
      </c>
      <c r="I1365">
        <v>1150</v>
      </c>
      <c r="J1365">
        <v>523</v>
      </c>
      <c r="K1365">
        <v>45.478260869565219</v>
      </c>
    </row>
    <row r="1366" spans="1:11" x14ac:dyDescent="0.25">
      <c r="A1366" t="s">
        <v>117</v>
      </c>
      <c r="B1366" t="s">
        <v>358</v>
      </c>
      <c r="C1366">
        <v>3967</v>
      </c>
      <c r="D1366">
        <v>1963</v>
      </c>
      <c r="E1366">
        <v>49.483236702798088</v>
      </c>
      <c r="F1366">
        <v>4196</v>
      </c>
      <c r="G1366">
        <v>1668</v>
      </c>
      <c r="H1366">
        <v>39.752144899904671</v>
      </c>
      <c r="I1366">
        <v>8163</v>
      </c>
      <c r="J1366">
        <v>3631</v>
      </c>
      <c r="K1366">
        <v>44.48119563885826</v>
      </c>
    </row>
    <row r="1367" spans="1:11" x14ac:dyDescent="0.25">
      <c r="A1367" t="s">
        <v>117</v>
      </c>
      <c r="B1367" t="s">
        <v>359</v>
      </c>
      <c r="C1367">
        <v>4703</v>
      </c>
      <c r="D1367">
        <v>2402</v>
      </c>
      <c r="E1367">
        <v>51.073782691898785</v>
      </c>
      <c r="F1367">
        <v>5108</v>
      </c>
      <c r="G1367">
        <v>2060</v>
      </c>
      <c r="H1367">
        <v>40.328895849647608</v>
      </c>
      <c r="I1367">
        <v>9811</v>
      </c>
      <c r="J1367">
        <v>4462</v>
      </c>
      <c r="K1367">
        <v>45.479563754968915</v>
      </c>
    </row>
    <row r="1368" spans="1:11" x14ac:dyDescent="0.25">
      <c r="A1368" t="s">
        <v>117</v>
      </c>
      <c r="B1368" t="s">
        <v>360</v>
      </c>
      <c r="C1368">
        <v>4093</v>
      </c>
      <c r="D1368">
        <v>2101</v>
      </c>
      <c r="E1368">
        <v>51.331541656486685</v>
      </c>
      <c r="F1368">
        <v>4856</v>
      </c>
      <c r="G1368">
        <v>2077</v>
      </c>
      <c r="H1368">
        <v>42.771828665568371</v>
      </c>
      <c r="I1368">
        <v>8949</v>
      </c>
      <c r="J1368">
        <v>4178</v>
      </c>
      <c r="K1368">
        <v>46.686780645882216</v>
      </c>
    </row>
    <row r="1369" spans="1:11" x14ac:dyDescent="0.25">
      <c r="A1369" t="s">
        <v>117</v>
      </c>
      <c r="B1369" t="s">
        <v>361</v>
      </c>
      <c r="C1369">
        <v>4274</v>
      </c>
      <c r="D1369">
        <v>2207</v>
      </c>
      <c r="E1369">
        <v>51.637810014038401</v>
      </c>
      <c r="F1369">
        <v>4764</v>
      </c>
      <c r="G1369">
        <v>1982</v>
      </c>
      <c r="H1369">
        <v>41.603694374475197</v>
      </c>
      <c r="I1369">
        <v>9038</v>
      </c>
      <c r="J1369">
        <v>4189</v>
      </c>
      <c r="K1369">
        <v>46.3487497233901</v>
      </c>
    </row>
    <row r="1370" spans="1:11" x14ac:dyDescent="0.25">
      <c r="A1370" t="s">
        <v>117</v>
      </c>
      <c r="B1370" t="s">
        <v>362</v>
      </c>
      <c r="C1370">
        <v>4419</v>
      </c>
      <c r="D1370">
        <v>2327</v>
      </c>
      <c r="E1370">
        <v>52.658972618239403</v>
      </c>
      <c r="F1370">
        <v>4720</v>
      </c>
      <c r="G1370">
        <v>2064</v>
      </c>
      <c r="H1370">
        <v>43.728813559321999</v>
      </c>
      <c r="I1370">
        <v>9139</v>
      </c>
      <c r="J1370">
        <v>4391</v>
      </c>
      <c r="K1370">
        <v>48.046832257358602</v>
      </c>
    </row>
    <row r="1371" spans="1:11" x14ac:dyDescent="0.25">
      <c r="A1371" t="s">
        <v>117</v>
      </c>
      <c r="B1371" t="s">
        <v>363</v>
      </c>
      <c r="C1371">
        <v>1590</v>
      </c>
      <c r="D1371">
        <v>870</v>
      </c>
      <c r="E1371">
        <v>54.716981132075503</v>
      </c>
      <c r="F1371">
        <v>1380</v>
      </c>
      <c r="G1371">
        <v>676</v>
      </c>
      <c r="H1371">
        <v>48.985507246376798</v>
      </c>
      <c r="I1371">
        <v>2971</v>
      </c>
      <c r="J1371">
        <v>1546</v>
      </c>
      <c r="K1371">
        <v>52.036351396836103</v>
      </c>
    </row>
    <row r="1372" spans="1:11" x14ac:dyDescent="0.25">
      <c r="A1372" t="s">
        <v>410</v>
      </c>
      <c r="B1372" t="s">
        <v>355</v>
      </c>
      <c r="C1372">
        <v>4298</v>
      </c>
      <c r="D1372">
        <v>2513</v>
      </c>
      <c r="E1372">
        <v>58.469055374592834</v>
      </c>
      <c r="F1372">
        <v>5171</v>
      </c>
      <c r="G1372">
        <v>2310</v>
      </c>
      <c r="H1372">
        <v>44.672210404177143</v>
      </c>
      <c r="I1372">
        <v>9469</v>
      </c>
      <c r="J1372">
        <v>4823</v>
      </c>
      <c r="K1372">
        <v>50.93462878867885</v>
      </c>
    </row>
    <row r="1373" spans="1:11" x14ac:dyDescent="0.25">
      <c r="A1373" t="s">
        <v>118</v>
      </c>
      <c r="B1373" t="s">
        <v>365</v>
      </c>
      <c r="C1373">
        <v>3885</v>
      </c>
      <c r="D1373">
        <v>1916</v>
      </c>
      <c r="E1373">
        <v>49.317889317889325</v>
      </c>
      <c r="F1373">
        <v>4042</v>
      </c>
      <c r="G1373">
        <v>1752</v>
      </c>
      <c r="H1373">
        <v>43.344878772884712</v>
      </c>
      <c r="I1373">
        <v>7927</v>
      </c>
      <c r="J1373">
        <v>3668</v>
      </c>
      <c r="K1373">
        <v>46.27223413649552</v>
      </c>
    </row>
    <row r="1374" spans="1:11" x14ac:dyDescent="0.25">
      <c r="A1374" t="s">
        <v>118</v>
      </c>
      <c r="B1374" t="s">
        <v>366</v>
      </c>
      <c r="C1374">
        <v>3990</v>
      </c>
      <c r="D1374">
        <v>2009</v>
      </c>
      <c r="E1374">
        <v>50.350877192982452</v>
      </c>
      <c r="F1374">
        <v>3956</v>
      </c>
      <c r="G1374">
        <v>1791</v>
      </c>
      <c r="H1374">
        <v>45.27300303336704</v>
      </c>
      <c r="I1374">
        <v>7946</v>
      </c>
      <c r="J1374">
        <v>3800</v>
      </c>
      <c r="K1374">
        <v>47.822803926503902</v>
      </c>
    </row>
    <row r="1375" spans="1:11" x14ac:dyDescent="0.25">
      <c r="A1375" t="s">
        <v>118</v>
      </c>
      <c r="B1375" t="s">
        <v>367</v>
      </c>
      <c r="C1375">
        <v>3235</v>
      </c>
      <c r="D1375">
        <v>1696</v>
      </c>
      <c r="E1375">
        <v>52.426584234930452</v>
      </c>
      <c r="F1375">
        <v>3422</v>
      </c>
      <c r="G1375">
        <v>1517</v>
      </c>
      <c r="H1375">
        <v>44.330800701344245</v>
      </c>
      <c r="I1375">
        <v>6657</v>
      </c>
      <c r="J1375">
        <v>3213</v>
      </c>
      <c r="K1375">
        <v>48.264984227129332</v>
      </c>
    </row>
    <row r="1376" spans="1:11" x14ac:dyDescent="0.25">
      <c r="A1376" t="s">
        <v>118</v>
      </c>
      <c r="B1376" t="s">
        <v>355</v>
      </c>
      <c r="C1376">
        <v>3144</v>
      </c>
      <c r="D1376">
        <v>1620</v>
      </c>
      <c r="E1376">
        <v>51.526717557251906</v>
      </c>
      <c r="F1376">
        <v>3377</v>
      </c>
      <c r="G1376">
        <v>1507</v>
      </c>
      <c r="H1376">
        <v>44.625407166123779</v>
      </c>
      <c r="I1376">
        <v>6521</v>
      </c>
      <c r="J1376">
        <v>3127</v>
      </c>
      <c r="K1376">
        <v>47.952767980371107</v>
      </c>
    </row>
    <row r="1377" spans="1:11" x14ac:dyDescent="0.25">
      <c r="A1377" t="s">
        <v>118</v>
      </c>
      <c r="B1377" t="s">
        <v>368</v>
      </c>
      <c r="C1377">
        <v>3376</v>
      </c>
      <c r="D1377">
        <v>1708</v>
      </c>
      <c r="E1377">
        <v>50.592417061611378</v>
      </c>
      <c r="F1377">
        <v>3842</v>
      </c>
      <c r="G1377">
        <v>1681</v>
      </c>
      <c r="H1377">
        <v>43.753253513794895</v>
      </c>
      <c r="I1377">
        <v>7218</v>
      </c>
      <c r="J1377">
        <v>3389</v>
      </c>
      <c r="K1377">
        <v>46.952064283735105</v>
      </c>
    </row>
    <row r="1378" spans="1:11" x14ac:dyDescent="0.25">
      <c r="A1378" t="s">
        <v>118</v>
      </c>
      <c r="B1378" t="s">
        <v>369</v>
      </c>
      <c r="C1378">
        <v>2833</v>
      </c>
      <c r="D1378">
        <v>1483</v>
      </c>
      <c r="E1378">
        <v>52.347334980585948</v>
      </c>
      <c r="F1378">
        <v>2987</v>
      </c>
      <c r="G1378">
        <v>1451</v>
      </c>
      <c r="H1378">
        <v>48.577167726816207</v>
      </c>
      <c r="I1378">
        <v>5820</v>
      </c>
      <c r="J1378">
        <v>2934</v>
      </c>
      <c r="K1378">
        <v>50.412371134020624</v>
      </c>
    </row>
    <row r="1379" spans="1:11" x14ac:dyDescent="0.25">
      <c r="A1379" t="s">
        <v>118</v>
      </c>
      <c r="B1379" t="s">
        <v>370</v>
      </c>
      <c r="C1379">
        <v>3058</v>
      </c>
      <c r="D1379">
        <v>1534</v>
      </c>
      <c r="E1379">
        <v>50.163505559189019</v>
      </c>
      <c r="F1379">
        <v>3332</v>
      </c>
      <c r="G1379">
        <v>1606</v>
      </c>
      <c r="H1379">
        <v>48.199279711884756</v>
      </c>
      <c r="I1379">
        <v>6390</v>
      </c>
      <c r="J1379">
        <v>3140</v>
      </c>
      <c r="K1379">
        <v>49.139280125195619</v>
      </c>
    </row>
    <row r="1380" spans="1:11" x14ac:dyDescent="0.25">
      <c r="A1380" t="s">
        <v>118</v>
      </c>
      <c r="B1380" t="s">
        <v>357</v>
      </c>
      <c r="C1380">
        <v>3392</v>
      </c>
      <c r="D1380">
        <v>1678</v>
      </c>
      <c r="E1380">
        <v>49.469339622641513</v>
      </c>
      <c r="F1380">
        <v>3615</v>
      </c>
      <c r="G1380">
        <v>1742</v>
      </c>
      <c r="H1380">
        <v>48.188105117565698</v>
      </c>
      <c r="I1380">
        <v>7007</v>
      </c>
      <c r="J1380">
        <v>3420</v>
      </c>
      <c r="K1380">
        <v>48.808334522620235</v>
      </c>
    </row>
    <row r="1381" spans="1:11" x14ac:dyDescent="0.25">
      <c r="A1381" t="s">
        <v>118</v>
      </c>
      <c r="B1381" t="s">
        <v>358</v>
      </c>
      <c r="C1381">
        <v>3280</v>
      </c>
      <c r="D1381">
        <v>1625</v>
      </c>
      <c r="E1381">
        <v>49.542682926829265</v>
      </c>
      <c r="F1381">
        <v>3437</v>
      </c>
      <c r="G1381">
        <v>1592</v>
      </c>
      <c r="H1381">
        <v>46.319464649403557</v>
      </c>
      <c r="I1381">
        <v>6717</v>
      </c>
      <c r="J1381">
        <v>3217</v>
      </c>
      <c r="K1381">
        <v>47.893404793806759</v>
      </c>
    </row>
    <row r="1382" spans="1:11" x14ac:dyDescent="0.25">
      <c r="A1382" t="s">
        <v>118</v>
      </c>
      <c r="B1382" t="s">
        <v>359</v>
      </c>
      <c r="C1382">
        <v>3936</v>
      </c>
      <c r="D1382">
        <v>1928</v>
      </c>
      <c r="E1382">
        <v>48.983739837398367</v>
      </c>
      <c r="F1382">
        <v>4402</v>
      </c>
      <c r="G1382">
        <v>1885</v>
      </c>
      <c r="H1382">
        <v>42.821444797819176</v>
      </c>
      <c r="I1382">
        <v>8338</v>
      </c>
      <c r="J1382">
        <v>3813</v>
      </c>
      <c r="K1382">
        <v>45.730390981050611</v>
      </c>
    </row>
    <row r="1383" spans="1:11" x14ac:dyDescent="0.25">
      <c r="A1383" t="s">
        <v>118</v>
      </c>
      <c r="B1383" t="s">
        <v>360</v>
      </c>
      <c r="C1383">
        <v>3588</v>
      </c>
      <c r="D1383">
        <v>1689</v>
      </c>
      <c r="E1383">
        <v>47.07357859531772</v>
      </c>
      <c r="F1383">
        <v>3830</v>
      </c>
      <c r="G1383">
        <v>1598</v>
      </c>
      <c r="H1383">
        <v>41.723237597911229</v>
      </c>
      <c r="I1383">
        <v>7418</v>
      </c>
      <c r="J1383">
        <v>3287</v>
      </c>
      <c r="K1383">
        <v>44.311135076840117</v>
      </c>
    </row>
    <row r="1384" spans="1:11" x14ac:dyDescent="0.25">
      <c r="A1384" t="s">
        <v>118</v>
      </c>
      <c r="B1384" t="s">
        <v>361</v>
      </c>
      <c r="C1384">
        <v>3576</v>
      </c>
      <c r="D1384">
        <v>1669</v>
      </c>
      <c r="E1384">
        <v>46.672259507829999</v>
      </c>
      <c r="F1384">
        <v>4033</v>
      </c>
      <c r="G1384">
        <v>1654</v>
      </c>
      <c r="H1384">
        <v>41.011653855690597</v>
      </c>
      <c r="I1384">
        <v>7609</v>
      </c>
      <c r="J1384">
        <v>3323</v>
      </c>
      <c r="K1384">
        <v>43.671967407018002</v>
      </c>
    </row>
    <row r="1385" spans="1:11" x14ac:dyDescent="0.25">
      <c r="A1385" t="s">
        <v>118</v>
      </c>
      <c r="B1385" t="s">
        <v>362</v>
      </c>
      <c r="C1385">
        <v>3355</v>
      </c>
      <c r="D1385">
        <v>1591</v>
      </c>
      <c r="E1385">
        <v>47.421758569299598</v>
      </c>
      <c r="F1385">
        <v>3733</v>
      </c>
      <c r="G1385">
        <v>1530</v>
      </c>
      <c r="H1385">
        <v>40.985802303777099</v>
      </c>
      <c r="I1385">
        <v>7088</v>
      </c>
      <c r="J1385">
        <v>3121</v>
      </c>
      <c r="K1385">
        <v>44.032167042889398</v>
      </c>
    </row>
    <row r="1386" spans="1:11" x14ac:dyDescent="0.25">
      <c r="A1386" t="s">
        <v>118</v>
      </c>
      <c r="B1386" t="s">
        <v>363</v>
      </c>
      <c r="C1386">
        <v>777</v>
      </c>
      <c r="D1386">
        <v>326</v>
      </c>
      <c r="E1386">
        <v>41.956241956242003</v>
      </c>
      <c r="F1386">
        <v>897</v>
      </c>
      <c r="G1386">
        <v>368</v>
      </c>
      <c r="H1386">
        <v>41.025641025641001</v>
      </c>
      <c r="I1386">
        <v>1674</v>
      </c>
      <c r="J1386">
        <v>694</v>
      </c>
      <c r="K1386">
        <v>41.457586618876903</v>
      </c>
    </row>
    <row r="1387" spans="1:11" x14ac:dyDescent="0.25">
      <c r="A1387" t="s">
        <v>119</v>
      </c>
      <c r="B1387" t="s">
        <v>368</v>
      </c>
      <c r="C1387">
        <v>2617</v>
      </c>
      <c r="D1387">
        <v>1686</v>
      </c>
      <c r="E1387">
        <v>64.424914023691258</v>
      </c>
      <c r="F1387">
        <v>2835</v>
      </c>
      <c r="G1387">
        <v>1629</v>
      </c>
      <c r="H1387">
        <v>57.460317460317462</v>
      </c>
      <c r="I1387">
        <v>5452</v>
      </c>
      <c r="J1387">
        <v>3315</v>
      </c>
      <c r="K1387">
        <v>60.803374908290536</v>
      </c>
    </row>
    <row r="1388" spans="1:11" x14ac:dyDescent="0.25">
      <c r="A1388" t="s">
        <v>119</v>
      </c>
      <c r="B1388" t="s">
        <v>369</v>
      </c>
      <c r="C1388">
        <v>2276</v>
      </c>
      <c r="D1388">
        <v>1509</v>
      </c>
      <c r="E1388">
        <v>66.300527240773292</v>
      </c>
      <c r="F1388">
        <v>2553</v>
      </c>
      <c r="G1388">
        <v>1523</v>
      </c>
      <c r="H1388">
        <v>59.655307481394438</v>
      </c>
      <c r="I1388">
        <v>4829</v>
      </c>
      <c r="J1388">
        <v>3032</v>
      </c>
      <c r="K1388">
        <v>62.78732656864775</v>
      </c>
    </row>
    <row r="1389" spans="1:11" x14ac:dyDescent="0.25">
      <c r="A1389" t="s">
        <v>119</v>
      </c>
      <c r="B1389" t="s">
        <v>370</v>
      </c>
      <c r="C1389">
        <v>2218</v>
      </c>
      <c r="D1389">
        <v>1452</v>
      </c>
      <c r="E1389">
        <v>65.464382326420207</v>
      </c>
      <c r="F1389">
        <v>2448</v>
      </c>
      <c r="G1389">
        <v>1475</v>
      </c>
      <c r="H1389">
        <v>60.253267973856211</v>
      </c>
      <c r="I1389">
        <v>4666</v>
      </c>
      <c r="J1389">
        <v>2927</v>
      </c>
      <c r="K1389">
        <v>62.730390055722246</v>
      </c>
    </row>
    <row r="1390" spans="1:11" x14ac:dyDescent="0.25">
      <c r="A1390" t="s">
        <v>119</v>
      </c>
      <c r="B1390" t="s">
        <v>357</v>
      </c>
      <c r="C1390">
        <v>2284</v>
      </c>
      <c r="D1390">
        <v>1494</v>
      </c>
      <c r="E1390">
        <v>65.411558669001749</v>
      </c>
      <c r="F1390">
        <v>2438</v>
      </c>
      <c r="G1390">
        <v>1375</v>
      </c>
      <c r="H1390">
        <v>56.398687448728467</v>
      </c>
      <c r="I1390">
        <v>4722</v>
      </c>
      <c r="J1390">
        <v>2869</v>
      </c>
      <c r="K1390">
        <v>60.758153324862349</v>
      </c>
    </row>
    <row r="1391" spans="1:11" x14ac:dyDescent="0.25">
      <c r="A1391" t="s">
        <v>119</v>
      </c>
      <c r="B1391" t="s">
        <v>358</v>
      </c>
      <c r="C1391">
        <v>2516</v>
      </c>
      <c r="D1391">
        <v>1668</v>
      </c>
      <c r="E1391">
        <v>66.295707472178066</v>
      </c>
      <c r="F1391">
        <v>2810</v>
      </c>
      <c r="G1391">
        <v>1688</v>
      </c>
      <c r="H1391">
        <v>60.071174377224196</v>
      </c>
      <c r="I1391">
        <v>5326</v>
      </c>
      <c r="J1391">
        <v>3356</v>
      </c>
      <c r="K1391">
        <v>63.011641006383776</v>
      </c>
    </row>
    <row r="1392" spans="1:11" x14ac:dyDescent="0.25">
      <c r="A1392" t="s">
        <v>119</v>
      </c>
      <c r="B1392" t="s">
        <v>359</v>
      </c>
      <c r="C1392">
        <v>2896</v>
      </c>
      <c r="D1392">
        <v>1861</v>
      </c>
      <c r="E1392">
        <v>64.261049723756912</v>
      </c>
      <c r="F1392">
        <v>3030</v>
      </c>
      <c r="G1392">
        <v>1846</v>
      </c>
      <c r="H1392">
        <v>60.92409240924092</v>
      </c>
      <c r="I1392">
        <v>5926</v>
      </c>
      <c r="J1392">
        <v>3707</v>
      </c>
      <c r="K1392">
        <v>62.554843064461693</v>
      </c>
    </row>
    <row r="1393" spans="1:11" x14ac:dyDescent="0.25">
      <c r="A1393" t="s">
        <v>119</v>
      </c>
      <c r="B1393" t="s">
        <v>360</v>
      </c>
      <c r="C1393">
        <v>2341</v>
      </c>
      <c r="D1393">
        <v>1537</v>
      </c>
      <c r="E1393">
        <v>65.655702691157614</v>
      </c>
      <c r="F1393">
        <v>2535</v>
      </c>
      <c r="G1393">
        <v>1592</v>
      </c>
      <c r="H1393">
        <v>62.800788954635109</v>
      </c>
      <c r="I1393">
        <v>4876</v>
      </c>
      <c r="J1393">
        <v>3129</v>
      </c>
      <c r="K1393">
        <v>64.171452009844131</v>
      </c>
    </row>
    <row r="1394" spans="1:11" x14ac:dyDescent="0.25">
      <c r="A1394" t="s">
        <v>119</v>
      </c>
      <c r="B1394" t="s">
        <v>361</v>
      </c>
      <c r="C1394">
        <v>1984</v>
      </c>
      <c r="D1394">
        <v>1296</v>
      </c>
      <c r="E1394">
        <v>65.322580645161295</v>
      </c>
      <c r="F1394">
        <v>2239</v>
      </c>
      <c r="G1394">
        <v>1340</v>
      </c>
      <c r="H1394">
        <v>59.848146493970503</v>
      </c>
      <c r="I1394">
        <v>4223</v>
      </c>
      <c r="J1394">
        <v>2636</v>
      </c>
      <c r="K1394">
        <v>62.420080511484699</v>
      </c>
    </row>
    <row r="1395" spans="1:11" x14ac:dyDescent="0.25">
      <c r="A1395" t="s">
        <v>119</v>
      </c>
      <c r="B1395" t="s">
        <v>362</v>
      </c>
      <c r="C1395">
        <v>2090</v>
      </c>
      <c r="D1395">
        <v>1313</v>
      </c>
      <c r="E1395">
        <v>62.822966507177</v>
      </c>
      <c r="F1395">
        <v>2407</v>
      </c>
      <c r="G1395">
        <v>1363</v>
      </c>
      <c r="H1395">
        <v>56.6265060240964</v>
      </c>
      <c r="I1395">
        <v>4498</v>
      </c>
      <c r="J1395">
        <v>2677</v>
      </c>
      <c r="K1395">
        <v>59.5153401511783</v>
      </c>
    </row>
    <row r="1396" spans="1:11" x14ac:dyDescent="0.25">
      <c r="A1396" t="s">
        <v>119</v>
      </c>
      <c r="B1396" t="s">
        <v>363</v>
      </c>
      <c r="C1396">
        <v>747</v>
      </c>
      <c r="D1396">
        <v>494</v>
      </c>
      <c r="E1396">
        <v>66.131191432396193</v>
      </c>
      <c r="F1396">
        <v>812</v>
      </c>
      <c r="G1396">
        <v>530</v>
      </c>
      <c r="H1396">
        <v>65.270935960591103</v>
      </c>
      <c r="I1396">
        <v>1559</v>
      </c>
      <c r="J1396">
        <v>1024</v>
      </c>
      <c r="K1396">
        <v>65.683130211674197</v>
      </c>
    </row>
    <row r="1397" spans="1:11" x14ac:dyDescent="0.25">
      <c r="A1397" t="s">
        <v>119</v>
      </c>
      <c r="B1397" t="s">
        <v>355</v>
      </c>
      <c r="C1397">
        <v>268</v>
      </c>
      <c r="D1397">
        <v>163</v>
      </c>
      <c r="E1397">
        <v>60.820895522388064</v>
      </c>
      <c r="F1397">
        <v>324</v>
      </c>
      <c r="G1397">
        <v>179</v>
      </c>
      <c r="H1397">
        <v>55.246913580246911</v>
      </c>
      <c r="I1397">
        <v>592</v>
      </c>
      <c r="J1397">
        <v>342</v>
      </c>
      <c r="K1397">
        <v>57.770270270270267</v>
      </c>
    </row>
    <row r="1398" spans="1:11" x14ac:dyDescent="0.25">
      <c r="A1398" t="s">
        <v>147</v>
      </c>
      <c r="B1398" t="s">
        <v>357</v>
      </c>
      <c r="C1398">
        <v>3400</v>
      </c>
      <c r="D1398">
        <v>1605</v>
      </c>
      <c r="E1398">
        <v>47.205882352941181</v>
      </c>
      <c r="F1398">
        <v>3756</v>
      </c>
      <c r="G1398">
        <v>1621</v>
      </c>
      <c r="H1398">
        <v>43.157614483493077</v>
      </c>
      <c r="I1398">
        <v>7156</v>
      </c>
      <c r="J1398">
        <v>3226</v>
      </c>
      <c r="K1398">
        <v>45.08105086640581</v>
      </c>
    </row>
    <row r="1399" spans="1:11" x14ac:dyDescent="0.25">
      <c r="A1399" t="s">
        <v>147</v>
      </c>
      <c r="B1399" t="s">
        <v>358</v>
      </c>
      <c r="C1399">
        <v>3808</v>
      </c>
      <c r="D1399">
        <v>1731</v>
      </c>
      <c r="E1399">
        <v>45.456932773109244</v>
      </c>
      <c r="F1399">
        <v>4175</v>
      </c>
      <c r="G1399">
        <v>1719</v>
      </c>
      <c r="H1399">
        <v>41.17365269461078</v>
      </c>
      <c r="I1399">
        <v>7983</v>
      </c>
      <c r="J1399">
        <v>3450</v>
      </c>
      <c r="K1399">
        <v>43.216835776024055</v>
      </c>
    </row>
    <row r="1400" spans="1:11" x14ac:dyDescent="0.25">
      <c r="A1400" t="s">
        <v>147</v>
      </c>
      <c r="B1400" t="s">
        <v>359</v>
      </c>
      <c r="C1400">
        <v>3873</v>
      </c>
      <c r="D1400">
        <v>1693</v>
      </c>
      <c r="E1400">
        <v>43.71288406919701</v>
      </c>
      <c r="F1400">
        <v>4009</v>
      </c>
      <c r="G1400">
        <v>1643</v>
      </c>
      <c r="H1400">
        <v>40.982788725367918</v>
      </c>
      <c r="I1400">
        <v>7882</v>
      </c>
      <c r="J1400">
        <v>3336</v>
      </c>
      <c r="K1400">
        <v>42.324283176858664</v>
      </c>
    </row>
    <row r="1401" spans="1:11" x14ac:dyDescent="0.25">
      <c r="A1401" t="s">
        <v>147</v>
      </c>
      <c r="B1401" t="s">
        <v>360</v>
      </c>
      <c r="C1401">
        <v>4733</v>
      </c>
      <c r="D1401">
        <v>1965</v>
      </c>
      <c r="E1401">
        <v>41.517008240016906</v>
      </c>
      <c r="F1401">
        <v>5014</v>
      </c>
      <c r="G1401">
        <v>1840</v>
      </c>
      <c r="H1401">
        <v>36.697247706422019</v>
      </c>
      <c r="I1401">
        <v>9747</v>
      </c>
      <c r="J1401">
        <v>3805</v>
      </c>
      <c r="K1401">
        <v>39.037652611059812</v>
      </c>
    </row>
    <row r="1402" spans="1:11" x14ac:dyDescent="0.25">
      <c r="A1402" t="s">
        <v>147</v>
      </c>
      <c r="B1402" t="s">
        <v>361</v>
      </c>
      <c r="C1402">
        <v>4914</v>
      </c>
      <c r="D1402">
        <v>1977</v>
      </c>
      <c r="E1402">
        <v>40.231990231990203</v>
      </c>
      <c r="F1402">
        <v>5143</v>
      </c>
      <c r="G1402">
        <v>1866</v>
      </c>
      <c r="H1402">
        <v>36.282325490958598</v>
      </c>
      <c r="I1402">
        <v>10057</v>
      </c>
      <c r="J1402">
        <v>3843</v>
      </c>
      <c r="K1402">
        <v>38.212190514069803</v>
      </c>
    </row>
    <row r="1403" spans="1:11" x14ac:dyDescent="0.25">
      <c r="A1403" t="s">
        <v>147</v>
      </c>
      <c r="B1403" t="s">
        <v>362</v>
      </c>
      <c r="C1403">
        <v>5014</v>
      </c>
      <c r="D1403">
        <v>1982</v>
      </c>
      <c r="E1403">
        <v>39.529317909852402</v>
      </c>
      <c r="F1403">
        <v>4854</v>
      </c>
      <c r="G1403">
        <v>1739</v>
      </c>
      <c r="H1403">
        <v>35.826122785331698</v>
      </c>
      <c r="I1403">
        <v>9872</v>
      </c>
      <c r="J1403">
        <v>3721</v>
      </c>
      <c r="K1403">
        <v>37.6924635332253</v>
      </c>
    </row>
    <row r="1404" spans="1:11" x14ac:dyDescent="0.25">
      <c r="A1404" t="s">
        <v>147</v>
      </c>
      <c r="B1404" t="s">
        <v>363</v>
      </c>
      <c r="C1404">
        <v>1084</v>
      </c>
      <c r="D1404">
        <v>482</v>
      </c>
      <c r="E1404">
        <v>44.464944649446501</v>
      </c>
      <c r="F1404">
        <v>901</v>
      </c>
      <c r="G1404">
        <v>355</v>
      </c>
      <c r="H1404">
        <v>39.400665926748097</v>
      </c>
      <c r="I1404">
        <v>1991</v>
      </c>
      <c r="J1404">
        <v>841</v>
      </c>
      <c r="K1404">
        <v>42.2400803616273</v>
      </c>
    </row>
    <row r="1405" spans="1:11" x14ac:dyDescent="0.25">
      <c r="A1405" t="s">
        <v>148</v>
      </c>
      <c r="B1405" t="s">
        <v>365</v>
      </c>
      <c r="C1405">
        <v>3068</v>
      </c>
      <c r="D1405">
        <v>1253</v>
      </c>
      <c r="E1405">
        <v>40.840938722294652</v>
      </c>
      <c r="F1405">
        <v>3372</v>
      </c>
      <c r="G1405">
        <v>1186</v>
      </c>
      <c r="H1405">
        <v>35.172004744958478</v>
      </c>
      <c r="I1405">
        <v>6443</v>
      </c>
      <c r="J1405">
        <v>2440</v>
      </c>
      <c r="K1405">
        <v>37.870557193853799</v>
      </c>
    </row>
    <row r="1406" spans="1:11" x14ac:dyDescent="0.25">
      <c r="A1406" t="s">
        <v>148</v>
      </c>
      <c r="B1406" t="s">
        <v>366</v>
      </c>
      <c r="C1406">
        <v>3092</v>
      </c>
      <c r="D1406">
        <v>1372</v>
      </c>
      <c r="E1406">
        <v>44.372574385511001</v>
      </c>
      <c r="F1406">
        <v>3421</v>
      </c>
      <c r="G1406">
        <v>1244</v>
      </c>
      <c r="H1406">
        <v>36.363636363636367</v>
      </c>
      <c r="I1406">
        <v>6513</v>
      </c>
      <c r="J1406">
        <v>2616</v>
      </c>
      <c r="K1406">
        <v>40.165822201750345</v>
      </c>
    </row>
    <row r="1407" spans="1:11" x14ac:dyDescent="0.25">
      <c r="A1407" t="s">
        <v>148</v>
      </c>
      <c r="B1407" t="s">
        <v>367</v>
      </c>
      <c r="C1407">
        <v>3371</v>
      </c>
      <c r="D1407">
        <v>1453</v>
      </c>
      <c r="E1407">
        <v>43.102936814001779</v>
      </c>
      <c r="F1407">
        <v>3326</v>
      </c>
      <c r="G1407">
        <v>1242</v>
      </c>
      <c r="H1407">
        <v>37.342152736019244</v>
      </c>
      <c r="I1407">
        <v>6697</v>
      </c>
      <c r="J1407">
        <v>2695</v>
      </c>
      <c r="K1407">
        <v>40.241899357921454</v>
      </c>
    </row>
    <row r="1408" spans="1:11" x14ac:dyDescent="0.25">
      <c r="A1408" t="s">
        <v>148</v>
      </c>
      <c r="B1408" t="s">
        <v>368</v>
      </c>
      <c r="C1408">
        <v>2834</v>
      </c>
      <c r="D1408">
        <v>1322</v>
      </c>
      <c r="E1408">
        <v>46.647847565278759</v>
      </c>
      <c r="F1408">
        <v>3368</v>
      </c>
      <c r="G1408">
        <v>1339</v>
      </c>
      <c r="H1408">
        <v>39.756532066508314</v>
      </c>
      <c r="I1408">
        <v>6202</v>
      </c>
      <c r="J1408">
        <v>2661</v>
      </c>
      <c r="K1408">
        <v>42.905514350209614</v>
      </c>
    </row>
    <row r="1409" spans="1:11" x14ac:dyDescent="0.25">
      <c r="A1409" t="s">
        <v>148</v>
      </c>
      <c r="B1409" t="s">
        <v>369</v>
      </c>
      <c r="C1409">
        <v>2666</v>
      </c>
      <c r="D1409">
        <v>1299</v>
      </c>
      <c r="E1409">
        <v>48.72468117029257</v>
      </c>
      <c r="F1409">
        <v>3102</v>
      </c>
      <c r="G1409">
        <v>1288</v>
      </c>
      <c r="H1409">
        <v>41.521598968407481</v>
      </c>
      <c r="I1409">
        <v>5768</v>
      </c>
      <c r="J1409">
        <v>2587</v>
      </c>
      <c r="K1409">
        <v>44.850901525658813</v>
      </c>
    </row>
    <row r="1410" spans="1:11" x14ac:dyDescent="0.25">
      <c r="A1410" t="s">
        <v>148</v>
      </c>
      <c r="B1410" t="s">
        <v>370</v>
      </c>
      <c r="C1410">
        <v>3069</v>
      </c>
      <c r="D1410">
        <v>1475</v>
      </c>
      <c r="E1410">
        <v>48.061257738677092</v>
      </c>
      <c r="F1410">
        <v>3233</v>
      </c>
      <c r="G1410">
        <v>1326</v>
      </c>
      <c r="H1410">
        <v>41.014537581193935</v>
      </c>
      <c r="I1410">
        <v>6302</v>
      </c>
      <c r="J1410">
        <v>2801</v>
      </c>
      <c r="K1410">
        <v>44.446207553157727</v>
      </c>
    </row>
    <row r="1411" spans="1:11" x14ac:dyDescent="0.25">
      <c r="A1411" t="s">
        <v>148</v>
      </c>
      <c r="B1411" t="s">
        <v>357</v>
      </c>
      <c r="C1411">
        <v>2761</v>
      </c>
      <c r="D1411">
        <v>1325</v>
      </c>
      <c r="E1411">
        <v>47.989858746830862</v>
      </c>
      <c r="F1411">
        <v>3117</v>
      </c>
      <c r="G1411">
        <v>1273</v>
      </c>
      <c r="H1411">
        <v>40.840551812640363</v>
      </c>
      <c r="I1411">
        <v>5878</v>
      </c>
      <c r="J1411">
        <v>2598</v>
      </c>
      <c r="K1411">
        <v>44.198707043211982</v>
      </c>
    </row>
    <row r="1412" spans="1:11" x14ac:dyDescent="0.25">
      <c r="A1412" t="s">
        <v>148</v>
      </c>
      <c r="B1412" t="s">
        <v>358</v>
      </c>
      <c r="C1412">
        <v>3207</v>
      </c>
      <c r="D1412">
        <v>1524</v>
      </c>
      <c r="E1412">
        <v>47.521047708138447</v>
      </c>
      <c r="F1412">
        <v>3939</v>
      </c>
      <c r="G1412">
        <v>1548</v>
      </c>
      <c r="H1412">
        <v>39.299314546839298</v>
      </c>
      <c r="I1412">
        <v>7146</v>
      </c>
      <c r="J1412">
        <v>3072</v>
      </c>
      <c r="K1412">
        <v>42.989084802686818</v>
      </c>
    </row>
    <row r="1413" spans="1:11" x14ac:dyDescent="0.25">
      <c r="A1413" t="s">
        <v>148</v>
      </c>
      <c r="B1413" t="s">
        <v>359</v>
      </c>
      <c r="C1413">
        <v>3857</v>
      </c>
      <c r="D1413">
        <v>1835</v>
      </c>
      <c r="E1413">
        <v>47.575836142079332</v>
      </c>
      <c r="F1413">
        <v>4707</v>
      </c>
      <c r="G1413">
        <v>1952</v>
      </c>
      <c r="H1413">
        <v>41.470150839175695</v>
      </c>
      <c r="I1413">
        <v>8564</v>
      </c>
      <c r="J1413">
        <v>3787</v>
      </c>
      <c r="K1413">
        <v>44.219990658570758</v>
      </c>
    </row>
    <row r="1414" spans="1:11" x14ac:dyDescent="0.25">
      <c r="A1414" t="s">
        <v>148</v>
      </c>
      <c r="B1414" t="s">
        <v>360</v>
      </c>
      <c r="C1414">
        <v>3239</v>
      </c>
      <c r="D1414">
        <v>1500</v>
      </c>
      <c r="E1414">
        <v>46.310589688175362</v>
      </c>
      <c r="F1414">
        <v>3934</v>
      </c>
      <c r="G1414">
        <v>1570</v>
      </c>
      <c r="H1414">
        <v>39.908490086426035</v>
      </c>
      <c r="I1414">
        <v>7173</v>
      </c>
      <c r="J1414">
        <v>3070</v>
      </c>
      <c r="K1414">
        <v>42.799386588596128</v>
      </c>
    </row>
    <row r="1415" spans="1:11" x14ac:dyDescent="0.25">
      <c r="A1415" t="s">
        <v>122</v>
      </c>
      <c r="B1415" t="s">
        <v>365</v>
      </c>
      <c r="C1415">
        <v>1003</v>
      </c>
      <c r="D1415">
        <v>478</v>
      </c>
      <c r="E1415">
        <v>47.65702891326022</v>
      </c>
      <c r="F1415">
        <v>1065</v>
      </c>
      <c r="G1415">
        <v>435</v>
      </c>
      <c r="H1415">
        <v>40.845070422535208</v>
      </c>
      <c r="I1415">
        <v>2068</v>
      </c>
      <c r="J1415">
        <v>913</v>
      </c>
      <c r="K1415">
        <v>44.148936170212764</v>
      </c>
    </row>
    <row r="1416" spans="1:11" x14ac:dyDescent="0.25">
      <c r="A1416" t="s">
        <v>122</v>
      </c>
      <c r="B1416" t="s">
        <v>366</v>
      </c>
      <c r="C1416">
        <v>1031</v>
      </c>
      <c r="D1416">
        <v>497</v>
      </c>
      <c r="E1416">
        <v>48.205625606207569</v>
      </c>
      <c r="F1416">
        <v>1090</v>
      </c>
      <c r="G1416">
        <v>464</v>
      </c>
      <c r="H1416">
        <v>42.568807339449542</v>
      </c>
      <c r="I1416">
        <v>2121</v>
      </c>
      <c r="J1416">
        <v>961</v>
      </c>
      <c r="K1416">
        <v>45.308816595945309</v>
      </c>
    </row>
    <row r="1417" spans="1:11" x14ac:dyDescent="0.25">
      <c r="A1417" t="s">
        <v>122</v>
      </c>
      <c r="B1417" t="s">
        <v>367</v>
      </c>
      <c r="C1417">
        <v>893</v>
      </c>
      <c r="D1417">
        <v>446</v>
      </c>
      <c r="E1417">
        <v>49.944008958566627</v>
      </c>
      <c r="F1417">
        <v>1041</v>
      </c>
      <c r="G1417">
        <v>396</v>
      </c>
      <c r="H1417">
        <v>38.040345821325651</v>
      </c>
      <c r="I1417">
        <v>1934</v>
      </c>
      <c r="J1417">
        <v>842</v>
      </c>
      <c r="K1417">
        <v>43.536711478800413</v>
      </c>
    </row>
    <row r="1418" spans="1:11" x14ac:dyDescent="0.25">
      <c r="A1418" t="s">
        <v>122</v>
      </c>
      <c r="B1418" t="s">
        <v>355</v>
      </c>
      <c r="C1418">
        <v>945</v>
      </c>
      <c r="D1418">
        <v>467</v>
      </c>
      <c r="E1418">
        <v>49.417989417989418</v>
      </c>
      <c r="F1418">
        <v>1014</v>
      </c>
      <c r="G1418">
        <v>447</v>
      </c>
      <c r="H1418">
        <v>44.082840236686387</v>
      </c>
      <c r="I1418">
        <v>1959</v>
      </c>
      <c r="J1418">
        <v>914</v>
      </c>
      <c r="K1418">
        <v>46.656457376212359</v>
      </c>
    </row>
    <row r="1419" spans="1:11" x14ac:dyDescent="0.25">
      <c r="A1419" t="s">
        <v>122</v>
      </c>
      <c r="B1419" t="s">
        <v>368</v>
      </c>
      <c r="C1419">
        <v>837</v>
      </c>
      <c r="D1419">
        <v>452</v>
      </c>
      <c r="E1419">
        <v>54.002389486260455</v>
      </c>
      <c r="F1419">
        <v>906</v>
      </c>
      <c r="G1419">
        <v>427</v>
      </c>
      <c r="H1419">
        <v>47.130242825607063</v>
      </c>
      <c r="I1419">
        <v>1743</v>
      </c>
      <c r="J1419">
        <v>879</v>
      </c>
      <c r="K1419">
        <v>50.430292598967299</v>
      </c>
    </row>
    <row r="1420" spans="1:11" x14ac:dyDescent="0.25">
      <c r="A1420" t="s">
        <v>122</v>
      </c>
      <c r="B1420" t="s">
        <v>369</v>
      </c>
      <c r="C1420">
        <v>784</v>
      </c>
      <c r="D1420">
        <v>413</v>
      </c>
      <c r="E1420">
        <v>52.678571428571431</v>
      </c>
      <c r="F1420">
        <v>823</v>
      </c>
      <c r="G1420">
        <v>399</v>
      </c>
      <c r="H1420">
        <v>48.481166464155528</v>
      </c>
      <c r="I1420">
        <v>1607</v>
      </c>
      <c r="J1420">
        <v>812</v>
      </c>
      <c r="K1420">
        <v>50.528935905413817</v>
      </c>
    </row>
    <row r="1421" spans="1:11" x14ac:dyDescent="0.25">
      <c r="A1421" t="s">
        <v>122</v>
      </c>
      <c r="B1421" t="s">
        <v>370</v>
      </c>
      <c r="C1421">
        <v>814</v>
      </c>
      <c r="D1421">
        <v>441</v>
      </c>
      <c r="E1421">
        <v>54.176904176904181</v>
      </c>
      <c r="F1421">
        <v>914</v>
      </c>
      <c r="G1421">
        <v>408</v>
      </c>
      <c r="H1421">
        <v>44.638949671772423</v>
      </c>
      <c r="I1421">
        <v>1728</v>
      </c>
      <c r="J1421">
        <v>849</v>
      </c>
      <c r="K1421">
        <v>49.131944444444443</v>
      </c>
    </row>
    <row r="1422" spans="1:11" x14ac:dyDescent="0.25">
      <c r="A1422" t="s">
        <v>122</v>
      </c>
      <c r="B1422" t="s">
        <v>357</v>
      </c>
      <c r="C1422">
        <v>874</v>
      </c>
      <c r="D1422">
        <v>456</v>
      </c>
      <c r="E1422">
        <v>52.173913043478258</v>
      </c>
      <c r="F1422">
        <v>886</v>
      </c>
      <c r="G1422">
        <v>406</v>
      </c>
      <c r="H1422">
        <v>45.823927765237023</v>
      </c>
      <c r="I1422">
        <v>1760</v>
      </c>
      <c r="J1422">
        <v>862</v>
      </c>
      <c r="K1422">
        <v>48.977272727272727</v>
      </c>
    </row>
    <row r="1423" spans="1:11" x14ac:dyDescent="0.25">
      <c r="A1423" t="s">
        <v>122</v>
      </c>
      <c r="B1423" t="s">
        <v>358</v>
      </c>
      <c r="C1423">
        <v>883</v>
      </c>
      <c r="D1423">
        <v>474</v>
      </c>
      <c r="E1423">
        <v>53.680634201585505</v>
      </c>
      <c r="F1423">
        <v>874</v>
      </c>
      <c r="G1423">
        <v>405</v>
      </c>
      <c r="H1423">
        <v>46.338672768878716</v>
      </c>
      <c r="I1423">
        <v>1757</v>
      </c>
      <c r="J1423">
        <v>879</v>
      </c>
      <c r="K1423">
        <v>50.028457598178711</v>
      </c>
    </row>
    <row r="1424" spans="1:11" x14ac:dyDescent="0.25">
      <c r="A1424" t="s">
        <v>122</v>
      </c>
      <c r="B1424" t="s">
        <v>359</v>
      </c>
      <c r="C1424">
        <v>965</v>
      </c>
      <c r="D1424">
        <v>490</v>
      </c>
      <c r="E1424">
        <v>50.777202072538856</v>
      </c>
      <c r="F1424">
        <v>936</v>
      </c>
      <c r="G1424">
        <v>460</v>
      </c>
      <c r="H1424">
        <v>49.145299145299141</v>
      </c>
      <c r="I1424">
        <v>1901</v>
      </c>
      <c r="J1424">
        <v>950</v>
      </c>
      <c r="K1424">
        <v>49.973698053655973</v>
      </c>
    </row>
    <row r="1425" spans="1:11" x14ac:dyDescent="0.25">
      <c r="A1425" t="s">
        <v>122</v>
      </c>
      <c r="B1425" t="s">
        <v>360</v>
      </c>
      <c r="C1425">
        <v>873</v>
      </c>
      <c r="D1425">
        <v>461</v>
      </c>
      <c r="E1425">
        <v>52.806414662084762</v>
      </c>
      <c r="F1425">
        <v>843</v>
      </c>
      <c r="G1425">
        <v>410</v>
      </c>
      <c r="H1425">
        <v>48.635824436536176</v>
      </c>
      <c r="I1425">
        <v>1716</v>
      </c>
      <c r="J1425">
        <v>871</v>
      </c>
      <c r="K1425">
        <v>50.757575757575758</v>
      </c>
    </row>
    <row r="1426" spans="1:11" x14ac:dyDescent="0.25">
      <c r="A1426" t="s">
        <v>122</v>
      </c>
      <c r="B1426" t="s">
        <v>361</v>
      </c>
      <c r="C1426">
        <v>782</v>
      </c>
      <c r="D1426">
        <v>379</v>
      </c>
      <c r="E1426">
        <v>48.465473145780102</v>
      </c>
      <c r="F1426">
        <v>850</v>
      </c>
      <c r="G1426">
        <v>374</v>
      </c>
      <c r="H1426">
        <v>44</v>
      </c>
      <c r="I1426">
        <v>1632</v>
      </c>
      <c r="J1426">
        <v>753</v>
      </c>
      <c r="K1426">
        <v>46.139705882352899</v>
      </c>
    </row>
    <row r="1427" spans="1:11" x14ac:dyDescent="0.25">
      <c r="A1427" t="s">
        <v>122</v>
      </c>
      <c r="B1427" t="s">
        <v>362</v>
      </c>
      <c r="C1427">
        <v>874</v>
      </c>
      <c r="D1427">
        <v>426</v>
      </c>
      <c r="E1427">
        <v>48.741418764302097</v>
      </c>
      <c r="F1427">
        <v>879</v>
      </c>
      <c r="G1427">
        <v>393</v>
      </c>
      <c r="H1427">
        <v>44.709897610921502</v>
      </c>
      <c r="I1427">
        <v>1753</v>
      </c>
      <c r="J1427">
        <v>819</v>
      </c>
      <c r="K1427">
        <v>46.719908727895003</v>
      </c>
    </row>
    <row r="1428" spans="1:11" x14ac:dyDescent="0.25">
      <c r="A1428" t="s">
        <v>122</v>
      </c>
      <c r="B1428" t="s">
        <v>363</v>
      </c>
      <c r="C1428">
        <v>175</v>
      </c>
      <c r="D1428">
        <v>94</v>
      </c>
      <c r="E1428">
        <v>53.714285714285701</v>
      </c>
      <c r="F1428">
        <v>192</v>
      </c>
      <c r="G1428">
        <v>100</v>
      </c>
      <c r="H1428">
        <v>52.0833333333333</v>
      </c>
      <c r="I1428">
        <v>367</v>
      </c>
      <c r="J1428">
        <v>194</v>
      </c>
      <c r="K1428">
        <v>52.861035422343299</v>
      </c>
    </row>
    <row r="1429" spans="1:11" x14ac:dyDescent="0.25">
      <c r="A1429" t="s">
        <v>123</v>
      </c>
      <c r="B1429" t="s">
        <v>368</v>
      </c>
      <c r="C1429">
        <v>2089</v>
      </c>
      <c r="D1429">
        <v>1124</v>
      </c>
      <c r="E1429">
        <v>53.805648635710867</v>
      </c>
      <c r="F1429">
        <v>2467</v>
      </c>
      <c r="G1429">
        <v>1130</v>
      </c>
      <c r="H1429">
        <v>45.804620997162544</v>
      </c>
      <c r="I1429">
        <v>4556</v>
      </c>
      <c r="J1429">
        <v>2254</v>
      </c>
      <c r="K1429">
        <v>49.473222124670762</v>
      </c>
    </row>
    <row r="1430" spans="1:11" x14ac:dyDescent="0.25">
      <c r="A1430" t="s">
        <v>123</v>
      </c>
      <c r="B1430" t="s">
        <v>369</v>
      </c>
      <c r="C1430">
        <v>1993</v>
      </c>
      <c r="D1430">
        <v>1056</v>
      </c>
      <c r="E1430">
        <v>52.985449071751127</v>
      </c>
      <c r="F1430">
        <v>2216</v>
      </c>
      <c r="G1430">
        <v>1034</v>
      </c>
      <c r="H1430">
        <v>46.66064981949458</v>
      </c>
      <c r="I1430">
        <v>4209</v>
      </c>
      <c r="J1430">
        <v>2090</v>
      </c>
      <c r="K1430">
        <v>49.655500118793064</v>
      </c>
    </row>
    <row r="1431" spans="1:11" x14ac:dyDescent="0.25">
      <c r="A1431" t="s">
        <v>123</v>
      </c>
      <c r="B1431" t="s">
        <v>370</v>
      </c>
      <c r="C1431">
        <v>2107</v>
      </c>
      <c r="D1431">
        <v>1166</v>
      </c>
      <c r="E1431">
        <v>55.339345040341712</v>
      </c>
      <c r="F1431">
        <v>2578</v>
      </c>
      <c r="G1431">
        <v>1224</v>
      </c>
      <c r="H1431">
        <v>47.478665632273078</v>
      </c>
      <c r="I1431">
        <v>4685</v>
      </c>
      <c r="J1431">
        <v>2390</v>
      </c>
      <c r="K1431">
        <v>51.013874066168619</v>
      </c>
    </row>
    <row r="1432" spans="1:11" x14ac:dyDescent="0.25">
      <c r="A1432" t="s">
        <v>123</v>
      </c>
      <c r="B1432" t="s">
        <v>357</v>
      </c>
      <c r="C1432">
        <v>2283</v>
      </c>
      <c r="D1432">
        <v>1263</v>
      </c>
      <c r="E1432">
        <v>55.321944809461236</v>
      </c>
      <c r="F1432">
        <v>2476</v>
      </c>
      <c r="G1432">
        <v>1231</v>
      </c>
      <c r="H1432">
        <v>49.717285945072696</v>
      </c>
      <c r="I1432">
        <v>4759</v>
      </c>
      <c r="J1432">
        <v>2494</v>
      </c>
      <c r="K1432">
        <v>52.405967640260563</v>
      </c>
    </row>
    <row r="1433" spans="1:11" x14ac:dyDescent="0.25">
      <c r="A1433" t="s">
        <v>123</v>
      </c>
      <c r="B1433" t="s">
        <v>358</v>
      </c>
      <c r="C1433">
        <v>2015</v>
      </c>
      <c r="D1433">
        <v>1143</v>
      </c>
      <c r="E1433">
        <v>56.724565756823822</v>
      </c>
      <c r="F1433">
        <v>2374</v>
      </c>
      <c r="G1433">
        <v>1216</v>
      </c>
      <c r="H1433">
        <v>51.221566975568656</v>
      </c>
      <c r="I1433">
        <v>4389</v>
      </c>
      <c r="J1433">
        <v>2359</v>
      </c>
      <c r="K1433">
        <v>53.748006379585334</v>
      </c>
    </row>
    <row r="1434" spans="1:11" x14ac:dyDescent="0.25">
      <c r="A1434" t="s">
        <v>123</v>
      </c>
      <c r="B1434" t="s">
        <v>359</v>
      </c>
      <c r="C1434">
        <v>2313</v>
      </c>
      <c r="D1434">
        <v>1391</v>
      </c>
      <c r="E1434">
        <v>60.138348465196714</v>
      </c>
      <c r="F1434">
        <v>2785</v>
      </c>
      <c r="G1434">
        <v>1500</v>
      </c>
      <c r="H1434">
        <v>53.859964093357277</v>
      </c>
      <c r="I1434">
        <v>5098</v>
      </c>
      <c r="J1434">
        <v>2891</v>
      </c>
      <c r="K1434">
        <v>56.70851314240879</v>
      </c>
    </row>
    <row r="1435" spans="1:11" x14ac:dyDescent="0.25">
      <c r="A1435" t="s">
        <v>123</v>
      </c>
      <c r="B1435" t="s">
        <v>360</v>
      </c>
      <c r="C1435">
        <v>2156</v>
      </c>
      <c r="D1435">
        <v>1367</v>
      </c>
      <c r="E1435">
        <v>63.40445269016697</v>
      </c>
      <c r="F1435">
        <v>2795</v>
      </c>
      <c r="G1435">
        <v>1534</v>
      </c>
      <c r="H1435">
        <v>54.883720930232556</v>
      </c>
      <c r="I1435">
        <v>4951</v>
      </c>
      <c r="J1435">
        <v>2901</v>
      </c>
      <c r="K1435">
        <v>58.594223389214307</v>
      </c>
    </row>
    <row r="1436" spans="1:11" x14ac:dyDescent="0.25">
      <c r="A1436" t="s">
        <v>123</v>
      </c>
      <c r="B1436" t="s">
        <v>361</v>
      </c>
      <c r="C1436">
        <v>1994</v>
      </c>
      <c r="D1436">
        <v>1190</v>
      </c>
      <c r="E1436">
        <v>59.679037111333997</v>
      </c>
      <c r="F1436">
        <v>2426</v>
      </c>
      <c r="G1436">
        <v>1319</v>
      </c>
      <c r="H1436">
        <v>54.369332234130297</v>
      </c>
      <c r="I1436">
        <v>4420</v>
      </c>
      <c r="J1436">
        <v>2509</v>
      </c>
      <c r="K1436">
        <v>56.764705882352899</v>
      </c>
    </row>
    <row r="1437" spans="1:11" x14ac:dyDescent="0.25">
      <c r="A1437" t="s">
        <v>123</v>
      </c>
      <c r="B1437" t="s">
        <v>362</v>
      </c>
      <c r="C1437">
        <v>2283</v>
      </c>
      <c r="D1437">
        <v>1353</v>
      </c>
      <c r="E1437">
        <v>59.264126149802898</v>
      </c>
      <c r="F1437">
        <v>2527</v>
      </c>
      <c r="G1437">
        <v>1356</v>
      </c>
      <c r="H1437">
        <v>53.660466956865797</v>
      </c>
      <c r="I1437">
        <v>4811</v>
      </c>
      <c r="J1437">
        <v>2709</v>
      </c>
      <c r="K1437">
        <v>56.308459779671601</v>
      </c>
    </row>
    <row r="1438" spans="1:11" x14ac:dyDescent="0.25">
      <c r="A1438" t="s">
        <v>123</v>
      </c>
      <c r="B1438" t="s">
        <v>363</v>
      </c>
      <c r="C1438">
        <v>884</v>
      </c>
      <c r="D1438">
        <v>547</v>
      </c>
      <c r="E1438">
        <v>61.877828054298597</v>
      </c>
      <c r="F1438">
        <v>917</v>
      </c>
      <c r="G1438">
        <v>515</v>
      </c>
      <c r="H1438">
        <v>56.161395856052302</v>
      </c>
      <c r="I1438">
        <v>1802</v>
      </c>
      <c r="J1438">
        <v>1063</v>
      </c>
      <c r="K1438">
        <v>58.9900110987791</v>
      </c>
    </row>
    <row r="1439" spans="1:11" x14ac:dyDescent="0.25">
      <c r="A1439" t="s">
        <v>123</v>
      </c>
      <c r="B1439" t="s">
        <v>355</v>
      </c>
      <c r="C1439">
        <v>353</v>
      </c>
      <c r="D1439">
        <v>179</v>
      </c>
      <c r="E1439">
        <v>50.708215297450423</v>
      </c>
      <c r="F1439">
        <v>362</v>
      </c>
      <c r="G1439">
        <v>146</v>
      </c>
      <c r="H1439">
        <v>40.331491712707184</v>
      </c>
      <c r="I1439">
        <v>715</v>
      </c>
      <c r="J1439">
        <v>325</v>
      </c>
      <c r="K1439">
        <v>45.454545454545453</v>
      </c>
    </row>
    <row r="1440" spans="1:11" x14ac:dyDescent="0.25">
      <c r="A1440" t="s">
        <v>124</v>
      </c>
      <c r="B1440" t="s">
        <v>365</v>
      </c>
      <c r="C1440">
        <v>1650</v>
      </c>
      <c r="D1440">
        <v>883</v>
      </c>
      <c r="E1440">
        <v>53.515151515151523</v>
      </c>
      <c r="F1440">
        <v>1761</v>
      </c>
      <c r="G1440">
        <v>852</v>
      </c>
      <c r="H1440">
        <v>48.381601362862014</v>
      </c>
      <c r="I1440">
        <v>3413</v>
      </c>
      <c r="J1440">
        <v>1735</v>
      </c>
      <c r="K1440">
        <v>50.835042484617645</v>
      </c>
    </row>
    <row r="1441" spans="1:11" x14ac:dyDescent="0.25">
      <c r="A1441" t="s">
        <v>124</v>
      </c>
      <c r="B1441" t="s">
        <v>366</v>
      </c>
      <c r="C1441">
        <v>1389</v>
      </c>
      <c r="D1441">
        <v>759</v>
      </c>
      <c r="E1441">
        <v>54.643628509719221</v>
      </c>
      <c r="F1441">
        <v>1523</v>
      </c>
      <c r="G1441">
        <v>762</v>
      </c>
      <c r="H1441">
        <v>50.032829940906105</v>
      </c>
      <c r="I1441">
        <v>2913</v>
      </c>
      <c r="J1441">
        <v>1522</v>
      </c>
      <c r="K1441">
        <v>52.248541023000342</v>
      </c>
    </row>
    <row r="1442" spans="1:11" x14ac:dyDescent="0.25">
      <c r="A1442" t="s">
        <v>124</v>
      </c>
      <c r="B1442" t="s">
        <v>367</v>
      </c>
      <c r="C1442">
        <v>1490</v>
      </c>
      <c r="D1442">
        <v>817</v>
      </c>
      <c r="E1442">
        <v>54.832214765100673</v>
      </c>
      <c r="F1442">
        <v>1498</v>
      </c>
      <c r="G1442">
        <v>728</v>
      </c>
      <c r="H1442">
        <v>48.598130841121495</v>
      </c>
      <c r="I1442">
        <v>2988</v>
      </c>
      <c r="J1442">
        <v>1545</v>
      </c>
      <c r="K1442">
        <v>51.706827309236949</v>
      </c>
    </row>
    <row r="1443" spans="1:11" x14ac:dyDescent="0.25">
      <c r="A1443" t="s">
        <v>124</v>
      </c>
      <c r="B1443" t="s">
        <v>355</v>
      </c>
      <c r="C1443">
        <v>1508</v>
      </c>
      <c r="D1443">
        <v>730</v>
      </c>
      <c r="E1443">
        <v>48.408488063660478</v>
      </c>
      <c r="F1443">
        <v>1620</v>
      </c>
      <c r="G1443">
        <v>687</v>
      </c>
      <c r="H1443">
        <v>42.407407407407412</v>
      </c>
      <c r="I1443">
        <v>3128</v>
      </c>
      <c r="J1443">
        <v>1417</v>
      </c>
      <c r="K1443">
        <v>45.300511508951402</v>
      </c>
    </row>
    <row r="1444" spans="1:11" x14ac:dyDescent="0.25">
      <c r="A1444" t="s">
        <v>124</v>
      </c>
      <c r="B1444" t="s">
        <v>368</v>
      </c>
      <c r="C1444">
        <v>1542</v>
      </c>
      <c r="D1444">
        <v>767</v>
      </c>
      <c r="E1444">
        <v>49.740596627756162</v>
      </c>
      <c r="F1444">
        <v>1621</v>
      </c>
      <c r="G1444">
        <v>766</v>
      </c>
      <c r="H1444">
        <v>47.254780999383094</v>
      </c>
      <c r="I1444">
        <v>3163</v>
      </c>
      <c r="J1444">
        <v>1533</v>
      </c>
      <c r="K1444">
        <v>48.466645589630097</v>
      </c>
    </row>
    <row r="1445" spans="1:11" x14ac:dyDescent="0.25">
      <c r="A1445" t="s">
        <v>124</v>
      </c>
      <c r="B1445" t="s">
        <v>369</v>
      </c>
      <c r="C1445">
        <v>1346</v>
      </c>
      <c r="D1445">
        <v>606</v>
      </c>
      <c r="E1445">
        <v>45.022288261515605</v>
      </c>
      <c r="F1445">
        <v>1513</v>
      </c>
      <c r="G1445">
        <v>638</v>
      </c>
      <c r="H1445">
        <v>42.167878387309983</v>
      </c>
      <c r="I1445">
        <v>2859</v>
      </c>
      <c r="J1445">
        <v>1244</v>
      </c>
      <c r="K1445">
        <v>43.511717383700599</v>
      </c>
    </row>
    <row r="1446" spans="1:11" x14ac:dyDescent="0.25">
      <c r="A1446" t="s">
        <v>124</v>
      </c>
      <c r="B1446" t="s">
        <v>370</v>
      </c>
      <c r="C1446">
        <v>1415</v>
      </c>
      <c r="D1446">
        <v>655</v>
      </c>
      <c r="E1446">
        <v>46.289752650176681</v>
      </c>
      <c r="F1446">
        <v>1551</v>
      </c>
      <c r="G1446">
        <v>677</v>
      </c>
      <c r="H1446">
        <v>43.649258542875572</v>
      </c>
      <c r="I1446">
        <v>2966</v>
      </c>
      <c r="J1446">
        <v>1332</v>
      </c>
      <c r="K1446">
        <v>44.908968307484827</v>
      </c>
    </row>
    <row r="1447" spans="1:11" x14ac:dyDescent="0.25">
      <c r="A1447" t="s">
        <v>124</v>
      </c>
      <c r="B1447" t="s">
        <v>357</v>
      </c>
      <c r="C1447">
        <v>1459</v>
      </c>
      <c r="D1447">
        <v>698</v>
      </c>
      <c r="E1447">
        <v>47.840986977381775</v>
      </c>
      <c r="F1447">
        <v>1587</v>
      </c>
      <c r="G1447">
        <v>747</v>
      </c>
      <c r="H1447">
        <v>47.069943289224959</v>
      </c>
      <c r="I1447">
        <v>3046</v>
      </c>
      <c r="J1447">
        <v>1445</v>
      </c>
      <c r="K1447">
        <v>47.4392646093237</v>
      </c>
    </row>
    <row r="1448" spans="1:11" x14ac:dyDescent="0.25">
      <c r="A1448" t="s">
        <v>124</v>
      </c>
      <c r="B1448" t="s">
        <v>358</v>
      </c>
      <c r="C1448">
        <v>1472</v>
      </c>
      <c r="D1448">
        <v>696</v>
      </c>
      <c r="E1448">
        <v>47.282608695652172</v>
      </c>
      <c r="F1448">
        <v>1707</v>
      </c>
      <c r="G1448">
        <v>701</v>
      </c>
      <c r="H1448">
        <v>41.066198008201525</v>
      </c>
      <c r="I1448">
        <v>3179</v>
      </c>
      <c r="J1448">
        <v>1397</v>
      </c>
      <c r="K1448">
        <v>43.944636678200695</v>
      </c>
    </row>
    <row r="1449" spans="1:11" x14ac:dyDescent="0.25">
      <c r="A1449" t="s">
        <v>124</v>
      </c>
      <c r="B1449" t="s">
        <v>359</v>
      </c>
      <c r="C1449">
        <v>1648</v>
      </c>
      <c r="D1449">
        <v>824</v>
      </c>
      <c r="E1449">
        <v>50</v>
      </c>
      <c r="F1449">
        <v>1680</v>
      </c>
      <c r="G1449">
        <v>801</v>
      </c>
      <c r="H1449">
        <v>47.678571428571431</v>
      </c>
      <c r="I1449">
        <v>3328</v>
      </c>
      <c r="J1449">
        <v>1625</v>
      </c>
      <c r="K1449">
        <v>48.828125</v>
      </c>
    </row>
    <row r="1450" spans="1:11" x14ac:dyDescent="0.25">
      <c r="A1450" t="s">
        <v>124</v>
      </c>
      <c r="B1450" t="s">
        <v>360</v>
      </c>
      <c r="C1450">
        <v>1550</v>
      </c>
      <c r="D1450">
        <v>728</v>
      </c>
      <c r="E1450">
        <v>46.967741935483872</v>
      </c>
      <c r="F1450">
        <v>1762</v>
      </c>
      <c r="G1450">
        <v>751</v>
      </c>
      <c r="H1450">
        <v>42.622020431328039</v>
      </c>
      <c r="I1450">
        <v>3312</v>
      </c>
      <c r="J1450">
        <v>1479</v>
      </c>
      <c r="K1450">
        <v>44.655797101449281</v>
      </c>
    </row>
    <row r="1451" spans="1:11" x14ac:dyDescent="0.25">
      <c r="A1451" t="s">
        <v>124</v>
      </c>
      <c r="B1451" t="s">
        <v>361</v>
      </c>
      <c r="C1451">
        <v>1407</v>
      </c>
      <c r="D1451">
        <v>697</v>
      </c>
      <c r="E1451">
        <v>49.538024164889798</v>
      </c>
      <c r="F1451">
        <v>1633</v>
      </c>
      <c r="G1451">
        <v>751</v>
      </c>
      <c r="H1451">
        <v>45.988977342314797</v>
      </c>
      <c r="I1451">
        <v>3040</v>
      </c>
      <c r="J1451">
        <v>1448</v>
      </c>
      <c r="K1451">
        <v>47.631578947368403</v>
      </c>
    </row>
    <row r="1452" spans="1:11" x14ac:dyDescent="0.25">
      <c r="A1452" t="s">
        <v>124</v>
      </c>
      <c r="B1452" t="s">
        <v>362</v>
      </c>
      <c r="C1452">
        <v>971</v>
      </c>
      <c r="D1452">
        <v>504</v>
      </c>
      <c r="E1452">
        <v>51.905252317198801</v>
      </c>
      <c r="F1452">
        <v>1189</v>
      </c>
      <c r="G1452">
        <v>586</v>
      </c>
      <c r="H1452">
        <v>49.285113540790597</v>
      </c>
      <c r="I1452">
        <v>2160</v>
      </c>
      <c r="J1452">
        <v>1090</v>
      </c>
      <c r="K1452">
        <v>50.462962962962997</v>
      </c>
    </row>
    <row r="1453" spans="1:11" x14ac:dyDescent="0.25">
      <c r="A1453" t="s">
        <v>124</v>
      </c>
      <c r="B1453" t="s">
        <v>363</v>
      </c>
      <c r="C1453">
        <v>300</v>
      </c>
      <c r="D1453">
        <v>171</v>
      </c>
      <c r="E1453">
        <v>57</v>
      </c>
      <c r="F1453">
        <v>354</v>
      </c>
      <c r="G1453">
        <v>182</v>
      </c>
      <c r="H1453">
        <v>51.412429378531101</v>
      </c>
      <c r="I1453">
        <v>654</v>
      </c>
      <c r="J1453">
        <v>353</v>
      </c>
      <c r="K1453">
        <v>53.975535168195698</v>
      </c>
    </row>
    <row r="1454" spans="1:11" x14ac:dyDescent="0.25">
      <c r="A1454" t="s">
        <v>125</v>
      </c>
      <c r="B1454" t="s">
        <v>366</v>
      </c>
      <c r="C1454">
        <v>128</v>
      </c>
      <c r="D1454">
        <v>80</v>
      </c>
      <c r="E1454">
        <v>62.5</v>
      </c>
      <c r="F1454">
        <v>113</v>
      </c>
      <c r="G1454">
        <v>66</v>
      </c>
      <c r="H1454">
        <v>58.407079646017699</v>
      </c>
      <c r="I1454">
        <v>241</v>
      </c>
      <c r="J1454">
        <v>146</v>
      </c>
      <c r="K1454">
        <v>60.580912863070544</v>
      </c>
    </row>
    <row r="1455" spans="1:11" x14ac:dyDescent="0.25">
      <c r="A1455" t="s">
        <v>125</v>
      </c>
      <c r="B1455" t="s">
        <v>367</v>
      </c>
      <c r="C1455">
        <v>114</v>
      </c>
      <c r="D1455">
        <v>58</v>
      </c>
      <c r="E1455">
        <v>50.877192982456144</v>
      </c>
      <c r="F1455">
        <v>117</v>
      </c>
      <c r="G1455">
        <v>58</v>
      </c>
      <c r="H1455">
        <v>49.572649572649567</v>
      </c>
      <c r="I1455">
        <v>231</v>
      </c>
      <c r="J1455">
        <v>116</v>
      </c>
      <c r="K1455">
        <v>50.21645021645022</v>
      </c>
    </row>
    <row r="1456" spans="1:11" x14ac:dyDescent="0.25">
      <c r="A1456" t="s">
        <v>125</v>
      </c>
      <c r="B1456" t="s">
        <v>368</v>
      </c>
      <c r="C1456">
        <v>67</v>
      </c>
      <c r="D1456">
        <v>48</v>
      </c>
      <c r="E1456">
        <v>71.641791044776113</v>
      </c>
      <c r="F1456">
        <v>80</v>
      </c>
      <c r="G1456">
        <v>54</v>
      </c>
      <c r="H1456">
        <v>67.5</v>
      </c>
      <c r="I1456">
        <v>147</v>
      </c>
      <c r="J1456">
        <v>102</v>
      </c>
      <c r="K1456">
        <v>69.387755102040813</v>
      </c>
    </row>
    <row r="1457" spans="1:11" x14ac:dyDescent="0.25">
      <c r="A1457" t="s">
        <v>125</v>
      </c>
      <c r="B1457" t="s">
        <v>370</v>
      </c>
      <c r="C1457">
        <v>85</v>
      </c>
      <c r="D1457">
        <v>54</v>
      </c>
      <c r="E1457">
        <v>63.529411764705884</v>
      </c>
      <c r="F1457">
        <v>110</v>
      </c>
      <c r="G1457">
        <v>54</v>
      </c>
      <c r="H1457">
        <v>49.090909090909093</v>
      </c>
      <c r="I1457">
        <v>195</v>
      </c>
      <c r="J1457">
        <v>108</v>
      </c>
      <c r="K1457">
        <v>55.38461538461538</v>
      </c>
    </row>
    <row r="1458" spans="1:11" x14ac:dyDescent="0.25">
      <c r="A1458" t="s">
        <v>125</v>
      </c>
      <c r="B1458" t="s">
        <v>357</v>
      </c>
      <c r="C1458">
        <v>72</v>
      </c>
      <c r="D1458">
        <v>52</v>
      </c>
      <c r="E1458">
        <v>72.222222222222229</v>
      </c>
      <c r="F1458">
        <v>115</v>
      </c>
      <c r="G1458">
        <v>65</v>
      </c>
      <c r="H1458">
        <v>56.521739130434781</v>
      </c>
      <c r="I1458">
        <v>187</v>
      </c>
      <c r="J1458">
        <v>117</v>
      </c>
      <c r="K1458">
        <v>62.566844919786099</v>
      </c>
    </row>
    <row r="1459" spans="1:11" x14ac:dyDescent="0.25">
      <c r="A1459" t="s">
        <v>125</v>
      </c>
      <c r="B1459" t="s">
        <v>358</v>
      </c>
      <c r="C1459">
        <v>77</v>
      </c>
      <c r="D1459">
        <v>52</v>
      </c>
      <c r="E1459">
        <v>67.532467532467535</v>
      </c>
      <c r="F1459">
        <v>102</v>
      </c>
      <c r="G1459">
        <v>60</v>
      </c>
      <c r="H1459">
        <v>58.823529411764703</v>
      </c>
      <c r="I1459">
        <v>179</v>
      </c>
      <c r="J1459">
        <v>112</v>
      </c>
      <c r="K1459">
        <v>62.569832402234631</v>
      </c>
    </row>
    <row r="1460" spans="1:11" x14ac:dyDescent="0.25">
      <c r="A1460" t="s">
        <v>125</v>
      </c>
      <c r="B1460" t="s">
        <v>359</v>
      </c>
      <c r="C1460">
        <v>77</v>
      </c>
      <c r="D1460">
        <v>55</v>
      </c>
      <c r="E1460">
        <v>71.428571428571431</v>
      </c>
      <c r="F1460">
        <v>126</v>
      </c>
      <c r="G1460">
        <v>80</v>
      </c>
      <c r="H1460">
        <v>63.492063492063487</v>
      </c>
      <c r="I1460">
        <v>203</v>
      </c>
      <c r="J1460">
        <v>135</v>
      </c>
      <c r="K1460">
        <v>66.502463054187189</v>
      </c>
    </row>
    <row r="1461" spans="1:11" x14ac:dyDescent="0.25">
      <c r="A1461" t="s">
        <v>125</v>
      </c>
      <c r="B1461" t="s">
        <v>360</v>
      </c>
      <c r="C1461">
        <v>108</v>
      </c>
      <c r="D1461">
        <v>65</v>
      </c>
      <c r="E1461">
        <v>60.185185185185183</v>
      </c>
      <c r="F1461">
        <v>112</v>
      </c>
      <c r="G1461">
        <v>66</v>
      </c>
      <c r="H1461">
        <v>58.928571428571431</v>
      </c>
      <c r="I1461">
        <v>220</v>
      </c>
      <c r="J1461">
        <v>131</v>
      </c>
      <c r="K1461">
        <v>59.545454545454547</v>
      </c>
    </row>
    <row r="1462" spans="1:11" x14ac:dyDescent="0.25">
      <c r="A1462" t="s">
        <v>125</v>
      </c>
      <c r="B1462" t="s">
        <v>361</v>
      </c>
      <c r="C1462">
        <v>107</v>
      </c>
      <c r="D1462">
        <v>63</v>
      </c>
      <c r="E1462">
        <v>58.878504672897201</v>
      </c>
      <c r="F1462">
        <v>132</v>
      </c>
      <c r="G1462">
        <v>76</v>
      </c>
      <c r="H1462">
        <v>57.575757575757599</v>
      </c>
      <c r="I1462">
        <v>239</v>
      </c>
      <c r="J1462">
        <v>139</v>
      </c>
      <c r="K1462">
        <v>58.158995815899601</v>
      </c>
    </row>
    <row r="1463" spans="1:11" x14ac:dyDescent="0.25">
      <c r="A1463" t="s">
        <v>125</v>
      </c>
      <c r="B1463" t="s">
        <v>362</v>
      </c>
      <c r="C1463">
        <v>86</v>
      </c>
      <c r="D1463">
        <v>55</v>
      </c>
      <c r="E1463">
        <v>63.953488372092998</v>
      </c>
      <c r="F1463">
        <v>123</v>
      </c>
      <c r="G1463">
        <v>73</v>
      </c>
      <c r="H1463">
        <v>59.349593495934997</v>
      </c>
      <c r="I1463">
        <v>209</v>
      </c>
      <c r="J1463">
        <v>128</v>
      </c>
      <c r="K1463">
        <v>61.244019138756002</v>
      </c>
    </row>
    <row r="1464" spans="1:11" x14ac:dyDescent="0.25">
      <c r="A1464" t="s">
        <v>125</v>
      </c>
      <c r="B1464" t="s">
        <v>363</v>
      </c>
      <c r="C1464">
        <v>31</v>
      </c>
      <c r="D1464">
        <v>19</v>
      </c>
      <c r="E1464">
        <v>61.290322580645203</v>
      </c>
      <c r="F1464">
        <v>20</v>
      </c>
      <c r="G1464">
        <v>13</v>
      </c>
      <c r="H1464">
        <v>65</v>
      </c>
      <c r="I1464">
        <v>51</v>
      </c>
      <c r="J1464">
        <v>32</v>
      </c>
      <c r="K1464">
        <v>62.745098039215698</v>
      </c>
    </row>
    <row r="1465" spans="1:11" x14ac:dyDescent="0.25">
      <c r="A1465" t="s">
        <v>126</v>
      </c>
      <c r="B1465" t="s">
        <v>365</v>
      </c>
      <c r="C1465">
        <v>115</v>
      </c>
      <c r="D1465">
        <v>66</v>
      </c>
      <c r="E1465">
        <v>57.391304347826093</v>
      </c>
      <c r="F1465">
        <v>94</v>
      </c>
      <c r="G1465">
        <v>56</v>
      </c>
      <c r="H1465">
        <v>59.574468085106382</v>
      </c>
      <c r="I1465">
        <v>209</v>
      </c>
      <c r="J1465">
        <v>122</v>
      </c>
      <c r="K1465">
        <v>58.373205741626798</v>
      </c>
    </row>
    <row r="1466" spans="1:11" x14ac:dyDescent="0.25">
      <c r="A1466" t="s">
        <v>126</v>
      </c>
      <c r="B1466" t="s">
        <v>366</v>
      </c>
      <c r="C1466">
        <v>93</v>
      </c>
      <c r="D1466">
        <v>57</v>
      </c>
      <c r="E1466">
        <v>61.29032258064516</v>
      </c>
      <c r="F1466">
        <v>102</v>
      </c>
      <c r="G1466">
        <v>51</v>
      </c>
      <c r="H1466">
        <v>50</v>
      </c>
      <c r="I1466">
        <v>195</v>
      </c>
      <c r="J1466">
        <v>108</v>
      </c>
      <c r="K1466">
        <v>55.38461538461538</v>
      </c>
    </row>
    <row r="1467" spans="1:11" x14ac:dyDescent="0.25">
      <c r="A1467" t="s">
        <v>126</v>
      </c>
      <c r="B1467" t="s">
        <v>367</v>
      </c>
      <c r="C1467">
        <v>92</v>
      </c>
      <c r="D1467">
        <v>47</v>
      </c>
      <c r="E1467">
        <v>51.086956521739133</v>
      </c>
      <c r="F1467">
        <v>90</v>
      </c>
      <c r="G1467">
        <v>49</v>
      </c>
      <c r="H1467">
        <v>54.444444444444443</v>
      </c>
      <c r="I1467">
        <v>182</v>
      </c>
      <c r="J1467">
        <v>96</v>
      </c>
      <c r="K1467">
        <v>52.747252747252752</v>
      </c>
    </row>
    <row r="1468" spans="1:11" x14ac:dyDescent="0.25">
      <c r="A1468" t="s">
        <v>126</v>
      </c>
      <c r="B1468" t="s">
        <v>368</v>
      </c>
      <c r="C1468">
        <v>111</v>
      </c>
      <c r="D1468">
        <v>63</v>
      </c>
      <c r="E1468">
        <v>56.756756756756758</v>
      </c>
      <c r="F1468">
        <v>118</v>
      </c>
      <c r="G1468">
        <v>61</v>
      </c>
      <c r="H1468">
        <v>51.694915254237287</v>
      </c>
      <c r="I1468">
        <v>229</v>
      </c>
      <c r="J1468">
        <v>124</v>
      </c>
      <c r="K1468">
        <v>54.148471615720524</v>
      </c>
    </row>
    <row r="1469" spans="1:11" x14ac:dyDescent="0.25">
      <c r="A1469" t="s">
        <v>126</v>
      </c>
      <c r="B1469" t="s">
        <v>370</v>
      </c>
      <c r="C1469">
        <v>112</v>
      </c>
      <c r="D1469">
        <v>53</v>
      </c>
      <c r="E1469">
        <v>47.321428571428569</v>
      </c>
      <c r="F1469">
        <v>91</v>
      </c>
      <c r="G1469">
        <v>43</v>
      </c>
      <c r="H1469">
        <v>47.252747252747248</v>
      </c>
      <c r="I1469">
        <v>203</v>
      </c>
      <c r="J1469">
        <v>96</v>
      </c>
      <c r="K1469">
        <v>47.290640394088669</v>
      </c>
    </row>
    <row r="1470" spans="1:11" x14ac:dyDescent="0.25">
      <c r="A1470" t="s">
        <v>126</v>
      </c>
      <c r="B1470" t="s">
        <v>358</v>
      </c>
      <c r="C1470">
        <v>54</v>
      </c>
      <c r="D1470">
        <v>34</v>
      </c>
      <c r="E1470">
        <v>62.962962962962962</v>
      </c>
      <c r="F1470">
        <v>66</v>
      </c>
      <c r="G1470">
        <v>36</v>
      </c>
      <c r="H1470">
        <v>54.545454545454547</v>
      </c>
      <c r="I1470">
        <v>120</v>
      </c>
      <c r="J1470">
        <v>70</v>
      </c>
      <c r="K1470">
        <v>58.333333333333329</v>
      </c>
    </row>
    <row r="1471" spans="1:11" x14ac:dyDescent="0.25">
      <c r="A1471" t="s">
        <v>126</v>
      </c>
      <c r="B1471" t="s">
        <v>359</v>
      </c>
      <c r="C1471">
        <v>46</v>
      </c>
      <c r="D1471">
        <v>36</v>
      </c>
      <c r="E1471">
        <v>78.260869565217391</v>
      </c>
      <c r="F1471">
        <v>53</v>
      </c>
      <c r="G1471">
        <v>33</v>
      </c>
      <c r="H1471">
        <v>62.264150943396224</v>
      </c>
      <c r="I1471">
        <v>99</v>
      </c>
      <c r="J1471">
        <v>69</v>
      </c>
      <c r="K1471">
        <v>69.696969696969703</v>
      </c>
    </row>
    <row r="1472" spans="1:11" x14ac:dyDescent="0.25">
      <c r="A1472" t="s">
        <v>126</v>
      </c>
      <c r="B1472" t="s">
        <v>360</v>
      </c>
      <c r="C1472">
        <v>41</v>
      </c>
      <c r="D1472">
        <v>33</v>
      </c>
      <c r="E1472">
        <v>80.487804878048777</v>
      </c>
      <c r="F1472">
        <v>69</v>
      </c>
      <c r="G1472">
        <v>47</v>
      </c>
      <c r="H1472">
        <v>68.115942028985515</v>
      </c>
      <c r="I1472">
        <v>110</v>
      </c>
      <c r="J1472">
        <v>80</v>
      </c>
      <c r="K1472">
        <v>72.727272727272734</v>
      </c>
    </row>
    <row r="1473" spans="1:11" x14ac:dyDescent="0.25">
      <c r="A1473" t="s">
        <v>126</v>
      </c>
      <c r="B1473" t="s">
        <v>361</v>
      </c>
      <c r="C1473">
        <v>32</v>
      </c>
      <c r="D1473">
        <v>27</v>
      </c>
      <c r="E1473">
        <v>84.375</v>
      </c>
      <c r="F1473">
        <v>79</v>
      </c>
      <c r="G1473">
        <v>49</v>
      </c>
      <c r="H1473">
        <v>62.025316455696199</v>
      </c>
      <c r="I1473">
        <v>111</v>
      </c>
      <c r="J1473">
        <v>76</v>
      </c>
      <c r="K1473">
        <v>68.468468468468501</v>
      </c>
    </row>
    <row r="1474" spans="1:11" x14ac:dyDescent="0.25">
      <c r="A1474" t="s">
        <v>126</v>
      </c>
      <c r="B1474" t="s">
        <v>362</v>
      </c>
      <c r="C1474">
        <v>60</v>
      </c>
      <c r="D1474">
        <v>40</v>
      </c>
      <c r="E1474">
        <v>66.6666666666667</v>
      </c>
      <c r="F1474">
        <v>66</v>
      </c>
      <c r="G1474">
        <v>47</v>
      </c>
      <c r="H1474">
        <v>71.212121212121204</v>
      </c>
      <c r="I1474">
        <v>126</v>
      </c>
      <c r="J1474">
        <v>87</v>
      </c>
      <c r="K1474">
        <v>69.047619047619094</v>
      </c>
    </row>
    <row r="1475" spans="1:11" x14ac:dyDescent="0.25">
      <c r="A1475" t="s">
        <v>126</v>
      </c>
      <c r="B1475" t="s">
        <v>363</v>
      </c>
      <c r="C1475">
        <v>18</v>
      </c>
      <c r="D1475">
        <v>16</v>
      </c>
      <c r="E1475">
        <v>88.8888888888889</v>
      </c>
      <c r="F1475">
        <v>12</v>
      </c>
      <c r="G1475">
        <v>8</v>
      </c>
      <c r="H1475">
        <v>66.6666666666667</v>
      </c>
      <c r="I1475">
        <v>30</v>
      </c>
      <c r="J1475">
        <v>24</v>
      </c>
      <c r="K1475">
        <v>80</v>
      </c>
    </row>
    <row r="1476" spans="1:11" x14ac:dyDescent="0.25">
      <c r="A1476" t="s">
        <v>126</v>
      </c>
      <c r="B1476" t="s">
        <v>355</v>
      </c>
      <c r="C1476">
        <v>91</v>
      </c>
      <c r="D1476">
        <v>68</v>
      </c>
      <c r="E1476">
        <v>74.725274725274716</v>
      </c>
      <c r="F1476">
        <v>87</v>
      </c>
      <c r="G1476">
        <v>46</v>
      </c>
      <c r="H1476">
        <v>52.8735632183908</v>
      </c>
      <c r="I1476">
        <v>178</v>
      </c>
      <c r="J1476">
        <v>114</v>
      </c>
      <c r="K1476">
        <v>64.044943820224717</v>
      </c>
    </row>
    <row r="1477" spans="1:11" x14ac:dyDescent="0.25">
      <c r="A1477" t="s">
        <v>127</v>
      </c>
      <c r="B1477" t="s">
        <v>368</v>
      </c>
      <c r="C1477">
        <v>2984</v>
      </c>
      <c r="D1477">
        <v>1938</v>
      </c>
      <c r="E1477">
        <v>64.946380697050941</v>
      </c>
      <c r="F1477">
        <v>3706</v>
      </c>
      <c r="G1477">
        <v>2084</v>
      </c>
      <c r="H1477">
        <v>56.233135456017273</v>
      </c>
      <c r="I1477">
        <v>6690</v>
      </c>
      <c r="J1477">
        <v>4022</v>
      </c>
      <c r="K1477">
        <v>60.119581464872944</v>
      </c>
    </row>
    <row r="1478" spans="1:11" x14ac:dyDescent="0.25">
      <c r="A1478" t="s">
        <v>127</v>
      </c>
      <c r="B1478" t="s">
        <v>369</v>
      </c>
      <c r="C1478">
        <v>2394</v>
      </c>
      <c r="D1478">
        <v>1419</v>
      </c>
      <c r="E1478">
        <v>59.27318295739348</v>
      </c>
      <c r="F1478">
        <v>2898</v>
      </c>
      <c r="G1478">
        <v>1601</v>
      </c>
      <c r="H1478">
        <v>55.244996549344378</v>
      </c>
      <c r="I1478">
        <v>5292</v>
      </c>
      <c r="J1478">
        <v>3020</v>
      </c>
      <c r="K1478">
        <v>57.067271352985635</v>
      </c>
    </row>
    <row r="1479" spans="1:11" x14ac:dyDescent="0.25">
      <c r="A1479" t="s">
        <v>127</v>
      </c>
      <c r="B1479" t="s">
        <v>370</v>
      </c>
      <c r="C1479">
        <v>2754</v>
      </c>
      <c r="D1479">
        <v>1776</v>
      </c>
      <c r="E1479">
        <v>64.488017429193903</v>
      </c>
      <c r="F1479">
        <v>3346</v>
      </c>
      <c r="G1479">
        <v>1925</v>
      </c>
      <c r="H1479">
        <v>57.531380753138073</v>
      </c>
      <c r="I1479">
        <v>6100</v>
      </c>
      <c r="J1479">
        <v>3701</v>
      </c>
      <c r="K1479">
        <v>60.672131147540988</v>
      </c>
    </row>
    <row r="1480" spans="1:11" x14ac:dyDescent="0.25">
      <c r="A1480" t="s">
        <v>127</v>
      </c>
      <c r="B1480" t="s">
        <v>357</v>
      </c>
      <c r="C1480">
        <v>3028</v>
      </c>
      <c r="D1480">
        <v>1967</v>
      </c>
      <c r="E1480">
        <v>64.960369881109642</v>
      </c>
      <c r="F1480">
        <v>3496</v>
      </c>
      <c r="G1480">
        <v>1945</v>
      </c>
      <c r="H1480">
        <v>55.635011441647592</v>
      </c>
      <c r="I1480">
        <v>6524</v>
      </c>
      <c r="J1480">
        <v>3912</v>
      </c>
      <c r="K1480">
        <v>59.96321275291232</v>
      </c>
    </row>
    <row r="1481" spans="1:11" x14ac:dyDescent="0.25">
      <c r="A1481" t="s">
        <v>127</v>
      </c>
      <c r="B1481" t="s">
        <v>358</v>
      </c>
      <c r="C1481">
        <v>3364</v>
      </c>
      <c r="D1481">
        <v>2220</v>
      </c>
      <c r="E1481">
        <v>65.992865636147442</v>
      </c>
      <c r="F1481">
        <v>3890</v>
      </c>
      <c r="G1481">
        <v>2170</v>
      </c>
      <c r="H1481">
        <v>55.7840616966581</v>
      </c>
      <c r="I1481">
        <v>7254</v>
      </c>
      <c r="J1481">
        <v>4390</v>
      </c>
      <c r="K1481">
        <v>60.518334711883099</v>
      </c>
    </row>
    <row r="1482" spans="1:11" x14ac:dyDescent="0.25">
      <c r="A1482" t="s">
        <v>127</v>
      </c>
      <c r="B1482" t="s">
        <v>359</v>
      </c>
      <c r="C1482">
        <v>3586</v>
      </c>
      <c r="D1482">
        <v>2314</v>
      </c>
      <c r="E1482">
        <v>64.528722810931399</v>
      </c>
      <c r="F1482">
        <v>4456</v>
      </c>
      <c r="G1482">
        <v>2514</v>
      </c>
      <c r="H1482">
        <v>56.418312387791737</v>
      </c>
      <c r="I1482">
        <v>8042</v>
      </c>
      <c r="J1482">
        <v>4828</v>
      </c>
      <c r="K1482">
        <v>60.034817209649347</v>
      </c>
    </row>
    <row r="1483" spans="1:11" x14ac:dyDescent="0.25">
      <c r="A1483" t="s">
        <v>127</v>
      </c>
      <c r="B1483" t="s">
        <v>360</v>
      </c>
      <c r="C1483">
        <v>3449</v>
      </c>
      <c r="D1483">
        <v>2222</v>
      </c>
      <c r="E1483">
        <v>64.424470861119161</v>
      </c>
      <c r="F1483">
        <v>4261</v>
      </c>
      <c r="G1483">
        <v>2376</v>
      </c>
      <c r="H1483">
        <v>55.761558319643271</v>
      </c>
      <c r="I1483">
        <v>7710</v>
      </c>
      <c r="J1483">
        <v>4598</v>
      </c>
      <c r="K1483">
        <v>59.636835278858626</v>
      </c>
    </row>
    <row r="1484" spans="1:11" x14ac:dyDescent="0.25">
      <c r="A1484" t="s">
        <v>127</v>
      </c>
      <c r="B1484" t="s">
        <v>361</v>
      </c>
      <c r="C1484">
        <v>3296</v>
      </c>
      <c r="D1484">
        <v>2071</v>
      </c>
      <c r="E1484">
        <v>62.833737864077698</v>
      </c>
      <c r="F1484">
        <v>4010</v>
      </c>
      <c r="G1484">
        <v>2311</v>
      </c>
      <c r="H1484">
        <v>57.630922693266797</v>
      </c>
      <c r="I1484">
        <v>7306</v>
      </c>
      <c r="J1484">
        <v>4382</v>
      </c>
      <c r="K1484">
        <v>59.978100191623298</v>
      </c>
    </row>
    <row r="1485" spans="1:11" x14ac:dyDescent="0.25">
      <c r="A1485" t="s">
        <v>127</v>
      </c>
      <c r="B1485" t="s">
        <v>362</v>
      </c>
      <c r="C1485">
        <v>3638</v>
      </c>
      <c r="D1485">
        <v>2151</v>
      </c>
      <c r="E1485">
        <v>59.125893347993397</v>
      </c>
      <c r="F1485">
        <v>3957</v>
      </c>
      <c r="G1485">
        <v>2169</v>
      </c>
      <c r="H1485">
        <v>54.814253222137999</v>
      </c>
      <c r="I1485">
        <v>7598</v>
      </c>
      <c r="J1485">
        <v>4320</v>
      </c>
      <c r="K1485">
        <v>56.857067649381399</v>
      </c>
    </row>
    <row r="1486" spans="1:11" x14ac:dyDescent="0.25">
      <c r="A1486" t="s">
        <v>127</v>
      </c>
      <c r="B1486" t="s">
        <v>363</v>
      </c>
      <c r="C1486">
        <v>899</v>
      </c>
      <c r="D1486">
        <v>581</v>
      </c>
      <c r="E1486">
        <v>64.627363737486107</v>
      </c>
      <c r="F1486">
        <v>916</v>
      </c>
      <c r="G1486">
        <v>555</v>
      </c>
      <c r="H1486">
        <v>60.589519650654999</v>
      </c>
      <c r="I1486">
        <v>1815</v>
      </c>
      <c r="J1486">
        <v>1136</v>
      </c>
      <c r="K1486">
        <v>62.5895316804408</v>
      </c>
    </row>
    <row r="1487" spans="1:11" x14ac:dyDescent="0.25">
      <c r="A1487" t="s">
        <v>127</v>
      </c>
      <c r="B1487" t="s">
        <v>355</v>
      </c>
      <c r="C1487">
        <v>1571</v>
      </c>
      <c r="D1487">
        <v>851</v>
      </c>
      <c r="E1487">
        <v>54.169318905155954</v>
      </c>
      <c r="F1487">
        <v>1617</v>
      </c>
      <c r="G1487">
        <v>780</v>
      </c>
      <c r="H1487">
        <v>48.237476808905377</v>
      </c>
      <c r="I1487">
        <v>3188</v>
      </c>
      <c r="J1487">
        <v>1631</v>
      </c>
      <c r="K1487">
        <v>51.160602258469261</v>
      </c>
    </row>
    <row r="1488" spans="1:11" x14ac:dyDescent="0.25">
      <c r="A1488" t="s">
        <v>148</v>
      </c>
      <c r="B1488" t="s">
        <v>361</v>
      </c>
      <c r="C1488">
        <v>3059</v>
      </c>
      <c r="D1488">
        <v>1314</v>
      </c>
      <c r="E1488">
        <v>42.955214122262198</v>
      </c>
      <c r="F1488">
        <v>3642</v>
      </c>
      <c r="G1488">
        <v>1378</v>
      </c>
      <c r="H1488">
        <v>37.836353651839701</v>
      </c>
      <c r="I1488">
        <v>6701</v>
      </c>
      <c r="J1488">
        <v>2692</v>
      </c>
      <c r="K1488">
        <v>40.17310849127</v>
      </c>
    </row>
    <row r="1489" spans="1:11" x14ac:dyDescent="0.25">
      <c r="A1489" t="s">
        <v>148</v>
      </c>
      <c r="B1489" t="s">
        <v>362</v>
      </c>
      <c r="C1489">
        <v>3214</v>
      </c>
      <c r="D1489">
        <v>1435</v>
      </c>
      <c r="E1489">
        <v>44.648413192283797</v>
      </c>
      <c r="F1489">
        <v>3614</v>
      </c>
      <c r="G1489">
        <v>1463</v>
      </c>
      <c r="H1489">
        <v>40.481460985058099</v>
      </c>
      <c r="I1489">
        <v>6829</v>
      </c>
      <c r="J1489">
        <v>2898</v>
      </c>
      <c r="K1489">
        <v>42.436667154781098</v>
      </c>
    </row>
    <row r="1490" spans="1:11" x14ac:dyDescent="0.25">
      <c r="A1490" t="s">
        <v>148</v>
      </c>
      <c r="B1490" t="s">
        <v>363</v>
      </c>
      <c r="C1490">
        <v>735</v>
      </c>
      <c r="D1490">
        <v>336</v>
      </c>
      <c r="E1490">
        <v>45.714285714285701</v>
      </c>
      <c r="F1490">
        <v>901</v>
      </c>
      <c r="G1490">
        <v>395</v>
      </c>
      <c r="H1490">
        <v>43.840177580466197</v>
      </c>
      <c r="I1490">
        <v>1636</v>
      </c>
      <c r="J1490">
        <v>731</v>
      </c>
      <c r="K1490">
        <v>44.682151589242103</v>
      </c>
    </row>
    <row r="1491" spans="1:11" x14ac:dyDescent="0.25">
      <c r="A1491" t="s">
        <v>149</v>
      </c>
      <c r="B1491" t="s">
        <v>365</v>
      </c>
      <c r="C1491">
        <v>3383</v>
      </c>
      <c r="D1491">
        <v>1314</v>
      </c>
      <c r="E1491">
        <v>38.841265149275792</v>
      </c>
      <c r="F1491">
        <v>3839</v>
      </c>
      <c r="G1491">
        <v>1203</v>
      </c>
      <c r="H1491">
        <v>31.336285491013285</v>
      </c>
      <c r="I1491">
        <v>7226</v>
      </c>
      <c r="J1491">
        <v>2517</v>
      </c>
      <c r="K1491">
        <v>34.832549128148351</v>
      </c>
    </row>
    <row r="1492" spans="1:11" x14ac:dyDescent="0.25">
      <c r="A1492" t="s">
        <v>149</v>
      </c>
      <c r="B1492" t="s">
        <v>366</v>
      </c>
      <c r="C1492">
        <v>4115</v>
      </c>
      <c r="D1492">
        <v>1717</v>
      </c>
      <c r="E1492">
        <v>41.725394896719315</v>
      </c>
      <c r="F1492">
        <v>3916</v>
      </c>
      <c r="G1492">
        <v>1386</v>
      </c>
      <c r="H1492">
        <v>35.393258426966291</v>
      </c>
      <c r="I1492">
        <v>8042</v>
      </c>
      <c r="J1492">
        <v>3106</v>
      </c>
      <c r="K1492">
        <v>38.622233275304652</v>
      </c>
    </row>
    <row r="1493" spans="1:11" x14ac:dyDescent="0.25">
      <c r="A1493" t="s">
        <v>149</v>
      </c>
      <c r="B1493" t="s">
        <v>367</v>
      </c>
      <c r="C1493">
        <v>3593</v>
      </c>
      <c r="D1493">
        <v>1388</v>
      </c>
      <c r="E1493">
        <v>38.630670748677986</v>
      </c>
      <c r="F1493">
        <v>3499</v>
      </c>
      <c r="G1493">
        <v>1185</v>
      </c>
      <c r="H1493">
        <v>33.866819091168907</v>
      </c>
      <c r="I1493">
        <v>7093</v>
      </c>
      <c r="J1493">
        <v>2573</v>
      </c>
      <c r="K1493">
        <v>36.275200902298039</v>
      </c>
    </row>
    <row r="1494" spans="1:11" x14ac:dyDescent="0.25">
      <c r="A1494" t="s">
        <v>149</v>
      </c>
      <c r="B1494" t="s">
        <v>368</v>
      </c>
      <c r="C1494">
        <v>3384</v>
      </c>
      <c r="D1494">
        <v>1339</v>
      </c>
      <c r="E1494">
        <v>39.568557919621746</v>
      </c>
      <c r="F1494">
        <v>3533</v>
      </c>
      <c r="G1494">
        <v>1244</v>
      </c>
      <c r="H1494">
        <v>35.210868949900934</v>
      </c>
      <c r="I1494">
        <v>6917</v>
      </c>
      <c r="J1494">
        <v>2583</v>
      </c>
      <c r="K1494">
        <v>37.342778661269335</v>
      </c>
    </row>
    <row r="1495" spans="1:11" x14ac:dyDescent="0.25">
      <c r="A1495" t="s">
        <v>149</v>
      </c>
      <c r="B1495" t="s">
        <v>369</v>
      </c>
      <c r="C1495">
        <v>2990</v>
      </c>
      <c r="D1495">
        <v>1186</v>
      </c>
      <c r="E1495">
        <v>39.665551839464882</v>
      </c>
      <c r="F1495">
        <v>3223</v>
      </c>
      <c r="G1495">
        <v>1174</v>
      </c>
      <c r="H1495">
        <v>36.425690350605031</v>
      </c>
      <c r="I1495">
        <v>6213</v>
      </c>
      <c r="J1495">
        <v>2360</v>
      </c>
      <c r="K1495">
        <v>37.984870432963142</v>
      </c>
    </row>
    <row r="1496" spans="1:11" x14ac:dyDescent="0.25">
      <c r="A1496" t="s">
        <v>129</v>
      </c>
      <c r="B1496" t="s">
        <v>365</v>
      </c>
      <c r="C1496">
        <v>2397</v>
      </c>
      <c r="D1496">
        <v>1253</v>
      </c>
      <c r="E1496">
        <v>52.273675427617853</v>
      </c>
      <c r="F1496">
        <v>2484</v>
      </c>
      <c r="G1496">
        <v>1165</v>
      </c>
      <c r="H1496">
        <v>46.900161030595811</v>
      </c>
      <c r="I1496">
        <v>4881</v>
      </c>
      <c r="J1496">
        <v>2418</v>
      </c>
      <c r="K1496">
        <v>49.539028887523045</v>
      </c>
    </row>
    <row r="1497" spans="1:11" x14ac:dyDescent="0.25">
      <c r="A1497" t="s">
        <v>129</v>
      </c>
      <c r="B1497" t="s">
        <v>366</v>
      </c>
      <c r="C1497">
        <v>2409</v>
      </c>
      <c r="D1497">
        <v>1242</v>
      </c>
      <c r="E1497">
        <v>51.556662515566622</v>
      </c>
      <c r="F1497">
        <v>2551</v>
      </c>
      <c r="G1497">
        <v>1207</v>
      </c>
      <c r="H1497">
        <v>47.314778518228152</v>
      </c>
      <c r="I1497">
        <v>4960</v>
      </c>
      <c r="J1497">
        <v>2449</v>
      </c>
      <c r="K1497">
        <v>49.375</v>
      </c>
    </row>
    <row r="1498" spans="1:11" x14ac:dyDescent="0.25">
      <c r="A1498" t="s">
        <v>129</v>
      </c>
      <c r="B1498" t="s">
        <v>367</v>
      </c>
      <c r="C1498">
        <v>2038</v>
      </c>
      <c r="D1498">
        <v>1162</v>
      </c>
      <c r="E1498">
        <v>57.016683022571151</v>
      </c>
      <c r="F1498">
        <v>2395</v>
      </c>
      <c r="G1498">
        <v>1188</v>
      </c>
      <c r="H1498">
        <v>49.603340292275568</v>
      </c>
      <c r="I1498">
        <v>4433</v>
      </c>
      <c r="J1498">
        <v>2350</v>
      </c>
      <c r="K1498">
        <v>53.011504624407856</v>
      </c>
    </row>
    <row r="1499" spans="1:11" x14ac:dyDescent="0.25">
      <c r="A1499" t="s">
        <v>129</v>
      </c>
      <c r="B1499" t="s">
        <v>355</v>
      </c>
      <c r="C1499">
        <v>1984</v>
      </c>
      <c r="D1499">
        <v>1123</v>
      </c>
      <c r="E1499">
        <v>56.60282258064516</v>
      </c>
      <c r="F1499">
        <v>2240</v>
      </c>
      <c r="G1499">
        <v>1134</v>
      </c>
      <c r="H1499">
        <v>50.625</v>
      </c>
      <c r="I1499">
        <v>4224</v>
      </c>
      <c r="J1499">
        <v>2257</v>
      </c>
      <c r="K1499">
        <v>53.432765151515149</v>
      </c>
    </row>
    <row r="1500" spans="1:11" x14ac:dyDescent="0.25">
      <c r="A1500" t="s">
        <v>129</v>
      </c>
      <c r="B1500" t="s">
        <v>368</v>
      </c>
      <c r="C1500">
        <v>2219</v>
      </c>
      <c r="D1500">
        <v>1146</v>
      </c>
      <c r="E1500">
        <v>51.644885083370895</v>
      </c>
      <c r="F1500">
        <v>2526</v>
      </c>
      <c r="G1500">
        <v>1194</v>
      </c>
      <c r="H1500">
        <v>47.268408551068887</v>
      </c>
      <c r="I1500">
        <v>4745</v>
      </c>
      <c r="J1500">
        <v>2340</v>
      </c>
      <c r="K1500">
        <v>49.315068493150683</v>
      </c>
    </row>
    <row r="1501" spans="1:11" x14ac:dyDescent="0.25">
      <c r="A1501" t="s">
        <v>129</v>
      </c>
      <c r="B1501" t="s">
        <v>369</v>
      </c>
      <c r="C1501">
        <v>2131</v>
      </c>
      <c r="D1501">
        <v>1121</v>
      </c>
      <c r="E1501">
        <v>52.604411074612855</v>
      </c>
      <c r="F1501">
        <v>2465</v>
      </c>
      <c r="G1501">
        <v>1139</v>
      </c>
      <c r="H1501">
        <v>46.206896551724142</v>
      </c>
      <c r="I1501">
        <v>4596</v>
      </c>
      <c r="J1501">
        <v>2260</v>
      </c>
      <c r="K1501">
        <v>49.173194081810273</v>
      </c>
    </row>
    <row r="1502" spans="1:11" x14ac:dyDescent="0.25">
      <c r="A1502" t="s">
        <v>129</v>
      </c>
      <c r="B1502" t="s">
        <v>370</v>
      </c>
      <c r="C1502">
        <v>2184</v>
      </c>
      <c r="D1502">
        <v>1151</v>
      </c>
      <c r="E1502">
        <v>52.701465201465197</v>
      </c>
      <c r="F1502">
        <v>2130</v>
      </c>
      <c r="G1502">
        <v>1014</v>
      </c>
      <c r="H1502">
        <v>47.605633802816904</v>
      </c>
      <c r="I1502">
        <v>4314</v>
      </c>
      <c r="J1502">
        <v>2165</v>
      </c>
      <c r="K1502">
        <v>50.185442744552617</v>
      </c>
    </row>
    <row r="1503" spans="1:11" x14ac:dyDescent="0.25">
      <c r="A1503" t="s">
        <v>129</v>
      </c>
      <c r="B1503" t="s">
        <v>357</v>
      </c>
      <c r="C1503">
        <v>2149</v>
      </c>
      <c r="D1503">
        <v>1174</v>
      </c>
      <c r="E1503">
        <v>54.630060493252678</v>
      </c>
      <c r="F1503">
        <v>2272</v>
      </c>
      <c r="G1503">
        <v>1085</v>
      </c>
      <c r="H1503">
        <v>47.755281690140848</v>
      </c>
      <c r="I1503">
        <v>4421</v>
      </c>
      <c r="J1503">
        <v>2259</v>
      </c>
      <c r="K1503">
        <v>51.097036869486537</v>
      </c>
    </row>
    <row r="1504" spans="1:11" x14ac:dyDescent="0.25">
      <c r="A1504" t="s">
        <v>129</v>
      </c>
      <c r="B1504" t="s">
        <v>358</v>
      </c>
      <c r="C1504">
        <v>2492</v>
      </c>
      <c r="D1504">
        <v>1308</v>
      </c>
      <c r="E1504">
        <v>52.487961476725523</v>
      </c>
      <c r="F1504">
        <v>2737</v>
      </c>
      <c r="G1504">
        <v>1325</v>
      </c>
      <c r="H1504">
        <v>48.410668615272201</v>
      </c>
      <c r="I1504">
        <v>5229</v>
      </c>
      <c r="J1504">
        <v>2633</v>
      </c>
      <c r="K1504">
        <v>50.353796136928665</v>
      </c>
    </row>
    <row r="1505" spans="1:11" x14ac:dyDescent="0.25">
      <c r="A1505" t="s">
        <v>129</v>
      </c>
      <c r="B1505" t="s">
        <v>359</v>
      </c>
      <c r="C1505">
        <v>2885</v>
      </c>
      <c r="D1505">
        <v>1436</v>
      </c>
      <c r="E1505">
        <v>49.774696707105726</v>
      </c>
      <c r="F1505">
        <v>2889</v>
      </c>
      <c r="G1505">
        <v>1341</v>
      </c>
      <c r="H1505">
        <v>46.417445482866043</v>
      </c>
      <c r="I1505">
        <v>5774</v>
      </c>
      <c r="J1505">
        <v>2777</v>
      </c>
      <c r="K1505">
        <v>48.09490820921372</v>
      </c>
    </row>
    <row r="1506" spans="1:11" x14ac:dyDescent="0.25">
      <c r="A1506" t="s">
        <v>129</v>
      </c>
      <c r="B1506" t="s">
        <v>360</v>
      </c>
      <c r="C1506">
        <v>2512</v>
      </c>
      <c r="D1506">
        <v>1280</v>
      </c>
      <c r="E1506">
        <v>50.955414012738856</v>
      </c>
      <c r="F1506">
        <v>2916</v>
      </c>
      <c r="G1506">
        <v>1321</v>
      </c>
      <c r="H1506">
        <v>45.301783264746227</v>
      </c>
      <c r="I1506">
        <v>5428</v>
      </c>
      <c r="J1506">
        <v>2601</v>
      </c>
      <c r="K1506">
        <v>47.918201915991155</v>
      </c>
    </row>
    <row r="1507" spans="1:11" x14ac:dyDescent="0.25">
      <c r="A1507" t="s">
        <v>129</v>
      </c>
      <c r="B1507" t="s">
        <v>361</v>
      </c>
      <c r="C1507">
        <v>2257</v>
      </c>
      <c r="D1507">
        <v>1222</v>
      </c>
      <c r="E1507">
        <v>54.142667257421401</v>
      </c>
      <c r="F1507">
        <v>2553</v>
      </c>
      <c r="G1507">
        <v>1189</v>
      </c>
      <c r="H1507">
        <v>46.572659616137898</v>
      </c>
      <c r="I1507">
        <v>4810</v>
      </c>
      <c r="J1507">
        <v>2411</v>
      </c>
      <c r="K1507">
        <v>50.1247401247401</v>
      </c>
    </row>
    <row r="1508" spans="1:11" x14ac:dyDescent="0.25">
      <c r="A1508" t="s">
        <v>129</v>
      </c>
      <c r="B1508" t="s">
        <v>362</v>
      </c>
      <c r="C1508">
        <v>2000</v>
      </c>
      <c r="D1508">
        <v>1079</v>
      </c>
      <c r="E1508">
        <v>53.95</v>
      </c>
      <c r="F1508">
        <v>2190</v>
      </c>
      <c r="G1508">
        <v>1087</v>
      </c>
      <c r="H1508">
        <v>49.634703196346997</v>
      </c>
      <c r="I1508">
        <v>4190</v>
      </c>
      <c r="J1508">
        <v>2166</v>
      </c>
      <c r="K1508">
        <v>51.694510739856803</v>
      </c>
    </row>
    <row r="1509" spans="1:11" x14ac:dyDescent="0.25">
      <c r="A1509" t="s">
        <v>129</v>
      </c>
      <c r="B1509" t="s">
        <v>363</v>
      </c>
      <c r="C1509">
        <v>889</v>
      </c>
      <c r="D1509">
        <v>511</v>
      </c>
      <c r="E1509">
        <v>57.480314960629897</v>
      </c>
      <c r="F1509">
        <v>844</v>
      </c>
      <c r="G1509">
        <v>440</v>
      </c>
      <c r="H1509">
        <v>52.132701421800903</v>
      </c>
      <c r="I1509">
        <v>1733</v>
      </c>
      <c r="J1509">
        <v>951</v>
      </c>
      <c r="K1509">
        <v>54.875937680323098</v>
      </c>
    </row>
    <row r="1510" spans="1:11" x14ac:dyDescent="0.25">
      <c r="A1510" t="s">
        <v>130</v>
      </c>
      <c r="B1510" t="s">
        <v>365</v>
      </c>
      <c r="C1510">
        <v>3291</v>
      </c>
      <c r="D1510">
        <v>1613</v>
      </c>
      <c r="E1510">
        <v>49.012458219386211</v>
      </c>
      <c r="F1510">
        <v>3674</v>
      </c>
      <c r="G1510">
        <v>1545</v>
      </c>
      <c r="H1510">
        <v>42.052259118127388</v>
      </c>
      <c r="I1510">
        <v>6977</v>
      </c>
      <c r="J1510">
        <v>3164</v>
      </c>
      <c r="K1510">
        <v>45.349003869858109</v>
      </c>
    </row>
    <row r="1511" spans="1:11" x14ac:dyDescent="0.25">
      <c r="A1511" t="s">
        <v>130</v>
      </c>
      <c r="B1511" t="s">
        <v>366</v>
      </c>
      <c r="C1511">
        <v>3272</v>
      </c>
      <c r="D1511">
        <v>1670</v>
      </c>
      <c r="E1511">
        <v>51.039119804400983</v>
      </c>
      <c r="F1511">
        <v>3490</v>
      </c>
      <c r="G1511">
        <v>1466</v>
      </c>
      <c r="H1511">
        <v>42.005730659025787</v>
      </c>
      <c r="I1511">
        <v>6771</v>
      </c>
      <c r="J1511">
        <v>3140</v>
      </c>
      <c r="K1511">
        <v>46.374243095554576</v>
      </c>
    </row>
    <row r="1512" spans="1:11" x14ac:dyDescent="0.25">
      <c r="A1512" t="s">
        <v>130</v>
      </c>
      <c r="B1512" t="s">
        <v>367</v>
      </c>
      <c r="C1512">
        <v>3175</v>
      </c>
      <c r="D1512">
        <v>1581</v>
      </c>
      <c r="E1512">
        <v>49.795275590551185</v>
      </c>
      <c r="F1512">
        <v>3135</v>
      </c>
      <c r="G1512">
        <v>1344</v>
      </c>
      <c r="H1512">
        <v>42.870813397129183</v>
      </c>
      <c r="I1512">
        <v>6310</v>
      </c>
      <c r="J1512">
        <v>2925</v>
      </c>
      <c r="K1512">
        <v>46.354992076069728</v>
      </c>
    </row>
    <row r="1513" spans="1:11" x14ac:dyDescent="0.25">
      <c r="A1513" t="s">
        <v>130</v>
      </c>
      <c r="B1513" t="s">
        <v>355</v>
      </c>
      <c r="C1513">
        <v>3003</v>
      </c>
      <c r="D1513">
        <v>1390</v>
      </c>
      <c r="E1513">
        <v>46.287046287046287</v>
      </c>
      <c r="F1513">
        <v>3144</v>
      </c>
      <c r="G1513">
        <v>1319</v>
      </c>
      <c r="H1513">
        <v>41.952926208651398</v>
      </c>
      <c r="I1513">
        <v>6147</v>
      </c>
      <c r="J1513">
        <v>2709</v>
      </c>
      <c r="K1513">
        <v>44.07027818448023</v>
      </c>
    </row>
    <row r="1514" spans="1:11" x14ac:dyDescent="0.25">
      <c r="A1514" t="s">
        <v>130</v>
      </c>
      <c r="B1514" t="s">
        <v>368</v>
      </c>
      <c r="C1514">
        <v>3248</v>
      </c>
      <c r="D1514">
        <v>1530</v>
      </c>
      <c r="E1514">
        <v>47.10591133004926</v>
      </c>
      <c r="F1514">
        <v>3480</v>
      </c>
      <c r="G1514">
        <v>1484</v>
      </c>
      <c r="H1514">
        <v>42.643678160919542</v>
      </c>
      <c r="I1514">
        <v>6728</v>
      </c>
      <c r="J1514">
        <v>3014</v>
      </c>
      <c r="K1514">
        <v>44.797859690844234</v>
      </c>
    </row>
    <row r="1515" spans="1:11" x14ac:dyDescent="0.25">
      <c r="A1515" t="s">
        <v>130</v>
      </c>
      <c r="B1515" t="s">
        <v>369</v>
      </c>
      <c r="C1515">
        <v>2832</v>
      </c>
      <c r="D1515">
        <v>1257</v>
      </c>
      <c r="E1515">
        <v>44.38559322033899</v>
      </c>
      <c r="F1515">
        <v>2906</v>
      </c>
      <c r="G1515">
        <v>1191</v>
      </c>
      <c r="H1515">
        <v>40.984170681348935</v>
      </c>
      <c r="I1515">
        <v>5738</v>
      </c>
      <c r="J1515">
        <v>2448</v>
      </c>
      <c r="K1515">
        <v>42.662948762635061</v>
      </c>
    </row>
    <row r="1516" spans="1:11" x14ac:dyDescent="0.25">
      <c r="A1516" t="s">
        <v>130</v>
      </c>
      <c r="B1516" t="s">
        <v>370</v>
      </c>
      <c r="C1516">
        <v>3081</v>
      </c>
      <c r="D1516">
        <v>1418</v>
      </c>
      <c r="E1516">
        <v>46.024018175916908</v>
      </c>
      <c r="F1516">
        <v>3324</v>
      </c>
      <c r="G1516">
        <v>1325</v>
      </c>
      <c r="H1516">
        <v>39.861612515042118</v>
      </c>
      <c r="I1516">
        <v>6405</v>
      </c>
      <c r="J1516">
        <v>2743</v>
      </c>
      <c r="K1516">
        <v>42.825917252146766</v>
      </c>
    </row>
    <row r="1517" spans="1:11" x14ac:dyDescent="0.25">
      <c r="A1517" t="s">
        <v>130</v>
      </c>
      <c r="B1517" t="s">
        <v>357</v>
      </c>
      <c r="C1517">
        <v>2939</v>
      </c>
      <c r="D1517">
        <v>1487</v>
      </c>
      <c r="E1517">
        <v>50.595440626063294</v>
      </c>
      <c r="F1517">
        <v>3071</v>
      </c>
      <c r="G1517">
        <v>1405</v>
      </c>
      <c r="H1517">
        <v>45.750569846955386</v>
      </c>
      <c r="I1517">
        <v>6010</v>
      </c>
      <c r="J1517">
        <v>2892</v>
      </c>
      <c r="K1517">
        <v>48.119800332778702</v>
      </c>
    </row>
    <row r="1518" spans="1:11" x14ac:dyDescent="0.25">
      <c r="A1518" t="s">
        <v>130</v>
      </c>
      <c r="B1518" t="s">
        <v>358</v>
      </c>
      <c r="C1518">
        <v>3255</v>
      </c>
      <c r="D1518">
        <v>1631</v>
      </c>
      <c r="E1518">
        <v>50.107526881720432</v>
      </c>
      <c r="F1518">
        <v>3327</v>
      </c>
      <c r="G1518">
        <v>1550</v>
      </c>
      <c r="H1518">
        <v>46.588518184550651</v>
      </c>
      <c r="I1518">
        <v>6582</v>
      </c>
      <c r="J1518">
        <v>3181</v>
      </c>
      <c r="K1518">
        <v>48.328775448192033</v>
      </c>
    </row>
    <row r="1519" spans="1:11" x14ac:dyDescent="0.25">
      <c r="A1519" t="s">
        <v>130</v>
      </c>
      <c r="B1519" t="s">
        <v>359</v>
      </c>
      <c r="C1519">
        <v>3621</v>
      </c>
      <c r="D1519">
        <v>1847</v>
      </c>
      <c r="E1519">
        <v>51.008008837337748</v>
      </c>
      <c r="F1519">
        <v>3855</v>
      </c>
      <c r="G1519">
        <v>1842</v>
      </c>
      <c r="H1519">
        <v>47.782101167315176</v>
      </c>
      <c r="I1519">
        <v>7476</v>
      </c>
      <c r="J1519">
        <v>3689</v>
      </c>
      <c r="K1519">
        <v>49.344569288389515</v>
      </c>
    </row>
    <row r="1520" spans="1:11" x14ac:dyDescent="0.25">
      <c r="A1520" t="s">
        <v>130</v>
      </c>
      <c r="B1520" t="s">
        <v>360</v>
      </c>
      <c r="C1520">
        <v>3223</v>
      </c>
      <c r="D1520">
        <v>1619</v>
      </c>
      <c r="E1520">
        <v>50.232702451132482</v>
      </c>
      <c r="F1520">
        <v>3313</v>
      </c>
      <c r="G1520">
        <v>1572</v>
      </c>
      <c r="H1520">
        <v>47.449441593721701</v>
      </c>
      <c r="I1520">
        <v>6536</v>
      </c>
      <c r="J1520">
        <v>3191</v>
      </c>
      <c r="K1520">
        <v>48.821909424724602</v>
      </c>
    </row>
    <row r="1521" spans="1:11" x14ac:dyDescent="0.25">
      <c r="A1521" t="s">
        <v>130</v>
      </c>
      <c r="B1521" t="s">
        <v>361</v>
      </c>
      <c r="C1521">
        <v>3076</v>
      </c>
      <c r="D1521">
        <v>1593</v>
      </c>
      <c r="E1521">
        <v>51.788036410923297</v>
      </c>
      <c r="F1521">
        <v>3317</v>
      </c>
      <c r="G1521">
        <v>1608</v>
      </c>
      <c r="H1521">
        <v>48.477539945734101</v>
      </c>
      <c r="I1521">
        <v>6393</v>
      </c>
      <c r="J1521">
        <v>3201</v>
      </c>
      <c r="K1521">
        <v>50.070389488503103</v>
      </c>
    </row>
    <row r="1522" spans="1:11" x14ac:dyDescent="0.25">
      <c r="A1522" t="s">
        <v>130</v>
      </c>
      <c r="B1522" t="s">
        <v>362</v>
      </c>
      <c r="C1522">
        <v>2970</v>
      </c>
      <c r="D1522">
        <v>1552</v>
      </c>
      <c r="E1522">
        <v>52.255892255892299</v>
      </c>
      <c r="F1522">
        <v>3101</v>
      </c>
      <c r="G1522">
        <v>1450</v>
      </c>
      <c r="H1522">
        <v>46.759109964527603</v>
      </c>
      <c r="I1522">
        <v>6072</v>
      </c>
      <c r="J1522">
        <v>3003</v>
      </c>
      <c r="K1522">
        <v>49.456521739130402</v>
      </c>
    </row>
    <row r="1523" spans="1:11" x14ac:dyDescent="0.25">
      <c r="A1523" t="s">
        <v>130</v>
      </c>
      <c r="B1523" t="s">
        <v>363</v>
      </c>
      <c r="C1523">
        <v>909</v>
      </c>
      <c r="D1523">
        <v>545</v>
      </c>
      <c r="E1523">
        <v>59.955995599559998</v>
      </c>
      <c r="F1523">
        <v>828</v>
      </c>
      <c r="G1523">
        <v>495</v>
      </c>
      <c r="H1523">
        <v>59.7826086956522</v>
      </c>
      <c r="I1523">
        <v>1737</v>
      </c>
      <c r="J1523">
        <v>1040</v>
      </c>
      <c r="K1523">
        <v>59.873344847438098</v>
      </c>
    </row>
    <row r="1524" spans="1:11" x14ac:dyDescent="0.25">
      <c r="A1524" t="s">
        <v>131</v>
      </c>
      <c r="B1524" t="s">
        <v>365</v>
      </c>
      <c r="C1524">
        <v>1098</v>
      </c>
      <c r="D1524">
        <v>492</v>
      </c>
      <c r="E1524">
        <v>44.808743169398902</v>
      </c>
      <c r="F1524">
        <v>1049</v>
      </c>
      <c r="G1524">
        <v>424</v>
      </c>
      <c r="H1524">
        <v>40.419447092469021</v>
      </c>
      <c r="I1524">
        <v>2149</v>
      </c>
      <c r="J1524">
        <v>916</v>
      </c>
      <c r="K1524">
        <v>42.624476500698002</v>
      </c>
    </row>
    <row r="1525" spans="1:11" x14ac:dyDescent="0.25">
      <c r="A1525" t="s">
        <v>131</v>
      </c>
      <c r="B1525" t="s">
        <v>366</v>
      </c>
      <c r="C1525">
        <v>3483</v>
      </c>
      <c r="D1525">
        <v>1725</v>
      </c>
      <c r="E1525">
        <v>49.526270456503013</v>
      </c>
      <c r="F1525">
        <v>3496</v>
      </c>
      <c r="G1525">
        <v>1568</v>
      </c>
      <c r="H1525">
        <v>44.851258581235697</v>
      </c>
      <c r="I1525">
        <v>6987</v>
      </c>
      <c r="J1525">
        <v>3296</v>
      </c>
      <c r="K1525">
        <v>47.173321883497927</v>
      </c>
    </row>
    <row r="1526" spans="1:11" x14ac:dyDescent="0.25">
      <c r="A1526" t="s">
        <v>131</v>
      </c>
      <c r="B1526" t="s">
        <v>367</v>
      </c>
      <c r="C1526">
        <v>3048</v>
      </c>
      <c r="D1526">
        <v>1547</v>
      </c>
      <c r="E1526">
        <v>50.754593175853017</v>
      </c>
      <c r="F1526">
        <v>3253</v>
      </c>
      <c r="G1526">
        <v>1482</v>
      </c>
      <c r="H1526">
        <v>45.557946510913006</v>
      </c>
      <c r="I1526">
        <v>6303</v>
      </c>
      <c r="J1526">
        <v>3030</v>
      </c>
      <c r="K1526">
        <v>48.072346501665869</v>
      </c>
    </row>
    <row r="1527" spans="1:11" x14ac:dyDescent="0.25">
      <c r="A1527" t="s">
        <v>131</v>
      </c>
      <c r="B1527" t="s">
        <v>368</v>
      </c>
      <c r="C1527">
        <v>4020</v>
      </c>
      <c r="D1527">
        <v>2089</v>
      </c>
      <c r="E1527">
        <v>51.965174129353237</v>
      </c>
      <c r="F1527">
        <v>4197</v>
      </c>
      <c r="G1527">
        <v>1913</v>
      </c>
      <c r="H1527">
        <v>45.580176316416491</v>
      </c>
      <c r="I1527">
        <v>8217</v>
      </c>
      <c r="J1527">
        <v>4002</v>
      </c>
      <c r="K1527">
        <v>48.703906535231837</v>
      </c>
    </row>
    <row r="1528" spans="1:11" x14ac:dyDescent="0.25">
      <c r="A1528" t="s">
        <v>131</v>
      </c>
      <c r="B1528" t="s">
        <v>369</v>
      </c>
      <c r="C1528">
        <v>3310</v>
      </c>
      <c r="D1528">
        <v>1728</v>
      </c>
      <c r="E1528">
        <v>52.205438066465256</v>
      </c>
      <c r="F1528">
        <v>3702</v>
      </c>
      <c r="G1528">
        <v>1726</v>
      </c>
      <c r="H1528">
        <v>46.623446785521338</v>
      </c>
      <c r="I1528">
        <v>7012</v>
      </c>
      <c r="J1528">
        <v>3454</v>
      </c>
      <c r="K1528">
        <v>49.258414147176275</v>
      </c>
    </row>
    <row r="1529" spans="1:11" x14ac:dyDescent="0.25">
      <c r="A1529" t="s">
        <v>131</v>
      </c>
      <c r="B1529" t="s">
        <v>370</v>
      </c>
      <c r="C1529">
        <v>3657</v>
      </c>
      <c r="D1529">
        <v>1922</v>
      </c>
      <c r="E1529">
        <v>52.55674049767569</v>
      </c>
      <c r="F1529">
        <v>3999</v>
      </c>
      <c r="G1529">
        <v>1790</v>
      </c>
      <c r="H1529">
        <v>44.761190297574394</v>
      </c>
      <c r="I1529">
        <v>7657</v>
      </c>
      <c r="J1529">
        <v>3713</v>
      </c>
      <c r="K1529">
        <v>48.491576335379392</v>
      </c>
    </row>
    <row r="1530" spans="1:11" x14ac:dyDescent="0.25">
      <c r="A1530" t="s">
        <v>131</v>
      </c>
      <c r="B1530" t="s">
        <v>357</v>
      </c>
      <c r="C1530">
        <v>3729</v>
      </c>
      <c r="D1530">
        <v>1831</v>
      </c>
      <c r="E1530">
        <v>49.101635827299539</v>
      </c>
      <c r="F1530">
        <v>4178</v>
      </c>
      <c r="G1530">
        <v>1781</v>
      </c>
      <c r="H1530">
        <v>42.628051699377693</v>
      </c>
      <c r="I1530">
        <v>7907</v>
      </c>
      <c r="J1530">
        <v>3612</v>
      </c>
      <c r="K1530">
        <v>45.681042114582013</v>
      </c>
    </row>
    <row r="1531" spans="1:11" x14ac:dyDescent="0.25">
      <c r="A1531" t="s">
        <v>131</v>
      </c>
      <c r="B1531" t="s">
        <v>358</v>
      </c>
      <c r="C1531">
        <v>3330</v>
      </c>
      <c r="D1531">
        <v>1663</v>
      </c>
      <c r="E1531">
        <v>49.93993993993994</v>
      </c>
      <c r="F1531">
        <v>3920</v>
      </c>
      <c r="G1531">
        <v>1734</v>
      </c>
      <c r="H1531">
        <v>44.234693877551017</v>
      </c>
      <c r="I1531">
        <v>7250</v>
      </c>
      <c r="J1531">
        <v>3397</v>
      </c>
      <c r="K1531">
        <v>46.855172413793106</v>
      </c>
    </row>
    <row r="1532" spans="1:11" x14ac:dyDescent="0.25">
      <c r="A1532" t="s">
        <v>131</v>
      </c>
      <c r="B1532" t="s">
        <v>359</v>
      </c>
      <c r="C1532">
        <v>3443</v>
      </c>
      <c r="D1532">
        <v>1890</v>
      </c>
      <c r="E1532">
        <v>54.893987801336046</v>
      </c>
      <c r="F1532">
        <v>3864</v>
      </c>
      <c r="G1532">
        <v>1836</v>
      </c>
      <c r="H1532">
        <v>47.515527950310563</v>
      </c>
      <c r="I1532">
        <v>7307</v>
      </c>
      <c r="J1532">
        <v>3726</v>
      </c>
      <c r="K1532">
        <v>50.992199260982616</v>
      </c>
    </row>
    <row r="1533" spans="1:11" x14ac:dyDescent="0.25">
      <c r="A1533" t="s">
        <v>131</v>
      </c>
      <c r="B1533" t="s">
        <v>360</v>
      </c>
      <c r="C1533">
        <v>3527</v>
      </c>
      <c r="D1533">
        <v>1790</v>
      </c>
      <c r="E1533">
        <v>50.751346753614968</v>
      </c>
      <c r="F1533">
        <v>3849</v>
      </c>
      <c r="G1533">
        <v>1671</v>
      </c>
      <c r="H1533">
        <v>43.413873733437256</v>
      </c>
      <c r="I1533">
        <v>7376</v>
      </c>
      <c r="J1533">
        <v>3461</v>
      </c>
      <c r="K1533">
        <v>46.922451193058571</v>
      </c>
    </row>
    <row r="1534" spans="1:11" x14ac:dyDescent="0.25">
      <c r="A1534" t="s">
        <v>131</v>
      </c>
      <c r="B1534" t="s">
        <v>361</v>
      </c>
      <c r="C1534">
        <v>3251</v>
      </c>
      <c r="D1534">
        <v>1526</v>
      </c>
      <c r="E1534">
        <v>46.939403260535201</v>
      </c>
      <c r="F1534">
        <v>4056</v>
      </c>
      <c r="G1534">
        <v>1611</v>
      </c>
      <c r="H1534">
        <v>39.718934911242599</v>
      </c>
      <c r="I1534">
        <v>7307</v>
      </c>
      <c r="J1534">
        <v>3137</v>
      </c>
      <c r="K1534">
        <v>42.931435609689302</v>
      </c>
    </row>
    <row r="1535" spans="1:11" x14ac:dyDescent="0.25">
      <c r="A1535" t="s">
        <v>131</v>
      </c>
      <c r="B1535" t="s">
        <v>362</v>
      </c>
      <c r="C1535">
        <v>3510</v>
      </c>
      <c r="D1535">
        <v>1604</v>
      </c>
      <c r="E1535">
        <v>45.698005698005701</v>
      </c>
      <c r="F1535">
        <v>4243</v>
      </c>
      <c r="G1535">
        <v>1589</v>
      </c>
      <c r="H1535">
        <v>37.449917511194897</v>
      </c>
      <c r="I1535">
        <v>7754</v>
      </c>
      <c r="J1535">
        <v>3194</v>
      </c>
      <c r="K1535">
        <v>41.191643022955901</v>
      </c>
    </row>
    <row r="1536" spans="1:11" x14ac:dyDescent="0.25">
      <c r="A1536" t="s">
        <v>131</v>
      </c>
      <c r="B1536" t="s">
        <v>363</v>
      </c>
      <c r="C1536">
        <v>1082</v>
      </c>
      <c r="D1536">
        <v>519</v>
      </c>
      <c r="E1536">
        <v>47.966728280961199</v>
      </c>
      <c r="F1536">
        <v>1223</v>
      </c>
      <c r="G1536">
        <v>496</v>
      </c>
      <c r="H1536">
        <v>40.556009811937898</v>
      </c>
      <c r="I1536">
        <v>2311</v>
      </c>
      <c r="J1536">
        <v>1015</v>
      </c>
      <c r="K1536">
        <v>43.920380787537901</v>
      </c>
    </row>
    <row r="1537" spans="1:11" x14ac:dyDescent="0.25">
      <c r="A1537" t="s">
        <v>131</v>
      </c>
      <c r="B1537" t="s">
        <v>355</v>
      </c>
      <c r="C1537">
        <v>3957</v>
      </c>
      <c r="D1537">
        <v>1857</v>
      </c>
      <c r="E1537">
        <v>46.929492039423806</v>
      </c>
      <c r="F1537">
        <v>4011</v>
      </c>
      <c r="G1537">
        <v>1711</v>
      </c>
      <c r="H1537">
        <v>42.65769134879082</v>
      </c>
      <c r="I1537">
        <v>7968</v>
      </c>
      <c r="J1537">
        <v>3568</v>
      </c>
      <c r="K1537">
        <v>44.779116465863453</v>
      </c>
    </row>
    <row r="1538" spans="1:11" x14ac:dyDescent="0.25">
      <c r="A1538" t="s">
        <v>132</v>
      </c>
      <c r="B1538" t="s">
        <v>365</v>
      </c>
      <c r="C1538">
        <v>746</v>
      </c>
      <c r="D1538">
        <v>411</v>
      </c>
      <c r="E1538">
        <v>55.093833780160857</v>
      </c>
      <c r="F1538">
        <v>754</v>
      </c>
      <c r="G1538">
        <v>362</v>
      </c>
      <c r="H1538">
        <v>48.010610079575599</v>
      </c>
      <c r="I1538">
        <v>1501</v>
      </c>
      <c r="J1538">
        <v>774</v>
      </c>
      <c r="K1538">
        <v>51.565622918054629</v>
      </c>
    </row>
    <row r="1539" spans="1:11" x14ac:dyDescent="0.25">
      <c r="A1539" t="s">
        <v>132</v>
      </c>
      <c r="B1539" t="s">
        <v>366</v>
      </c>
      <c r="C1539">
        <v>802</v>
      </c>
      <c r="D1539">
        <v>475</v>
      </c>
      <c r="E1539">
        <v>59.226932668329169</v>
      </c>
      <c r="F1539">
        <v>813</v>
      </c>
      <c r="G1539">
        <v>402</v>
      </c>
      <c r="H1539">
        <v>49.446494464944656</v>
      </c>
      <c r="I1539">
        <v>1616</v>
      </c>
      <c r="J1539">
        <v>878</v>
      </c>
      <c r="K1539">
        <v>54.331683168316829</v>
      </c>
    </row>
    <row r="1540" spans="1:11" x14ac:dyDescent="0.25">
      <c r="A1540" t="s">
        <v>132</v>
      </c>
      <c r="B1540" t="s">
        <v>367</v>
      </c>
      <c r="C1540">
        <v>707</v>
      </c>
      <c r="D1540">
        <v>374</v>
      </c>
      <c r="E1540">
        <v>52.899575671852901</v>
      </c>
      <c r="F1540">
        <v>735</v>
      </c>
      <c r="G1540">
        <v>355</v>
      </c>
      <c r="H1540">
        <v>48.299319727891152</v>
      </c>
      <c r="I1540">
        <v>1442</v>
      </c>
      <c r="J1540">
        <v>729</v>
      </c>
      <c r="K1540">
        <v>50.554785020804438</v>
      </c>
    </row>
    <row r="1541" spans="1:11" x14ac:dyDescent="0.25">
      <c r="A1541" t="s">
        <v>132</v>
      </c>
      <c r="B1541" t="s">
        <v>355</v>
      </c>
      <c r="C1541">
        <v>836</v>
      </c>
      <c r="D1541">
        <v>471</v>
      </c>
      <c r="E1541">
        <v>56.33971291866029</v>
      </c>
      <c r="F1541">
        <v>875</v>
      </c>
      <c r="G1541">
        <v>422</v>
      </c>
      <c r="H1541">
        <v>48.228571428571428</v>
      </c>
      <c r="I1541">
        <v>1711</v>
      </c>
      <c r="J1541">
        <v>893</v>
      </c>
      <c r="K1541">
        <v>52.191700759789597</v>
      </c>
    </row>
    <row r="1542" spans="1:11" x14ac:dyDescent="0.25">
      <c r="A1542" t="s">
        <v>132</v>
      </c>
      <c r="B1542" t="s">
        <v>368</v>
      </c>
      <c r="C1542">
        <v>749</v>
      </c>
      <c r="D1542">
        <v>430</v>
      </c>
      <c r="E1542">
        <v>57.409879839786385</v>
      </c>
      <c r="F1542">
        <v>965</v>
      </c>
      <c r="G1542">
        <v>460</v>
      </c>
      <c r="H1542">
        <v>47.668393782383419</v>
      </c>
      <c r="I1542">
        <v>1714</v>
      </c>
      <c r="J1542">
        <v>890</v>
      </c>
      <c r="K1542">
        <v>51.925320886814468</v>
      </c>
    </row>
    <row r="1543" spans="1:11" x14ac:dyDescent="0.25">
      <c r="A1543" t="s">
        <v>132</v>
      </c>
      <c r="B1543" t="s">
        <v>369</v>
      </c>
      <c r="C1543">
        <v>626</v>
      </c>
      <c r="D1543">
        <v>345</v>
      </c>
      <c r="E1543">
        <v>55.111821086261983</v>
      </c>
      <c r="F1543">
        <v>781</v>
      </c>
      <c r="G1543">
        <v>386</v>
      </c>
      <c r="H1543">
        <v>49.423815620998724</v>
      </c>
      <c r="I1543">
        <v>1407</v>
      </c>
      <c r="J1543">
        <v>731</v>
      </c>
      <c r="K1543">
        <v>51.954513148543001</v>
      </c>
    </row>
    <row r="1544" spans="1:11" x14ac:dyDescent="0.25">
      <c r="A1544" t="s">
        <v>132</v>
      </c>
      <c r="B1544" t="s">
        <v>370</v>
      </c>
      <c r="C1544">
        <v>779</v>
      </c>
      <c r="D1544">
        <v>395</v>
      </c>
      <c r="E1544">
        <v>50.70603337612323</v>
      </c>
      <c r="F1544">
        <v>855</v>
      </c>
      <c r="G1544">
        <v>409</v>
      </c>
      <c r="H1544">
        <v>47.836257309941523</v>
      </c>
      <c r="I1544">
        <v>1634</v>
      </c>
      <c r="J1544">
        <v>804</v>
      </c>
      <c r="K1544">
        <v>49.204406364749083</v>
      </c>
    </row>
    <row r="1545" spans="1:11" x14ac:dyDescent="0.25">
      <c r="A1545" t="s">
        <v>132</v>
      </c>
      <c r="B1545" t="s">
        <v>357</v>
      </c>
      <c r="C1545">
        <v>885</v>
      </c>
      <c r="D1545">
        <v>520</v>
      </c>
      <c r="E1545">
        <v>58.757062146892657</v>
      </c>
      <c r="F1545">
        <v>930</v>
      </c>
      <c r="G1545">
        <v>477</v>
      </c>
      <c r="H1545">
        <v>51.29032258064516</v>
      </c>
      <c r="I1545">
        <v>1815</v>
      </c>
      <c r="J1545">
        <v>997</v>
      </c>
      <c r="K1545">
        <v>54.931129476584019</v>
      </c>
    </row>
    <row r="1546" spans="1:11" x14ac:dyDescent="0.25">
      <c r="A1546" t="s">
        <v>132</v>
      </c>
      <c r="B1546" t="s">
        <v>358</v>
      </c>
      <c r="C1546">
        <v>811</v>
      </c>
      <c r="D1546">
        <v>476</v>
      </c>
      <c r="E1546">
        <v>58.692971639950677</v>
      </c>
      <c r="F1546">
        <v>850</v>
      </c>
      <c r="G1546">
        <v>434</v>
      </c>
      <c r="H1546">
        <v>51.058823529411768</v>
      </c>
      <c r="I1546">
        <v>1661</v>
      </c>
      <c r="J1546">
        <v>910</v>
      </c>
      <c r="K1546">
        <v>54.786273329319684</v>
      </c>
    </row>
    <row r="1547" spans="1:11" x14ac:dyDescent="0.25">
      <c r="A1547" t="s">
        <v>132</v>
      </c>
      <c r="B1547" t="s">
        <v>359</v>
      </c>
      <c r="C1547">
        <v>983</v>
      </c>
      <c r="D1547">
        <v>578</v>
      </c>
      <c r="E1547">
        <v>58.799593082400818</v>
      </c>
      <c r="F1547">
        <v>1156</v>
      </c>
      <c r="G1547">
        <v>580</v>
      </c>
      <c r="H1547">
        <v>50.173010380622834</v>
      </c>
      <c r="I1547">
        <v>2139</v>
      </c>
      <c r="J1547">
        <v>1158</v>
      </c>
      <c r="K1547">
        <v>54.137447405329596</v>
      </c>
    </row>
    <row r="1548" spans="1:11" x14ac:dyDescent="0.25">
      <c r="A1548" t="s">
        <v>132</v>
      </c>
      <c r="B1548" t="s">
        <v>360</v>
      </c>
      <c r="C1548">
        <v>996</v>
      </c>
      <c r="D1548">
        <v>549</v>
      </c>
      <c r="E1548">
        <v>55.120481927710841</v>
      </c>
      <c r="F1548">
        <v>1108</v>
      </c>
      <c r="G1548">
        <v>556</v>
      </c>
      <c r="H1548">
        <v>50.18050541516245</v>
      </c>
      <c r="I1548">
        <v>2107</v>
      </c>
      <c r="J1548">
        <v>1106</v>
      </c>
      <c r="K1548">
        <v>52.491694352159463</v>
      </c>
    </row>
    <row r="1549" spans="1:11" x14ac:dyDescent="0.25">
      <c r="A1549" t="s">
        <v>132</v>
      </c>
      <c r="B1549" t="s">
        <v>361</v>
      </c>
      <c r="C1549">
        <v>899</v>
      </c>
      <c r="D1549">
        <v>468</v>
      </c>
      <c r="E1549">
        <v>52.057842046718598</v>
      </c>
      <c r="F1549">
        <v>1043</v>
      </c>
      <c r="G1549">
        <v>472</v>
      </c>
      <c r="H1549">
        <v>45.254074784276099</v>
      </c>
      <c r="I1549">
        <v>1942</v>
      </c>
      <c r="J1549">
        <v>940</v>
      </c>
      <c r="K1549">
        <v>48.403707518022699</v>
      </c>
    </row>
    <row r="1550" spans="1:11" x14ac:dyDescent="0.25">
      <c r="A1550" t="s">
        <v>132</v>
      </c>
      <c r="B1550" t="s">
        <v>362</v>
      </c>
      <c r="C1550">
        <v>902</v>
      </c>
      <c r="D1550">
        <v>452</v>
      </c>
      <c r="E1550">
        <v>50.110864745011099</v>
      </c>
      <c r="F1550">
        <v>1017</v>
      </c>
      <c r="G1550">
        <v>484</v>
      </c>
      <c r="H1550">
        <v>47.590953785644103</v>
      </c>
      <c r="I1550">
        <v>1919</v>
      </c>
      <c r="J1550">
        <v>936</v>
      </c>
      <c r="K1550">
        <v>48.775403856175103</v>
      </c>
    </row>
    <row r="1551" spans="1:11" x14ac:dyDescent="0.25">
      <c r="A1551" t="s">
        <v>132</v>
      </c>
      <c r="B1551" t="s">
        <v>363</v>
      </c>
      <c r="C1551">
        <v>321</v>
      </c>
      <c r="D1551">
        <v>166</v>
      </c>
      <c r="E1551">
        <v>51.713395638629301</v>
      </c>
      <c r="F1551">
        <v>322</v>
      </c>
      <c r="G1551">
        <v>169</v>
      </c>
      <c r="H1551">
        <v>52.484472049689401</v>
      </c>
      <c r="I1551">
        <v>644</v>
      </c>
      <c r="J1551">
        <v>336</v>
      </c>
      <c r="K1551">
        <v>52.173913043478301</v>
      </c>
    </row>
    <row r="1552" spans="1:11" x14ac:dyDescent="0.25">
      <c r="A1552" t="s">
        <v>149</v>
      </c>
      <c r="B1552" t="s">
        <v>370</v>
      </c>
      <c r="C1552">
        <v>2985</v>
      </c>
      <c r="D1552">
        <v>1246</v>
      </c>
      <c r="E1552">
        <v>41.74204355108877</v>
      </c>
      <c r="F1552">
        <v>3012</v>
      </c>
      <c r="G1552">
        <v>1080</v>
      </c>
      <c r="H1552">
        <v>35.856573705179287</v>
      </c>
      <c r="I1552">
        <v>5997</v>
      </c>
      <c r="J1552">
        <v>2326</v>
      </c>
      <c r="K1552">
        <v>38.786059696514926</v>
      </c>
    </row>
    <row r="1553" spans="1:11" x14ac:dyDescent="0.25">
      <c r="A1553" t="s">
        <v>149</v>
      </c>
      <c r="B1553" t="s">
        <v>357</v>
      </c>
      <c r="C1553">
        <v>3049</v>
      </c>
      <c r="D1553">
        <v>1213</v>
      </c>
      <c r="E1553">
        <v>39.783535585437846</v>
      </c>
      <c r="F1553">
        <v>3052</v>
      </c>
      <c r="G1553">
        <v>1084</v>
      </c>
      <c r="H1553">
        <v>35.517693315858452</v>
      </c>
      <c r="I1553">
        <v>6101</v>
      </c>
      <c r="J1553">
        <v>2297</v>
      </c>
      <c r="K1553">
        <v>37.649565644976235</v>
      </c>
    </row>
    <row r="1554" spans="1:11" x14ac:dyDescent="0.25">
      <c r="A1554" t="s">
        <v>149</v>
      </c>
      <c r="B1554" t="s">
        <v>358</v>
      </c>
      <c r="C1554">
        <v>3023</v>
      </c>
      <c r="D1554">
        <v>1209</v>
      </c>
      <c r="E1554">
        <v>39.993384055573934</v>
      </c>
      <c r="F1554">
        <v>2947</v>
      </c>
      <c r="G1554">
        <v>1054</v>
      </c>
      <c r="H1554">
        <v>35.765184933831016</v>
      </c>
      <c r="I1554">
        <v>5970</v>
      </c>
      <c r="J1554">
        <v>2263</v>
      </c>
      <c r="K1554">
        <v>37.906197654941373</v>
      </c>
    </row>
    <row r="1555" spans="1:11" x14ac:dyDescent="0.25">
      <c r="A1555" t="s">
        <v>149</v>
      </c>
      <c r="B1555" t="s">
        <v>359</v>
      </c>
      <c r="C1555">
        <v>3428</v>
      </c>
      <c r="D1555">
        <v>1414</v>
      </c>
      <c r="E1555">
        <v>41.248541423570593</v>
      </c>
      <c r="F1555">
        <v>3471</v>
      </c>
      <c r="G1555">
        <v>1323</v>
      </c>
      <c r="H1555">
        <v>38.11581676750216</v>
      </c>
      <c r="I1555">
        <v>6899</v>
      </c>
      <c r="J1555">
        <v>2737</v>
      </c>
      <c r="K1555">
        <v>39.672416292216262</v>
      </c>
    </row>
    <row r="1556" spans="1:11" x14ac:dyDescent="0.25">
      <c r="A1556" t="s">
        <v>149</v>
      </c>
      <c r="B1556" t="s">
        <v>360</v>
      </c>
      <c r="C1556">
        <v>3426</v>
      </c>
      <c r="D1556">
        <v>1367</v>
      </c>
      <c r="E1556">
        <v>39.900758902510212</v>
      </c>
      <c r="F1556">
        <v>3325</v>
      </c>
      <c r="G1556">
        <v>1174</v>
      </c>
      <c r="H1556">
        <v>35.308270676691727</v>
      </c>
      <c r="I1556">
        <v>6751</v>
      </c>
      <c r="J1556">
        <v>2541</v>
      </c>
      <c r="K1556">
        <v>37.63886831580507</v>
      </c>
    </row>
    <row r="1557" spans="1:11" x14ac:dyDescent="0.25">
      <c r="A1557" t="s">
        <v>149</v>
      </c>
      <c r="B1557" t="s">
        <v>361</v>
      </c>
      <c r="C1557">
        <v>3027</v>
      </c>
      <c r="D1557">
        <v>1183</v>
      </c>
      <c r="E1557">
        <v>39.081598942847698</v>
      </c>
      <c r="F1557">
        <v>3284</v>
      </c>
      <c r="G1557">
        <v>1149</v>
      </c>
      <c r="H1557">
        <v>34.987819732034097</v>
      </c>
      <c r="I1557">
        <v>6311</v>
      </c>
      <c r="J1557">
        <v>2332</v>
      </c>
      <c r="K1557">
        <v>36.951354777372799</v>
      </c>
    </row>
    <row r="1558" spans="1:11" x14ac:dyDescent="0.25">
      <c r="A1558" t="s">
        <v>149</v>
      </c>
      <c r="B1558" t="s">
        <v>362</v>
      </c>
      <c r="C1558">
        <v>2724</v>
      </c>
      <c r="D1558">
        <v>1100</v>
      </c>
      <c r="E1558">
        <v>40.381791483113098</v>
      </c>
      <c r="F1558">
        <v>2762</v>
      </c>
      <c r="G1558">
        <v>1009</v>
      </c>
      <c r="H1558">
        <v>36.531498913830603</v>
      </c>
      <c r="I1558">
        <v>5487</v>
      </c>
      <c r="J1558">
        <v>2110</v>
      </c>
      <c r="K1558">
        <v>38.454528886458903</v>
      </c>
    </row>
    <row r="1559" spans="1:11" x14ac:dyDescent="0.25">
      <c r="A1559" t="s">
        <v>149</v>
      </c>
      <c r="B1559" t="s">
        <v>363</v>
      </c>
      <c r="C1559">
        <v>796</v>
      </c>
      <c r="D1559">
        <v>323</v>
      </c>
      <c r="E1559">
        <v>40.577889447236203</v>
      </c>
      <c r="F1559">
        <v>596</v>
      </c>
      <c r="G1559">
        <v>246</v>
      </c>
      <c r="H1559">
        <v>41.275167785234899</v>
      </c>
      <c r="I1559">
        <v>1392</v>
      </c>
      <c r="J1559">
        <v>569</v>
      </c>
      <c r="K1559">
        <v>40.8764367816092</v>
      </c>
    </row>
    <row r="1560" spans="1:11" x14ac:dyDescent="0.25">
      <c r="A1560" t="s">
        <v>149</v>
      </c>
      <c r="B1560" t="s">
        <v>355</v>
      </c>
      <c r="C1560">
        <v>3058</v>
      </c>
      <c r="D1560">
        <v>1243</v>
      </c>
      <c r="E1560">
        <v>40.647482014388487</v>
      </c>
      <c r="F1560">
        <v>3216</v>
      </c>
      <c r="G1560">
        <v>1134</v>
      </c>
      <c r="H1560">
        <v>35.261194029850742</v>
      </c>
      <c r="I1560">
        <v>6274</v>
      </c>
      <c r="J1560">
        <v>2377</v>
      </c>
      <c r="K1560">
        <v>37.886515779407077</v>
      </c>
    </row>
    <row r="1561" spans="1:11" x14ac:dyDescent="0.25">
      <c r="A1561" t="s">
        <v>163</v>
      </c>
      <c r="B1561" t="s">
        <v>365</v>
      </c>
      <c r="C1561">
        <v>3075</v>
      </c>
      <c r="D1561">
        <v>1306</v>
      </c>
      <c r="E1561">
        <v>42.471544715447152</v>
      </c>
      <c r="F1561">
        <v>3803</v>
      </c>
      <c r="G1561">
        <v>1348</v>
      </c>
      <c r="H1561">
        <v>35.445700762555873</v>
      </c>
      <c r="I1561">
        <v>6879</v>
      </c>
      <c r="J1561">
        <v>2654</v>
      </c>
      <c r="K1561">
        <v>38.5811891263265</v>
      </c>
    </row>
    <row r="1562" spans="1:11" x14ac:dyDescent="0.25">
      <c r="A1562" t="s">
        <v>163</v>
      </c>
      <c r="B1562" t="s">
        <v>366</v>
      </c>
      <c r="C1562">
        <v>3552</v>
      </c>
      <c r="D1562">
        <v>1501</v>
      </c>
      <c r="E1562">
        <v>42.257882882882889</v>
      </c>
      <c r="F1562">
        <v>3671</v>
      </c>
      <c r="G1562">
        <v>1279</v>
      </c>
      <c r="H1562">
        <v>34.840642876600384</v>
      </c>
      <c r="I1562">
        <v>7224</v>
      </c>
      <c r="J1562">
        <v>2781</v>
      </c>
      <c r="K1562">
        <v>38.496677740863788</v>
      </c>
    </row>
    <row r="1563" spans="1:11" x14ac:dyDescent="0.25">
      <c r="A1563" t="s">
        <v>163</v>
      </c>
      <c r="B1563" t="s">
        <v>367</v>
      </c>
      <c r="C1563">
        <v>2755</v>
      </c>
      <c r="D1563">
        <v>1132</v>
      </c>
      <c r="E1563">
        <v>41.088929219600722</v>
      </c>
      <c r="F1563">
        <v>3186</v>
      </c>
      <c r="G1563">
        <v>1070</v>
      </c>
      <c r="H1563">
        <v>33.584431889516637</v>
      </c>
      <c r="I1563">
        <v>5941</v>
      </c>
      <c r="J1563">
        <v>2202</v>
      </c>
      <c r="K1563">
        <v>37.064467261403806</v>
      </c>
    </row>
    <row r="1564" spans="1:11" x14ac:dyDescent="0.25">
      <c r="A1564" t="s">
        <v>163</v>
      </c>
      <c r="B1564" t="s">
        <v>355</v>
      </c>
      <c r="C1564">
        <v>2940</v>
      </c>
      <c r="D1564">
        <v>1262</v>
      </c>
      <c r="E1564">
        <v>42.925170068027207</v>
      </c>
      <c r="F1564">
        <v>3336</v>
      </c>
      <c r="G1564">
        <v>1167</v>
      </c>
      <c r="H1564">
        <v>34.982014388489212</v>
      </c>
      <c r="I1564">
        <v>6276</v>
      </c>
      <c r="J1564">
        <v>2429</v>
      </c>
      <c r="K1564">
        <v>38.702995538559591</v>
      </c>
    </row>
    <row r="1565" spans="1:11" x14ac:dyDescent="0.25">
      <c r="A1565" t="s">
        <v>163</v>
      </c>
      <c r="B1565" t="s">
        <v>368</v>
      </c>
      <c r="C1565">
        <v>2858</v>
      </c>
      <c r="D1565">
        <v>1236</v>
      </c>
      <c r="E1565">
        <v>43.24702589223233</v>
      </c>
      <c r="F1565">
        <v>3292</v>
      </c>
      <c r="G1565">
        <v>1229</v>
      </c>
      <c r="H1565">
        <v>37.33292831105711</v>
      </c>
      <c r="I1565">
        <v>6150</v>
      </c>
      <c r="J1565">
        <v>2465</v>
      </c>
      <c r="K1565">
        <v>40.081300813008127</v>
      </c>
    </row>
    <row r="1566" spans="1:11" x14ac:dyDescent="0.25">
      <c r="A1566" t="s">
        <v>411</v>
      </c>
      <c r="B1566" t="s">
        <v>365</v>
      </c>
      <c r="C1566">
        <v>3605</v>
      </c>
      <c r="D1566">
        <v>1231</v>
      </c>
      <c r="E1566">
        <v>34.147018030513181</v>
      </c>
      <c r="F1566">
        <v>3629</v>
      </c>
      <c r="G1566">
        <v>1122</v>
      </c>
      <c r="H1566">
        <v>30.917608156516948</v>
      </c>
      <c r="I1566">
        <v>7234</v>
      </c>
      <c r="J1566">
        <v>2353</v>
      </c>
      <c r="K1566">
        <v>32.526956040917888</v>
      </c>
    </row>
    <row r="1567" spans="1:11" x14ac:dyDescent="0.25">
      <c r="A1567" t="s">
        <v>411</v>
      </c>
      <c r="B1567" t="s">
        <v>366</v>
      </c>
      <c r="C1567">
        <v>6777</v>
      </c>
      <c r="D1567">
        <v>2391</v>
      </c>
      <c r="E1567">
        <v>35.281097830898631</v>
      </c>
      <c r="F1567">
        <v>6848</v>
      </c>
      <c r="G1567">
        <v>2157</v>
      </c>
      <c r="H1567">
        <v>31.4982476635514</v>
      </c>
      <c r="I1567">
        <v>13625</v>
      </c>
      <c r="J1567">
        <v>4548</v>
      </c>
      <c r="K1567">
        <v>33.379816513761469</v>
      </c>
    </row>
    <row r="1568" spans="1:11" x14ac:dyDescent="0.25">
      <c r="A1568" t="s">
        <v>411</v>
      </c>
      <c r="B1568" t="s">
        <v>367</v>
      </c>
      <c r="C1568">
        <v>5242</v>
      </c>
      <c r="D1568">
        <v>1992</v>
      </c>
      <c r="E1568">
        <v>38.000763067531473</v>
      </c>
      <c r="F1568">
        <v>5659</v>
      </c>
      <c r="G1568">
        <v>1895</v>
      </c>
      <c r="H1568">
        <v>33.486481710549562</v>
      </c>
      <c r="I1568">
        <v>10902</v>
      </c>
      <c r="J1568">
        <v>3888</v>
      </c>
      <c r="K1568">
        <v>35.663181067693998</v>
      </c>
    </row>
    <row r="1569" spans="1:11" x14ac:dyDescent="0.25">
      <c r="A1569" t="s">
        <v>411</v>
      </c>
      <c r="B1569" t="s">
        <v>368</v>
      </c>
      <c r="C1569">
        <v>4424</v>
      </c>
      <c r="D1569">
        <v>1981</v>
      </c>
      <c r="E1569">
        <v>44.778481012658233</v>
      </c>
      <c r="F1569">
        <v>5720</v>
      </c>
      <c r="G1569">
        <v>2140</v>
      </c>
      <c r="H1569">
        <v>37.412587412587413</v>
      </c>
      <c r="I1569">
        <v>10144</v>
      </c>
      <c r="J1569">
        <v>4121</v>
      </c>
      <c r="K1569">
        <v>40.625</v>
      </c>
    </row>
    <row r="1570" spans="1:11" x14ac:dyDescent="0.25">
      <c r="A1570" t="s">
        <v>411</v>
      </c>
      <c r="B1570" t="s">
        <v>369</v>
      </c>
      <c r="C1570">
        <v>5097</v>
      </c>
      <c r="D1570">
        <v>2151</v>
      </c>
      <c r="E1570">
        <v>42.201294879340786</v>
      </c>
      <c r="F1570">
        <v>5975</v>
      </c>
      <c r="G1570">
        <v>2174</v>
      </c>
      <c r="H1570">
        <v>36.384937238493727</v>
      </c>
      <c r="I1570">
        <v>11072</v>
      </c>
      <c r="J1570">
        <v>4325</v>
      </c>
      <c r="K1570">
        <v>39.0625</v>
      </c>
    </row>
    <row r="1571" spans="1:11" x14ac:dyDescent="0.25">
      <c r="A1571" t="s">
        <v>412</v>
      </c>
      <c r="B1571" t="s">
        <v>360</v>
      </c>
      <c r="C1571">
        <v>123</v>
      </c>
      <c r="D1571">
        <v>55</v>
      </c>
      <c r="E1571">
        <v>44.715447154471548</v>
      </c>
      <c r="F1571">
        <v>68</v>
      </c>
      <c r="G1571">
        <v>29</v>
      </c>
      <c r="H1571">
        <v>42.647058823529413</v>
      </c>
      <c r="I1571">
        <v>191</v>
      </c>
      <c r="J1571">
        <v>84</v>
      </c>
      <c r="K1571">
        <v>43.97905759162304</v>
      </c>
    </row>
    <row r="1572" spans="1:11" x14ac:dyDescent="0.25">
      <c r="A1572" t="s">
        <v>412</v>
      </c>
      <c r="B1572" t="s">
        <v>361</v>
      </c>
      <c r="C1572">
        <v>49</v>
      </c>
      <c r="D1572">
        <v>18</v>
      </c>
      <c r="E1572">
        <v>36.734693877551003</v>
      </c>
      <c r="F1572">
        <v>27</v>
      </c>
      <c r="G1572">
        <v>8</v>
      </c>
      <c r="H1572">
        <v>29.629629629629601</v>
      </c>
      <c r="I1572">
        <v>76</v>
      </c>
      <c r="J1572">
        <v>26</v>
      </c>
      <c r="K1572">
        <v>34.210526315789501</v>
      </c>
    </row>
    <row r="1573" spans="1:11" x14ac:dyDescent="0.25">
      <c r="A1573" t="s">
        <v>412</v>
      </c>
      <c r="B1573" t="s">
        <v>362</v>
      </c>
      <c r="C1573">
        <v>21</v>
      </c>
      <c r="D1573">
        <v>7</v>
      </c>
      <c r="E1573">
        <v>33.3333333333333</v>
      </c>
      <c r="F1573">
        <v>12</v>
      </c>
      <c r="G1573">
        <v>6</v>
      </c>
      <c r="H1573">
        <v>50</v>
      </c>
      <c r="I1573">
        <v>33</v>
      </c>
      <c r="J1573">
        <v>13</v>
      </c>
      <c r="K1573">
        <v>39.393939393939398</v>
      </c>
    </row>
    <row r="1574" spans="1:11" x14ac:dyDescent="0.25">
      <c r="A1574" t="s">
        <v>163</v>
      </c>
      <c r="B1574" t="s">
        <v>369</v>
      </c>
      <c r="C1574">
        <v>2230</v>
      </c>
      <c r="D1574">
        <v>1046</v>
      </c>
      <c r="E1574">
        <v>46.905829596412559</v>
      </c>
      <c r="F1574">
        <v>2614</v>
      </c>
      <c r="G1574">
        <v>1047</v>
      </c>
      <c r="H1574">
        <v>40.05355776587605</v>
      </c>
      <c r="I1574">
        <v>4844</v>
      </c>
      <c r="J1574">
        <v>2093</v>
      </c>
      <c r="K1574">
        <v>43.20809248554913</v>
      </c>
    </row>
    <row r="1575" spans="1:11" x14ac:dyDescent="0.25">
      <c r="A1575" t="s">
        <v>163</v>
      </c>
      <c r="B1575" t="s">
        <v>370</v>
      </c>
      <c r="C1575">
        <v>2345</v>
      </c>
      <c r="D1575">
        <v>1131</v>
      </c>
      <c r="E1575">
        <v>48.230277185501066</v>
      </c>
      <c r="F1575">
        <v>2776</v>
      </c>
      <c r="G1575">
        <v>1121</v>
      </c>
      <c r="H1575">
        <v>40.381844380403457</v>
      </c>
      <c r="I1575">
        <v>5121</v>
      </c>
      <c r="J1575">
        <v>2252</v>
      </c>
      <c r="K1575">
        <v>43.975785979300916</v>
      </c>
    </row>
    <row r="1576" spans="1:11" x14ac:dyDescent="0.25">
      <c r="A1576" t="s">
        <v>163</v>
      </c>
      <c r="B1576" t="s">
        <v>357</v>
      </c>
      <c r="C1576">
        <v>2111</v>
      </c>
      <c r="D1576">
        <v>1061</v>
      </c>
      <c r="E1576">
        <v>50.260540028422547</v>
      </c>
      <c r="F1576">
        <v>2587</v>
      </c>
      <c r="G1576">
        <v>1149</v>
      </c>
      <c r="H1576">
        <v>44.414379590258989</v>
      </c>
      <c r="I1576">
        <v>4698</v>
      </c>
      <c r="J1576">
        <v>2210</v>
      </c>
      <c r="K1576">
        <v>47.041294167730946</v>
      </c>
    </row>
    <row r="1577" spans="1:11" x14ac:dyDescent="0.25">
      <c r="A1577" t="s">
        <v>163</v>
      </c>
      <c r="B1577" t="s">
        <v>358</v>
      </c>
      <c r="C1577">
        <v>2090</v>
      </c>
      <c r="D1577">
        <v>1105</v>
      </c>
      <c r="E1577">
        <v>52.870813397129183</v>
      </c>
      <c r="F1577">
        <v>2511</v>
      </c>
      <c r="G1577">
        <v>1140</v>
      </c>
      <c r="H1577">
        <v>45.400238948626047</v>
      </c>
      <c r="I1577">
        <v>4601</v>
      </c>
      <c r="J1577">
        <v>2245</v>
      </c>
      <c r="K1577">
        <v>48.793740491197568</v>
      </c>
    </row>
    <row r="1578" spans="1:11" x14ac:dyDescent="0.25">
      <c r="A1578" t="s">
        <v>163</v>
      </c>
      <c r="B1578" t="s">
        <v>359</v>
      </c>
      <c r="C1578">
        <v>2576</v>
      </c>
      <c r="D1578">
        <v>1317</v>
      </c>
      <c r="E1578">
        <v>51.12577639751553</v>
      </c>
      <c r="F1578">
        <v>3160</v>
      </c>
      <c r="G1578">
        <v>1404</v>
      </c>
      <c r="H1578">
        <v>44.430379746835442</v>
      </c>
      <c r="I1578">
        <v>5736</v>
      </c>
      <c r="J1578">
        <v>2721</v>
      </c>
      <c r="K1578">
        <v>47.437238493723854</v>
      </c>
    </row>
    <row r="1579" spans="1:11" x14ac:dyDescent="0.25">
      <c r="A1579" t="s">
        <v>413</v>
      </c>
      <c r="B1579" t="s">
        <v>370</v>
      </c>
      <c r="C1579">
        <v>5302</v>
      </c>
      <c r="D1579">
        <v>2162</v>
      </c>
      <c r="E1579">
        <v>40.777065258393058</v>
      </c>
      <c r="F1579">
        <v>6055</v>
      </c>
      <c r="G1579">
        <v>1977</v>
      </c>
      <c r="H1579">
        <v>32.650701899256816</v>
      </c>
      <c r="I1579">
        <v>11357</v>
      </c>
      <c r="J1579">
        <v>4139</v>
      </c>
      <c r="K1579">
        <v>36.444483578409788</v>
      </c>
    </row>
    <row r="1580" spans="1:11" x14ac:dyDescent="0.25">
      <c r="A1580" t="s">
        <v>413</v>
      </c>
      <c r="B1580" t="s">
        <v>357</v>
      </c>
      <c r="C1580">
        <v>5527</v>
      </c>
      <c r="D1580">
        <v>2265</v>
      </c>
      <c r="E1580">
        <v>40.980640492129538</v>
      </c>
      <c r="F1580">
        <v>6124</v>
      </c>
      <c r="G1580">
        <v>2050</v>
      </c>
      <c r="H1580">
        <v>33.474853037230567</v>
      </c>
      <c r="I1580">
        <v>11651</v>
      </c>
      <c r="J1580">
        <v>4315</v>
      </c>
      <c r="K1580">
        <v>37.035447601064291</v>
      </c>
    </row>
    <row r="1581" spans="1:11" x14ac:dyDescent="0.25">
      <c r="A1581" t="s">
        <v>413</v>
      </c>
      <c r="B1581" t="s">
        <v>358</v>
      </c>
      <c r="C1581">
        <v>3824</v>
      </c>
      <c r="D1581">
        <v>1607</v>
      </c>
      <c r="E1581">
        <v>42.02405857740586</v>
      </c>
      <c r="F1581">
        <v>4404</v>
      </c>
      <c r="G1581">
        <v>1551</v>
      </c>
      <c r="H1581">
        <v>35.217983651226156</v>
      </c>
      <c r="I1581">
        <v>8228</v>
      </c>
      <c r="J1581">
        <v>3158</v>
      </c>
      <c r="K1581">
        <v>38.381137578998541</v>
      </c>
    </row>
    <row r="1582" spans="1:11" x14ac:dyDescent="0.25">
      <c r="A1582" t="s">
        <v>411</v>
      </c>
      <c r="B1582" t="s">
        <v>355</v>
      </c>
      <c r="C1582">
        <v>4700</v>
      </c>
      <c r="D1582">
        <v>2041</v>
      </c>
      <c r="E1582">
        <v>43.425531914893618</v>
      </c>
      <c r="F1582">
        <v>5559</v>
      </c>
      <c r="G1582">
        <v>2028</v>
      </c>
      <c r="H1582">
        <v>36.481381543443064</v>
      </c>
      <c r="I1582">
        <v>10259</v>
      </c>
      <c r="J1582">
        <v>4069</v>
      </c>
      <c r="K1582">
        <v>39.662735159372261</v>
      </c>
    </row>
    <row r="1583" spans="1:11" x14ac:dyDescent="0.25">
      <c r="A1583" t="s">
        <v>163</v>
      </c>
      <c r="B1583" t="s">
        <v>360</v>
      </c>
      <c r="C1583">
        <v>2726</v>
      </c>
      <c r="D1583">
        <v>1352</v>
      </c>
      <c r="E1583">
        <v>49.596478356566394</v>
      </c>
      <c r="F1583">
        <v>3134</v>
      </c>
      <c r="G1583">
        <v>1371</v>
      </c>
      <c r="H1583">
        <v>43.746011486917681</v>
      </c>
      <c r="I1583">
        <v>5860</v>
      </c>
      <c r="J1583">
        <v>2723</v>
      </c>
      <c r="K1583">
        <v>46.467576791808867</v>
      </c>
    </row>
    <row r="1584" spans="1:11" x14ac:dyDescent="0.25">
      <c r="A1584" t="s">
        <v>163</v>
      </c>
      <c r="B1584" t="s">
        <v>361</v>
      </c>
      <c r="C1584">
        <v>2512</v>
      </c>
      <c r="D1584">
        <v>1219</v>
      </c>
      <c r="E1584">
        <v>48.527070063694303</v>
      </c>
      <c r="F1584">
        <v>2681</v>
      </c>
      <c r="G1584">
        <v>1207</v>
      </c>
      <c r="H1584">
        <v>45.020514733308502</v>
      </c>
      <c r="I1584">
        <v>5193</v>
      </c>
      <c r="J1584">
        <v>2426</v>
      </c>
      <c r="K1584">
        <v>46.7167340650876</v>
      </c>
    </row>
    <row r="1585" spans="1:11" x14ac:dyDescent="0.25">
      <c r="A1585" t="s">
        <v>163</v>
      </c>
      <c r="B1585" t="s">
        <v>362</v>
      </c>
      <c r="C1585">
        <v>2490</v>
      </c>
      <c r="D1585">
        <v>1189</v>
      </c>
      <c r="E1585">
        <v>47.7510040160643</v>
      </c>
      <c r="F1585">
        <v>2760</v>
      </c>
      <c r="G1585">
        <v>1111</v>
      </c>
      <c r="H1585">
        <v>40.253623188405797</v>
      </c>
      <c r="I1585">
        <v>5250</v>
      </c>
      <c r="J1585">
        <v>2300</v>
      </c>
      <c r="K1585">
        <v>43.809523809523803</v>
      </c>
    </row>
    <row r="1586" spans="1:11" x14ac:dyDescent="0.25">
      <c r="A1586" t="s">
        <v>163</v>
      </c>
      <c r="B1586" t="s">
        <v>363</v>
      </c>
      <c r="C1586">
        <v>413</v>
      </c>
      <c r="D1586">
        <v>207</v>
      </c>
      <c r="E1586">
        <v>50.121065375302699</v>
      </c>
      <c r="F1586">
        <v>532</v>
      </c>
      <c r="G1586">
        <v>251</v>
      </c>
      <c r="H1586">
        <v>47.180451127819602</v>
      </c>
      <c r="I1586">
        <v>945</v>
      </c>
      <c r="J1586">
        <v>458</v>
      </c>
      <c r="K1586">
        <v>48.465608465608497</v>
      </c>
    </row>
    <row r="1587" spans="1:11" x14ac:dyDescent="0.25">
      <c r="A1587" t="s">
        <v>247</v>
      </c>
      <c r="B1587" t="s">
        <v>365</v>
      </c>
      <c r="C1587">
        <v>3195</v>
      </c>
      <c r="D1587">
        <v>1444</v>
      </c>
      <c r="E1587">
        <v>45.195618153364627</v>
      </c>
      <c r="F1587">
        <v>3791</v>
      </c>
      <c r="G1587">
        <v>1409</v>
      </c>
      <c r="H1587">
        <v>37.166974413083615</v>
      </c>
      <c r="I1587">
        <v>6986</v>
      </c>
      <c r="J1587">
        <v>2853</v>
      </c>
      <c r="K1587">
        <v>40.838820498139135</v>
      </c>
    </row>
    <row r="1588" spans="1:11" x14ac:dyDescent="0.25">
      <c r="A1588" t="s">
        <v>247</v>
      </c>
      <c r="B1588" t="s">
        <v>366</v>
      </c>
      <c r="C1588">
        <v>3061</v>
      </c>
      <c r="D1588">
        <v>1398</v>
      </c>
      <c r="E1588">
        <v>45.671349232277038</v>
      </c>
      <c r="F1588">
        <v>3395</v>
      </c>
      <c r="G1588">
        <v>1346</v>
      </c>
      <c r="H1588">
        <v>39.646539027982328</v>
      </c>
      <c r="I1588">
        <v>6456</v>
      </c>
      <c r="J1588">
        <v>2744</v>
      </c>
      <c r="K1588">
        <v>42.503097893432468</v>
      </c>
    </row>
    <row r="1589" spans="1:11" x14ac:dyDescent="0.25">
      <c r="A1589" t="s">
        <v>247</v>
      </c>
      <c r="B1589" t="s">
        <v>367</v>
      </c>
      <c r="C1589">
        <v>3254</v>
      </c>
      <c r="D1589">
        <v>1477</v>
      </c>
      <c r="E1589">
        <v>45.390288875230489</v>
      </c>
      <c r="F1589">
        <v>3416</v>
      </c>
      <c r="G1589">
        <v>1336</v>
      </c>
      <c r="H1589">
        <v>39.110070257611241</v>
      </c>
      <c r="I1589">
        <v>6670</v>
      </c>
      <c r="J1589">
        <v>2813</v>
      </c>
      <c r="K1589">
        <v>42.173913043478258</v>
      </c>
    </row>
    <row r="1590" spans="1:11" x14ac:dyDescent="0.25">
      <c r="A1590" t="s">
        <v>247</v>
      </c>
      <c r="B1590" t="s">
        <v>355</v>
      </c>
      <c r="C1590">
        <v>3283</v>
      </c>
      <c r="D1590">
        <v>1389</v>
      </c>
      <c r="E1590">
        <v>42.308863844045078</v>
      </c>
      <c r="F1590">
        <v>3689</v>
      </c>
      <c r="G1590">
        <v>1355</v>
      </c>
      <c r="H1590">
        <v>36.730821360802381</v>
      </c>
      <c r="I1590">
        <v>6972</v>
      </c>
      <c r="J1590">
        <v>2744</v>
      </c>
      <c r="K1590">
        <v>39.357429718875501</v>
      </c>
    </row>
    <row r="1591" spans="1:11" x14ac:dyDescent="0.25">
      <c r="A1591" t="s">
        <v>247</v>
      </c>
      <c r="B1591" t="s">
        <v>368</v>
      </c>
      <c r="C1591">
        <v>3015</v>
      </c>
      <c r="D1591">
        <v>1215</v>
      </c>
      <c r="E1591">
        <v>40.298507462686565</v>
      </c>
      <c r="F1591">
        <v>3559</v>
      </c>
      <c r="G1591">
        <v>1275</v>
      </c>
      <c r="H1591">
        <v>35.824669851081765</v>
      </c>
      <c r="I1591">
        <v>6574</v>
      </c>
      <c r="J1591">
        <v>2490</v>
      </c>
      <c r="K1591">
        <v>37.876483115302705</v>
      </c>
    </row>
    <row r="1592" spans="1:11" x14ac:dyDescent="0.25">
      <c r="A1592" t="s">
        <v>247</v>
      </c>
      <c r="B1592" t="s">
        <v>369</v>
      </c>
      <c r="C1592">
        <v>2388</v>
      </c>
      <c r="D1592">
        <v>1095</v>
      </c>
      <c r="E1592">
        <v>45.854271356783919</v>
      </c>
      <c r="F1592">
        <v>3019</v>
      </c>
      <c r="G1592">
        <v>1190</v>
      </c>
      <c r="H1592">
        <v>39.417025505134148</v>
      </c>
      <c r="I1592">
        <v>5407</v>
      </c>
      <c r="J1592">
        <v>2285</v>
      </c>
      <c r="K1592">
        <v>42.2600332901794</v>
      </c>
    </row>
    <row r="1593" spans="1:11" x14ac:dyDescent="0.25">
      <c r="A1593" t="s">
        <v>247</v>
      </c>
      <c r="B1593" t="s">
        <v>370</v>
      </c>
      <c r="C1593">
        <v>2507</v>
      </c>
      <c r="D1593">
        <v>1130</v>
      </c>
      <c r="E1593">
        <v>45.073793378540088</v>
      </c>
      <c r="F1593">
        <v>2996</v>
      </c>
      <c r="G1593">
        <v>1148</v>
      </c>
      <c r="H1593">
        <v>38.317757009345797</v>
      </c>
      <c r="I1593">
        <v>5503</v>
      </c>
      <c r="J1593">
        <v>2278</v>
      </c>
      <c r="K1593">
        <v>41.395602398691629</v>
      </c>
    </row>
    <row r="1594" spans="1:11" x14ac:dyDescent="0.25">
      <c r="A1594" t="s">
        <v>247</v>
      </c>
      <c r="B1594" t="s">
        <v>357</v>
      </c>
      <c r="C1594">
        <v>2482</v>
      </c>
      <c r="D1594">
        <v>1191</v>
      </c>
      <c r="E1594">
        <v>47.985495568090244</v>
      </c>
      <c r="F1594">
        <v>3030</v>
      </c>
      <c r="G1594">
        <v>1274</v>
      </c>
      <c r="H1594">
        <v>42.046204620462049</v>
      </c>
      <c r="I1594">
        <v>5512</v>
      </c>
      <c r="J1594">
        <v>2465</v>
      </c>
      <c r="K1594">
        <v>44.720609579100149</v>
      </c>
    </row>
    <row r="1595" spans="1:11" x14ac:dyDescent="0.25">
      <c r="A1595" t="s">
        <v>247</v>
      </c>
      <c r="B1595" t="s">
        <v>358</v>
      </c>
      <c r="C1595">
        <v>2845</v>
      </c>
      <c r="D1595">
        <v>1348</v>
      </c>
      <c r="E1595">
        <v>47.381370826010546</v>
      </c>
      <c r="F1595">
        <v>3177</v>
      </c>
      <c r="G1595">
        <v>1302</v>
      </c>
      <c r="H1595">
        <v>40.982058545797926</v>
      </c>
      <c r="I1595">
        <v>6022</v>
      </c>
      <c r="J1595">
        <v>2650</v>
      </c>
      <c r="K1595">
        <v>44.005313849219526</v>
      </c>
    </row>
    <row r="1596" spans="1:11" x14ac:dyDescent="0.25">
      <c r="A1596" t="s">
        <v>136</v>
      </c>
      <c r="B1596" t="s">
        <v>365</v>
      </c>
      <c r="C1596">
        <v>2717</v>
      </c>
      <c r="D1596">
        <v>1380</v>
      </c>
      <c r="E1596">
        <v>50.791313949208686</v>
      </c>
      <c r="F1596">
        <v>2958</v>
      </c>
      <c r="G1596">
        <v>1337</v>
      </c>
      <c r="H1596">
        <v>45.199459093982426</v>
      </c>
      <c r="I1596">
        <v>5675</v>
      </c>
      <c r="J1596">
        <v>2717</v>
      </c>
      <c r="K1596">
        <v>47.876651982378853</v>
      </c>
    </row>
    <row r="1597" spans="1:11" x14ac:dyDescent="0.25">
      <c r="A1597" t="s">
        <v>136</v>
      </c>
      <c r="B1597" t="s">
        <v>366</v>
      </c>
      <c r="C1597">
        <v>3065</v>
      </c>
      <c r="D1597">
        <v>1491</v>
      </c>
      <c r="E1597">
        <v>48.646003262642743</v>
      </c>
      <c r="F1597">
        <v>3602</v>
      </c>
      <c r="G1597">
        <v>1638</v>
      </c>
      <c r="H1597">
        <v>45.474736257634646</v>
      </c>
      <c r="I1597">
        <v>6669</v>
      </c>
      <c r="J1597">
        <v>3131</v>
      </c>
      <c r="K1597">
        <v>46.948568001199583</v>
      </c>
    </row>
    <row r="1598" spans="1:11" x14ac:dyDescent="0.25">
      <c r="A1598" t="s">
        <v>136</v>
      </c>
      <c r="B1598" t="s">
        <v>367</v>
      </c>
      <c r="C1598">
        <v>2771</v>
      </c>
      <c r="D1598">
        <v>1506</v>
      </c>
      <c r="E1598">
        <v>54.348610609888127</v>
      </c>
      <c r="F1598">
        <v>3060</v>
      </c>
      <c r="G1598">
        <v>1512</v>
      </c>
      <c r="H1598">
        <v>49.411764705882348</v>
      </c>
      <c r="I1598">
        <v>5831</v>
      </c>
      <c r="J1598">
        <v>3018</v>
      </c>
      <c r="K1598">
        <v>51.757845995541075</v>
      </c>
    </row>
    <row r="1599" spans="1:11" x14ac:dyDescent="0.25">
      <c r="A1599" t="s">
        <v>136</v>
      </c>
      <c r="B1599" t="s">
        <v>368</v>
      </c>
      <c r="C1599">
        <v>2815</v>
      </c>
      <c r="D1599">
        <v>1531</v>
      </c>
      <c r="E1599">
        <v>54.387211367673181</v>
      </c>
      <c r="F1599">
        <v>3129</v>
      </c>
      <c r="G1599">
        <v>1509</v>
      </c>
      <c r="H1599">
        <v>48.22627037392138</v>
      </c>
      <c r="I1599">
        <v>5944</v>
      </c>
      <c r="J1599">
        <v>3040</v>
      </c>
      <c r="K1599">
        <v>51.144010767160161</v>
      </c>
    </row>
    <row r="1600" spans="1:11" x14ac:dyDescent="0.25">
      <c r="A1600" t="s">
        <v>136</v>
      </c>
      <c r="B1600" t="s">
        <v>369</v>
      </c>
      <c r="C1600">
        <v>2515</v>
      </c>
      <c r="D1600">
        <v>1415</v>
      </c>
      <c r="E1600">
        <v>56.262425447316097</v>
      </c>
      <c r="F1600">
        <v>2898</v>
      </c>
      <c r="G1600">
        <v>1484</v>
      </c>
      <c r="H1600">
        <v>51.207729468599034</v>
      </c>
      <c r="I1600">
        <v>5413</v>
      </c>
      <c r="J1600">
        <v>2899</v>
      </c>
      <c r="K1600">
        <v>53.556253463883237</v>
      </c>
    </row>
    <row r="1601" spans="1:11" x14ac:dyDescent="0.25">
      <c r="A1601" t="s">
        <v>136</v>
      </c>
      <c r="B1601" t="s">
        <v>370</v>
      </c>
      <c r="C1601">
        <v>2787</v>
      </c>
      <c r="D1601">
        <v>1571</v>
      </c>
      <c r="E1601">
        <v>56.368855400071759</v>
      </c>
      <c r="F1601">
        <v>2996</v>
      </c>
      <c r="G1601">
        <v>1481</v>
      </c>
      <c r="H1601">
        <v>49.43257676902536</v>
      </c>
      <c r="I1601">
        <v>5783</v>
      </c>
      <c r="J1601">
        <v>3052</v>
      </c>
      <c r="K1601">
        <v>52.775376102369009</v>
      </c>
    </row>
    <row r="1602" spans="1:11" x14ac:dyDescent="0.25">
      <c r="A1602" t="s">
        <v>136</v>
      </c>
      <c r="B1602" t="s">
        <v>357</v>
      </c>
      <c r="C1602">
        <v>2833</v>
      </c>
      <c r="D1602">
        <v>1619</v>
      </c>
      <c r="E1602">
        <v>57.14789975291211</v>
      </c>
      <c r="F1602">
        <v>3218</v>
      </c>
      <c r="G1602">
        <v>1635</v>
      </c>
      <c r="H1602">
        <v>50.807955251709139</v>
      </c>
      <c r="I1602">
        <v>6051</v>
      </c>
      <c r="J1602">
        <v>3254</v>
      </c>
      <c r="K1602">
        <v>53.776235333002802</v>
      </c>
    </row>
    <row r="1603" spans="1:11" x14ac:dyDescent="0.25">
      <c r="A1603" t="s">
        <v>136</v>
      </c>
      <c r="B1603" t="s">
        <v>358</v>
      </c>
      <c r="C1603">
        <v>3092</v>
      </c>
      <c r="D1603">
        <v>1716</v>
      </c>
      <c r="E1603">
        <v>55.498059508408794</v>
      </c>
      <c r="F1603">
        <v>3404</v>
      </c>
      <c r="G1603">
        <v>1616</v>
      </c>
      <c r="H1603">
        <v>47.473560517038777</v>
      </c>
      <c r="I1603">
        <v>6496</v>
      </c>
      <c r="J1603">
        <v>3332</v>
      </c>
      <c r="K1603">
        <v>51.293103448275858</v>
      </c>
    </row>
    <row r="1604" spans="1:11" x14ac:dyDescent="0.25">
      <c r="A1604" t="s">
        <v>136</v>
      </c>
      <c r="B1604" t="s">
        <v>359</v>
      </c>
      <c r="C1604">
        <v>3479</v>
      </c>
      <c r="D1604">
        <v>1853</v>
      </c>
      <c r="E1604">
        <v>53.262431733256683</v>
      </c>
      <c r="F1604">
        <v>3654</v>
      </c>
      <c r="G1604">
        <v>1755</v>
      </c>
      <c r="H1604">
        <v>48.029556650246306</v>
      </c>
      <c r="I1604">
        <v>7133</v>
      </c>
      <c r="J1604">
        <v>3608</v>
      </c>
      <c r="K1604">
        <v>50.581802887985425</v>
      </c>
    </row>
    <row r="1605" spans="1:11" x14ac:dyDescent="0.25">
      <c r="A1605" t="s">
        <v>136</v>
      </c>
      <c r="B1605" t="s">
        <v>360</v>
      </c>
      <c r="C1605">
        <v>3192</v>
      </c>
      <c r="D1605">
        <v>1622</v>
      </c>
      <c r="E1605">
        <v>50.814536340852129</v>
      </c>
      <c r="F1605">
        <v>3439</v>
      </c>
      <c r="G1605">
        <v>1592</v>
      </c>
      <c r="H1605">
        <v>46.292526897353881</v>
      </c>
      <c r="I1605">
        <v>6631</v>
      </c>
      <c r="J1605">
        <v>3214</v>
      </c>
      <c r="K1605">
        <v>48.469310812848747</v>
      </c>
    </row>
    <row r="1606" spans="1:11" x14ac:dyDescent="0.25">
      <c r="A1606" t="s">
        <v>136</v>
      </c>
      <c r="B1606" t="s">
        <v>361</v>
      </c>
      <c r="C1606">
        <v>2988</v>
      </c>
      <c r="D1606">
        <v>1591</v>
      </c>
      <c r="E1606">
        <v>53.246318607764401</v>
      </c>
      <c r="F1606">
        <v>3382</v>
      </c>
      <c r="G1606">
        <v>1541</v>
      </c>
      <c r="H1606">
        <v>45.564754583086902</v>
      </c>
      <c r="I1606">
        <v>6370</v>
      </c>
      <c r="J1606">
        <v>3132</v>
      </c>
      <c r="K1606">
        <v>49.167974882260602</v>
      </c>
    </row>
    <row r="1607" spans="1:11" x14ac:dyDescent="0.25">
      <c r="A1607" t="s">
        <v>136</v>
      </c>
      <c r="B1607" t="s">
        <v>362</v>
      </c>
      <c r="C1607">
        <v>2976</v>
      </c>
      <c r="D1607">
        <v>1471</v>
      </c>
      <c r="E1607">
        <v>49.428763440860202</v>
      </c>
      <c r="F1607">
        <v>3362</v>
      </c>
      <c r="G1607">
        <v>1593</v>
      </c>
      <c r="H1607">
        <v>47.382510410469997</v>
      </c>
      <c r="I1607">
        <v>6338</v>
      </c>
      <c r="J1607">
        <v>3064</v>
      </c>
      <c r="K1607">
        <v>48.343325970337602</v>
      </c>
    </row>
    <row r="1608" spans="1:11" x14ac:dyDescent="0.25">
      <c r="A1608" t="s">
        <v>136</v>
      </c>
      <c r="B1608" t="s">
        <v>363</v>
      </c>
      <c r="C1608">
        <v>977</v>
      </c>
      <c r="D1608">
        <v>483</v>
      </c>
      <c r="E1608">
        <v>49.437052200614097</v>
      </c>
      <c r="F1608">
        <v>932</v>
      </c>
      <c r="G1608">
        <v>423</v>
      </c>
      <c r="H1608">
        <v>45.386266094420598</v>
      </c>
      <c r="I1608">
        <v>1909</v>
      </c>
      <c r="J1608">
        <v>906</v>
      </c>
      <c r="K1608">
        <v>47.459402828706096</v>
      </c>
    </row>
    <row r="1609" spans="1:11" x14ac:dyDescent="0.25">
      <c r="A1609" t="s">
        <v>136</v>
      </c>
      <c r="B1609" t="s">
        <v>355</v>
      </c>
      <c r="C1609">
        <v>2744</v>
      </c>
      <c r="D1609">
        <v>1497</v>
      </c>
      <c r="E1609">
        <v>54.555393586005827</v>
      </c>
      <c r="F1609">
        <v>3019</v>
      </c>
      <c r="G1609">
        <v>1474</v>
      </c>
      <c r="H1609">
        <v>48.824113945014908</v>
      </c>
      <c r="I1609">
        <v>5763</v>
      </c>
      <c r="J1609">
        <v>2971</v>
      </c>
      <c r="K1609">
        <v>51.553010584764877</v>
      </c>
    </row>
    <row r="1610" spans="1:11" x14ac:dyDescent="0.25">
      <c r="A1610" t="s">
        <v>414</v>
      </c>
      <c r="B1610" t="s">
        <v>365</v>
      </c>
      <c r="C1610">
        <v>5053</v>
      </c>
      <c r="D1610">
        <v>2342</v>
      </c>
      <c r="E1610">
        <v>46.348703740352263</v>
      </c>
      <c r="F1610">
        <v>5486</v>
      </c>
      <c r="G1610">
        <v>2103</v>
      </c>
      <c r="H1610">
        <v>38.333940940576014</v>
      </c>
      <c r="I1610">
        <v>10540</v>
      </c>
      <c r="J1610">
        <v>4445</v>
      </c>
      <c r="K1610">
        <v>42.172675521821631</v>
      </c>
    </row>
    <row r="1611" spans="1:11" x14ac:dyDescent="0.25">
      <c r="A1611" t="s">
        <v>414</v>
      </c>
      <c r="B1611" t="s">
        <v>366</v>
      </c>
      <c r="C1611">
        <v>5273</v>
      </c>
      <c r="D1611">
        <v>2504</v>
      </c>
      <c r="E1611">
        <v>47.487198937985966</v>
      </c>
      <c r="F1611">
        <v>5924</v>
      </c>
      <c r="G1611">
        <v>2122</v>
      </c>
      <c r="H1611">
        <v>35.820391627278866</v>
      </c>
      <c r="I1611">
        <v>11199</v>
      </c>
      <c r="J1611">
        <v>4627</v>
      </c>
      <c r="K1611">
        <v>41.316188945441553</v>
      </c>
    </row>
    <row r="1612" spans="1:11" x14ac:dyDescent="0.25">
      <c r="A1612" t="s">
        <v>414</v>
      </c>
      <c r="B1612" t="s">
        <v>367</v>
      </c>
      <c r="C1612">
        <v>4384</v>
      </c>
      <c r="D1612">
        <v>1980</v>
      </c>
      <c r="E1612">
        <v>45.164233576642339</v>
      </c>
      <c r="F1612">
        <v>4750</v>
      </c>
      <c r="G1612">
        <v>1706</v>
      </c>
      <c r="H1612">
        <v>35.915789473684214</v>
      </c>
      <c r="I1612">
        <v>9134</v>
      </c>
      <c r="J1612">
        <v>3686</v>
      </c>
      <c r="K1612">
        <v>40.354718633676377</v>
      </c>
    </row>
    <row r="1613" spans="1:11" x14ac:dyDescent="0.25">
      <c r="A1613" t="s">
        <v>414</v>
      </c>
      <c r="B1613" t="s">
        <v>355</v>
      </c>
      <c r="C1613">
        <v>4624</v>
      </c>
      <c r="D1613">
        <v>2236</v>
      </c>
      <c r="E1613">
        <v>48.35640138408305</v>
      </c>
      <c r="F1613">
        <v>5360</v>
      </c>
      <c r="G1613">
        <v>2074</v>
      </c>
      <c r="H1613">
        <v>38.694029850746269</v>
      </c>
      <c r="I1613">
        <v>9984</v>
      </c>
      <c r="J1613">
        <v>4310</v>
      </c>
      <c r="K1613">
        <v>43.169070512820518</v>
      </c>
    </row>
    <row r="1614" spans="1:11" x14ac:dyDescent="0.25">
      <c r="A1614" t="s">
        <v>414</v>
      </c>
      <c r="B1614" t="s">
        <v>368</v>
      </c>
      <c r="C1614">
        <v>4463</v>
      </c>
      <c r="D1614">
        <v>2046</v>
      </c>
      <c r="E1614">
        <v>45.843602957651804</v>
      </c>
      <c r="F1614">
        <v>5117</v>
      </c>
      <c r="G1614">
        <v>1860</v>
      </c>
      <c r="H1614">
        <v>36.349423490326359</v>
      </c>
      <c r="I1614">
        <v>9580</v>
      </c>
      <c r="J1614">
        <v>3906</v>
      </c>
      <c r="K1614">
        <v>40.772442588726513</v>
      </c>
    </row>
    <row r="1615" spans="1:11" x14ac:dyDescent="0.25">
      <c r="A1615" t="s">
        <v>414</v>
      </c>
      <c r="B1615" t="s">
        <v>369</v>
      </c>
      <c r="C1615">
        <v>3849</v>
      </c>
      <c r="D1615">
        <v>1695</v>
      </c>
      <c r="E1615">
        <v>44.037412314886986</v>
      </c>
      <c r="F1615">
        <v>4595</v>
      </c>
      <c r="G1615">
        <v>1613</v>
      </c>
      <c r="H1615">
        <v>35.103373231773666</v>
      </c>
      <c r="I1615">
        <v>8444</v>
      </c>
      <c r="J1615">
        <v>3308</v>
      </c>
      <c r="K1615">
        <v>39.175746091899576</v>
      </c>
    </row>
    <row r="1616" spans="1:11" x14ac:dyDescent="0.25">
      <c r="A1616" t="s">
        <v>414</v>
      </c>
      <c r="B1616" t="s">
        <v>370</v>
      </c>
      <c r="C1616">
        <v>3645</v>
      </c>
      <c r="D1616">
        <v>1567</v>
      </c>
      <c r="E1616">
        <v>42.990397805212623</v>
      </c>
      <c r="F1616">
        <v>4513</v>
      </c>
      <c r="G1616">
        <v>1550</v>
      </c>
      <c r="H1616">
        <v>34.345224905827607</v>
      </c>
      <c r="I1616">
        <v>8158</v>
      </c>
      <c r="J1616">
        <v>3117</v>
      </c>
      <c r="K1616">
        <v>38.207894091689141</v>
      </c>
    </row>
    <row r="1617" spans="1:11" x14ac:dyDescent="0.25">
      <c r="A1617" t="s">
        <v>414</v>
      </c>
      <c r="B1617" t="s">
        <v>357</v>
      </c>
      <c r="C1617">
        <v>4163</v>
      </c>
      <c r="D1617">
        <v>1771</v>
      </c>
      <c r="E1617">
        <v>42.541436464088399</v>
      </c>
      <c r="F1617">
        <v>4754</v>
      </c>
      <c r="G1617">
        <v>1635</v>
      </c>
      <c r="H1617">
        <v>34.392090870845607</v>
      </c>
      <c r="I1617">
        <v>8917</v>
      </c>
      <c r="J1617">
        <v>3406</v>
      </c>
      <c r="K1617">
        <v>38.196702926993382</v>
      </c>
    </row>
    <row r="1618" spans="1:11" x14ac:dyDescent="0.25">
      <c r="A1618" t="s">
        <v>414</v>
      </c>
      <c r="B1618" t="s">
        <v>358</v>
      </c>
      <c r="C1618">
        <v>4833</v>
      </c>
      <c r="D1618">
        <v>2005</v>
      </c>
      <c r="E1618">
        <v>41.485619697910195</v>
      </c>
      <c r="F1618">
        <v>5552</v>
      </c>
      <c r="G1618">
        <v>1684</v>
      </c>
      <c r="H1618">
        <v>30.331412103746398</v>
      </c>
      <c r="I1618">
        <v>10385</v>
      </c>
      <c r="J1618">
        <v>3689</v>
      </c>
      <c r="K1618">
        <v>35.522388059701491</v>
      </c>
    </row>
    <row r="1619" spans="1:11" x14ac:dyDescent="0.25">
      <c r="A1619" t="s">
        <v>414</v>
      </c>
      <c r="B1619" t="s">
        <v>359</v>
      </c>
      <c r="C1619">
        <v>4924</v>
      </c>
      <c r="D1619">
        <v>2016</v>
      </c>
      <c r="E1619">
        <v>40.942323314378555</v>
      </c>
      <c r="F1619">
        <v>5669</v>
      </c>
      <c r="G1619">
        <v>1770</v>
      </c>
      <c r="H1619">
        <v>31.222437819721289</v>
      </c>
      <c r="I1619">
        <v>10593</v>
      </c>
      <c r="J1619">
        <v>3786</v>
      </c>
      <c r="K1619">
        <v>35.740583404134803</v>
      </c>
    </row>
    <row r="1620" spans="1:11" x14ac:dyDescent="0.25">
      <c r="A1620" t="s">
        <v>415</v>
      </c>
      <c r="B1620" t="s">
        <v>365</v>
      </c>
      <c r="C1620">
        <v>1719</v>
      </c>
      <c r="D1620">
        <v>894</v>
      </c>
      <c r="E1620">
        <v>52.00698080279232</v>
      </c>
      <c r="F1620">
        <v>2109</v>
      </c>
      <c r="G1620">
        <v>875</v>
      </c>
      <c r="H1620">
        <v>41.488857278330961</v>
      </c>
      <c r="I1620">
        <v>3828</v>
      </c>
      <c r="J1620">
        <v>1769</v>
      </c>
      <c r="K1620">
        <v>46.212121212121211</v>
      </c>
    </row>
    <row r="1621" spans="1:11" x14ac:dyDescent="0.25">
      <c r="A1621" t="s">
        <v>415</v>
      </c>
      <c r="B1621" t="s">
        <v>366</v>
      </c>
      <c r="C1621">
        <v>1545</v>
      </c>
      <c r="D1621">
        <v>847</v>
      </c>
      <c r="E1621">
        <v>54.822006472491914</v>
      </c>
      <c r="F1621">
        <v>1956</v>
      </c>
      <c r="G1621">
        <v>873</v>
      </c>
      <c r="H1621">
        <v>44.631901840490798</v>
      </c>
      <c r="I1621">
        <v>3501</v>
      </c>
      <c r="J1621">
        <v>1720</v>
      </c>
      <c r="K1621">
        <v>49.128820337046555</v>
      </c>
    </row>
    <row r="1622" spans="1:11" x14ac:dyDescent="0.25">
      <c r="A1622" t="s">
        <v>415</v>
      </c>
      <c r="B1622" t="s">
        <v>367</v>
      </c>
      <c r="C1622">
        <v>1395</v>
      </c>
      <c r="D1622">
        <v>761</v>
      </c>
      <c r="E1622">
        <v>54.551971326164875</v>
      </c>
      <c r="F1622">
        <v>1654</v>
      </c>
      <c r="G1622">
        <v>725</v>
      </c>
      <c r="H1622">
        <v>43.833131801692865</v>
      </c>
      <c r="I1622">
        <v>3050</v>
      </c>
      <c r="J1622">
        <v>1486</v>
      </c>
      <c r="K1622">
        <v>48.721311475409841</v>
      </c>
    </row>
    <row r="1623" spans="1:11" x14ac:dyDescent="0.25">
      <c r="A1623" t="s">
        <v>415</v>
      </c>
      <c r="B1623" t="s">
        <v>355</v>
      </c>
      <c r="C1623">
        <v>1554</v>
      </c>
      <c r="D1623">
        <v>851</v>
      </c>
      <c r="E1623">
        <v>54.761904761904759</v>
      </c>
      <c r="F1623">
        <v>1794</v>
      </c>
      <c r="G1623">
        <v>858</v>
      </c>
      <c r="H1623">
        <v>47.826086956521742</v>
      </c>
      <c r="I1623">
        <v>3348</v>
      </c>
      <c r="J1623">
        <v>1709</v>
      </c>
      <c r="K1623">
        <v>51.045400238948623</v>
      </c>
    </row>
    <row r="1624" spans="1:11" x14ac:dyDescent="0.25">
      <c r="A1624" t="s">
        <v>415</v>
      </c>
      <c r="B1624" t="s">
        <v>368</v>
      </c>
      <c r="C1624">
        <v>1573</v>
      </c>
      <c r="D1624">
        <v>854</v>
      </c>
      <c r="E1624">
        <v>54.291163382072476</v>
      </c>
      <c r="F1624">
        <v>1746</v>
      </c>
      <c r="G1624">
        <v>810</v>
      </c>
      <c r="H1624">
        <v>46.391752577319586</v>
      </c>
      <c r="I1624">
        <v>3319</v>
      </c>
      <c r="J1624">
        <v>1664</v>
      </c>
      <c r="K1624">
        <v>50.135583006929799</v>
      </c>
    </row>
    <row r="1625" spans="1:11" x14ac:dyDescent="0.25">
      <c r="A1625" t="s">
        <v>137</v>
      </c>
      <c r="B1625" t="s">
        <v>366</v>
      </c>
      <c r="C1625">
        <v>1484</v>
      </c>
      <c r="D1625">
        <v>772</v>
      </c>
      <c r="E1625">
        <v>52.021563342318061</v>
      </c>
      <c r="F1625">
        <v>1541</v>
      </c>
      <c r="G1625">
        <v>730</v>
      </c>
      <c r="H1625">
        <v>47.371836469824792</v>
      </c>
      <c r="I1625">
        <v>3026</v>
      </c>
      <c r="J1625">
        <v>1503</v>
      </c>
      <c r="K1625">
        <v>49.669530733641771</v>
      </c>
    </row>
    <row r="1626" spans="1:11" x14ac:dyDescent="0.25">
      <c r="A1626" t="s">
        <v>137</v>
      </c>
      <c r="B1626" t="s">
        <v>367</v>
      </c>
      <c r="C1626">
        <v>4689</v>
      </c>
      <c r="D1626">
        <v>2402</v>
      </c>
      <c r="E1626">
        <v>51.226274258903814</v>
      </c>
      <c r="F1626">
        <v>4840</v>
      </c>
      <c r="G1626">
        <v>2292</v>
      </c>
      <c r="H1626">
        <v>47.355371900826448</v>
      </c>
      <c r="I1626">
        <v>9529</v>
      </c>
      <c r="J1626">
        <v>4694</v>
      </c>
      <c r="K1626">
        <v>49.26015321649701</v>
      </c>
    </row>
    <row r="1627" spans="1:11" x14ac:dyDescent="0.25">
      <c r="A1627" t="s">
        <v>137</v>
      </c>
      <c r="B1627" t="s">
        <v>368</v>
      </c>
      <c r="C1627">
        <v>4444</v>
      </c>
      <c r="D1627">
        <v>2497</v>
      </c>
      <c r="E1627">
        <v>56.188118811881189</v>
      </c>
      <c r="F1627">
        <v>5020</v>
      </c>
      <c r="G1627">
        <v>2585</v>
      </c>
      <c r="H1627">
        <v>51.494023904382466</v>
      </c>
      <c r="I1627">
        <v>9464</v>
      </c>
      <c r="J1627">
        <v>5082</v>
      </c>
      <c r="K1627">
        <v>53.698224852071007</v>
      </c>
    </row>
    <row r="1628" spans="1:11" x14ac:dyDescent="0.25">
      <c r="A1628" t="s">
        <v>137</v>
      </c>
      <c r="B1628" t="s">
        <v>369</v>
      </c>
      <c r="C1628">
        <v>4121</v>
      </c>
      <c r="D1628">
        <v>2270</v>
      </c>
      <c r="E1628">
        <v>55.083717544285363</v>
      </c>
      <c r="F1628">
        <v>4994</v>
      </c>
      <c r="G1628">
        <v>2329</v>
      </c>
      <c r="H1628">
        <v>46.635963155786946</v>
      </c>
      <c r="I1628">
        <v>9115</v>
      </c>
      <c r="J1628">
        <v>4599</v>
      </c>
      <c r="K1628">
        <v>50.455293472298408</v>
      </c>
    </row>
    <row r="1629" spans="1:11" x14ac:dyDescent="0.25">
      <c r="A1629" t="s">
        <v>137</v>
      </c>
      <c r="B1629" t="s">
        <v>370</v>
      </c>
      <c r="C1629">
        <v>4445</v>
      </c>
      <c r="D1629">
        <v>2495</v>
      </c>
      <c r="E1629">
        <v>56.130483689538806</v>
      </c>
      <c r="F1629">
        <v>4919</v>
      </c>
      <c r="G1629">
        <v>2492</v>
      </c>
      <c r="H1629">
        <v>50.660703394998983</v>
      </c>
      <c r="I1629">
        <v>9364</v>
      </c>
      <c r="J1629">
        <v>4987</v>
      </c>
      <c r="K1629">
        <v>53.257155061939336</v>
      </c>
    </row>
    <row r="1630" spans="1:11" x14ac:dyDescent="0.25">
      <c r="A1630" t="s">
        <v>137</v>
      </c>
      <c r="B1630" t="s">
        <v>357</v>
      </c>
      <c r="C1630">
        <v>4827</v>
      </c>
      <c r="D1630">
        <v>2804</v>
      </c>
      <c r="E1630">
        <v>58.089910917754295</v>
      </c>
      <c r="F1630">
        <v>5532</v>
      </c>
      <c r="G1630">
        <v>2793</v>
      </c>
      <c r="H1630">
        <v>50.488069414316705</v>
      </c>
      <c r="I1630">
        <v>10359</v>
      </c>
      <c r="J1630">
        <v>5597</v>
      </c>
      <c r="K1630">
        <v>54.030311806158899</v>
      </c>
    </row>
    <row r="1631" spans="1:11" x14ac:dyDescent="0.25">
      <c r="A1631" t="s">
        <v>137</v>
      </c>
      <c r="B1631" t="s">
        <v>358</v>
      </c>
      <c r="C1631">
        <v>4733</v>
      </c>
      <c r="D1631">
        <v>2778</v>
      </c>
      <c r="E1631">
        <v>58.694274244665124</v>
      </c>
      <c r="F1631">
        <v>5406</v>
      </c>
      <c r="G1631">
        <v>2816</v>
      </c>
      <c r="H1631">
        <v>52.09027007029227</v>
      </c>
      <c r="I1631">
        <v>10139</v>
      </c>
      <c r="J1631">
        <v>5594</v>
      </c>
      <c r="K1631">
        <v>55.173093993490482</v>
      </c>
    </row>
    <row r="1632" spans="1:11" x14ac:dyDescent="0.25">
      <c r="A1632" t="s">
        <v>137</v>
      </c>
      <c r="B1632" t="s">
        <v>359</v>
      </c>
      <c r="C1632">
        <v>6159</v>
      </c>
      <c r="D1632">
        <v>3531</v>
      </c>
      <c r="E1632">
        <v>57.330735509011198</v>
      </c>
      <c r="F1632">
        <v>6648</v>
      </c>
      <c r="G1632">
        <v>3421</v>
      </c>
      <c r="H1632">
        <v>51.459085439229845</v>
      </c>
      <c r="I1632">
        <v>12807</v>
      </c>
      <c r="J1632">
        <v>6952</v>
      </c>
      <c r="K1632">
        <v>54.282814086046692</v>
      </c>
    </row>
    <row r="1633" spans="1:11" x14ac:dyDescent="0.25">
      <c r="A1633" t="s">
        <v>137</v>
      </c>
      <c r="B1633" t="s">
        <v>360</v>
      </c>
      <c r="C1633">
        <v>5060</v>
      </c>
      <c r="D1633">
        <v>3120</v>
      </c>
      <c r="E1633">
        <v>61.660079051383399</v>
      </c>
      <c r="F1633">
        <v>5375</v>
      </c>
      <c r="G1633">
        <v>2970</v>
      </c>
      <c r="H1633">
        <v>55.255813953488371</v>
      </c>
      <c r="I1633">
        <v>10435</v>
      </c>
      <c r="J1633">
        <v>6090</v>
      </c>
      <c r="K1633">
        <v>58.361284139913749</v>
      </c>
    </row>
    <row r="1634" spans="1:11" x14ac:dyDescent="0.25">
      <c r="A1634" t="s">
        <v>137</v>
      </c>
      <c r="B1634" t="s">
        <v>361</v>
      </c>
      <c r="C1634">
        <v>4930</v>
      </c>
      <c r="D1634">
        <v>2931</v>
      </c>
      <c r="E1634">
        <v>59.452332657200799</v>
      </c>
      <c r="F1634">
        <v>5849</v>
      </c>
      <c r="G1634">
        <v>2891</v>
      </c>
      <c r="H1634">
        <v>49.4272525217986</v>
      </c>
      <c r="I1634">
        <v>10779</v>
      </c>
      <c r="J1634">
        <v>5822</v>
      </c>
      <c r="K1634">
        <v>54.012431579923899</v>
      </c>
    </row>
    <row r="1635" spans="1:11" x14ac:dyDescent="0.25">
      <c r="A1635" t="s">
        <v>137</v>
      </c>
      <c r="B1635" t="s">
        <v>362</v>
      </c>
      <c r="C1635">
        <v>5133</v>
      </c>
      <c r="D1635">
        <v>2853</v>
      </c>
      <c r="E1635">
        <v>55.5815312682642</v>
      </c>
      <c r="F1635">
        <v>5738</v>
      </c>
      <c r="G1635">
        <v>2735</v>
      </c>
      <c r="H1635">
        <v>47.664691530149902</v>
      </c>
      <c r="I1635">
        <v>10871</v>
      </c>
      <c r="J1635">
        <v>5588</v>
      </c>
      <c r="K1635">
        <v>51.402814828442601</v>
      </c>
    </row>
    <row r="1636" spans="1:11" x14ac:dyDescent="0.25">
      <c r="A1636" t="s">
        <v>137</v>
      </c>
      <c r="B1636" t="s">
        <v>363</v>
      </c>
      <c r="C1636">
        <v>1343</v>
      </c>
      <c r="D1636">
        <v>847</v>
      </c>
      <c r="E1636">
        <v>63.067758749069199</v>
      </c>
      <c r="F1636">
        <v>1645</v>
      </c>
      <c r="G1636">
        <v>905</v>
      </c>
      <c r="H1636">
        <v>55.015197568389098</v>
      </c>
      <c r="I1636">
        <v>2988</v>
      </c>
      <c r="J1636">
        <v>1752</v>
      </c>
      <c r="K1636">
        <v>58.634538152610403</v>
      </c>
    </row>
    <row r="1637" spans="1:11" x14ac:dyDescent="0.25">
      <c r="A1637" t="s">
        <v>137</v>
      </c>
      <c r="B1637" t="s">
        <v>355</v>
      </c>
      <c r="C1637">
        <v>4991</v>
      </c>
      <c r="D1637">
        <v>2609</v>
      </c>
      <c r="E1637">
        <v>52.274093368062516</v>
      </c>
      <c r="F1637">
        <v>5350</v>
      </c>
      <c r="G1637">
        <v>2628</v>
      </c>
      <c r="H1637">
        <v>49.121495327102799</v>
      </c>
      <c r="I1637">
        <v>10341</v>
      </c>
      <c r="J1637">
        <v>5237</v>
      </c>
      <c r="K1637">
        <v>50.643071269703121</v>
      </c>
    </row>
    <row r="1638" spans="1:11" x14ac:dyDescent="0.25">
      <c r="A1638" t="s">
        <v>247</v>
      </c>
      <c r="B1638" t="s">
        <v>359</v>
      </c>
      <c r="C1638">
        <v>3103</v>
      </c>
      <c r="D1638">
        <v>1473</v>
      </c>
      <c r="E1638">
        <v>47.470190138575575</v>
      </c>
      <c r="F1638">
        <v>3634</v>
      </c>
      <c r="G1638">
        <v>1477</v>
      </c>
      <c r="H1638">
        <v>40.643918547055584</v>
      </c>
      <c r="I1638">
        <v>6737</v>
      </c>
      <c r="J1638">
        <v>2950</v>
      </c>
      <c r="K1638">
        <v>43.788036217901144</v>
      </c>
    </row>
    <row r="1639" spans="1:11" x14ac:dyDescent="0.25">
      <c r="A1639" t="s">
        <v>247</v>
      </c>
      <c r="B1639" t="s">
        <v>360</v>
      </c>
      <c r="C1639">
        <v>2891</v>
      </c>
      <c r="D1639">
        <v>1429</v>
      </c>
      <c r="E1639">
        <v>49.429263230716018</v>
      </c>
      <c r="F1639">
        <v>3547</v>
      </c>
      <c r="G1639">
        <v>1537</v>
      </c>
      <c r="H1639">
        <v>43.332393572032707</v>
      </c>
      <c r="I1639">
        <v>6438</v>
      </c>
      <c r="J1639">
        <v>2966</v>
      </c>
      <c r="K1639">
        <v>46.070208139173658</v>
      </c>
    </row>
    <row r="1640" spans="1:11" x14ac:dyDescent="0.25">
      <c r="A1640" t="s">
        <v>247</v>
      </c>
      <c r="B1640" t="s">
        <v>361</v>
      </c>
      <c r="C1640">
        <v>2642</v>
      </c>
      <c r="D1640">
        <v>1298</v>
      </c>
      <c r="E1640">
        <v>49.1294473883422</v>
      </c>
      <c r="F1640">
        <v>3102</v>
      </c>
      <c r="G1640">
        <v>1360</v>
      </c>
      <c r="H1640">
        <v>43.842682140554501</v>
      </c>
      <c r="I1640">
        <v>5744</v>
      </c>
      <c r="J1640">
        <v>2658</v>
      </c>
      <c r="K1640">
        <v>46.274373259052901</v>
      </c>
    </row>
    <row r="1641" spans="1:11" x14ac:dyDescent="0.25">
      <c r="A1641" t="s">
        <v>247</v>
      </c>
      <c r="B1641" t="s">
        <v>362</v>
      </c>
      <c r="C1641">
        <v>2617</v>
      </c>
      <c r="D1641">
        <v>1252</v>
      </c>
      <c r="E1641">
        <v>47.841039358043602</v>
      </c>
      <c r="F1641">
        <v>3043</v>
      </c>
      <c r="G1641">
        <v>1316</v>
      </c>
      <c r="H1641">
        <v>43.246795925073897</v>
      </c>
      <c r="I1641">
        <v>5661</v>
      </c>
      <c r="J1641">
        <v>2568</v>
      </c>
      <c r="K1641">
        <v>45.3630100688924</v>
      </c>
    </row>
    <row r="1642" spans="1:11" x14ac:dyDescent="0.25">
      <c r="A1642" t="s">
        <v>247</v>
      </c>
      <c r="B1642" t="s">
        <v>363</v>
      </c>
      <c r="C1642">
        <v>552</v>
      </c>
      <c r="D1642">
        <v>345</v>
      </c>
      <c r="E1642">
        <v>62.5</v>
      </c>
      <c r="F1642">
        <v>631</v>
      </c>
      <c r="G1642">
        <v>330</v>
      </c>
      <c r="H1642">
        <v>52.297939778130001</v>
      </c>
      <c r="I1642">
        <v>1183</v>
      </c>
      <c r="J1642">
        <v>675</v>
      </c>
      <c r="K1642">
        <v>57.058326289095497</v>
      </c>
    </row>
    <row r="1643" spans="1:11" x14ac:dyDescent="0.25">
      <c r="A1643" t="s">
        <v>235</v>
      </c>
      <c r="B1643" t="s">
        <v>365</v>
      </c>
      <c r="C1643">
        <v>6541</v>
      </c>
      <c r="D1643">
        <v>3101</v>
      </c>
      <c r="E1643">
        <v>47.408653111145085</v>
      </c>
      <c r="F1643">
        <v>6276</v>
      </c>
      <c r="G1643">
        <v>2823</v>
      </c>
      <c r="H1643">
        <v>44.98087954110899</v>
      </c>
      <c r="I1643">
        <v>12823</v>
      </c>
      <c r="J1643">
        <v>5928</v>
      </c>
      <c r="K1643">
        <v>46.229431490290878</v>
      </c>
    </row>
    <row r="1644" spans="1:11" x14ac:dyDescent="0.25">
      <c r="A1644" t="s">
        <v>235</v>
      </c>
      <c r="B1644" t="s">
        <v>366</v>
      </c>
      <c r="C1644">
        <v>6169</v>
      </c>
      <c r="D1644">
        <v>2955</v>
      </c>
      <c r="E1644">
        <v>47.900794294050904</v>
      </c>
      <c r="F1644">
        <v>6049</v>
      </c>
      <c r="G1644">
        <v>2701</v>
      </c>
      <c r="H1644">
        <v>44.652008596462231</v>
      </c>
      <c r="I1644">
        <v>12222</v>
      </c>
      <c r="J1644">
        <v>5658</v>
      </c>
      <c r="K1644">
        <v>46.293568973981344</v>
      </c>
    </row>
    <row r="1645" spans="1:11" x14ac:dyDescent="0.25">
      <c r="A1645" t="s">
        <v>139</v>
      </c>
      <c r="B1645" t="s">
        <v>365</v>
      </c>
      <c r="C1645">
        <v>2079</v>
      </c>
      <c r="D1645">
        <v>938</v>
      </c>
      <c r="E1645">
        <v>45.117845117845121</v>
      </c>
      <c r="F1645">
        <v>2310</v>
      </c>
      <c r="G1645">
        <v>953</v>
      </c>
      <c r="H1645">
        <v>41.255411255411254</v>
      </c>
      <c r="I1645">
        <v>4389</v>
      </c>
      <c r="J1645">
        <v>1891</v>
      </c>
      <c r="K1645">
        <v>43.084985190248346</v>
      </c>
    </row>
    <row r="1646" spans="1:11" x14ac:dyDescent="0.25">
      <c r="A1646" t="s">
        <v>139</v>
      </c>
      <c r="B1646" t="s">
        <v>366</v>
      </c>
      <c r="C1646">
        <v>2094</v>
      </c>
      <c r="D1646">
        <v>904</v>
      </c>
      <c r="E1646">
        <v>43.170964660936008</v>
      </c>
      <c r="F1646">
        <v>2320</v>
      </c>
      <c r="G1646">
        <v>922</v>
      </c>
      <c r="H1646">
        <v>39.741379310344826</v>
      </c>
      <c r="I1646">
        <v>4415</v>
      </c>
      <c r="J1646">
        <v>1827</v>
      </c>
      <c r="K1646">
        <v>41.381653454133641</v>
      </c>
    </row>
    <row r="1647" spans="1:11" x14ac:dyDescent="0.25">
      <c r="A1647" t="s">
        <v>139</v>
      </c>
      <c r="B1647" t="s">
        <v>367</v>
      </c>
      <c r="C1647">
        <v>1816</v>
      </c>
      <c r="D1647">
        <v>817</v>
      </c>
      <c r="E1647">
        <v>44.98898678414097</v>
      </c>
      <c r="F1647">
        <v>1980</v>
      </c>
      <c r="G1647">
        <v>791</v>
      </c>
      <c r="H1647">
        <v>39.949494949494948</v>
      </c>
      <c r="I1647">
        <v>3796</v>
      </c>
      <c r="J1647">
        <v>1608</v>
      </c>
      <c r="K1647">
        <v>42.360379346680723</v>
      </c>
    </row>
    <row r="1648" spans="1:11" x14ac:dyDescent="0.25">
      <c r="A1648" t="s">
        <v>139</v>
      </c>
      <c r="B1648" t="s">
        <v>355</v>
      </c>
      <c r="C1648">
        <v>1877</v>
      </c>
      <c r="D1648">
        <v>934</v>
      </c>
      <c r="E1648">
        <v>49.76025572722429</v>
      </c>
      <c r="F1648">
        <v>2432</v>
      </c>
      <c r="G1648">
        <v>1039</v>
      </c>
      <c r="H1648">
        <v>42.722039473684205</v>
      </c>
      <c r="I1648">
        <v>4309</v>
      </c>
      <c r="J1648">
        <v>1973</v>
      </c>
      <c r="K1648">
        <v>45.787885820375962</v>
      </c>
    </row>
    <row r="1649" spans="1:11" x14ac:dyDescent="0.25">
      <c r="A1649" t="s">
        <v>139</v>
      </c>
      <c r="B1649" t="s">
        <v>368</v>
      </c>
      <c r="C1649">
        <v>1692</v>
      </c>
      <c r="D1649">
        <v>922</v>
      </c>
      <c r="E1649">
        <v>54.491725768321515</v>
      </c>
      <c r="F1649">
        <v>2078</v>
      </c>
      <c r="G1649">
        <v>985</v>
      </c>
      <c r="H1649">
        <v>47.401347449470641</v>
      </c>
      <c r="I1649">
        <v>3770</v>
      </c>
      <c r="J1649">
        <v>1907</v>
      </c>
      <c r="K1649">
        <v>50.583554376657823</v>
      </c>
    </row>
    <row r="1650" spans="1:11" x14ac:dyDescent="0.25">
      <c r="A1650" t="s">
        <v>139</v>
      </c>
      <c r="B1650" t="s">
        <v>369</v>
      </c>
      <c r="C1650">
        <v>1620</v>
      </c>
      <c r="D1650">
        <v>815</v>
      </c>
      <c r="E1650">
        <v>50.308641975308639</v>
      </c>
      <c r="F1650">
        <v>1830</v>
      </c>
      <c r="G1650">
        <v>823</v>
      </c>
      <c r="H1650">
        <v>44.972677595628411</v>
      </c>
      <c r="I1650">
        <v>3450</v>
      </c>
      <c r="J1650">
        <v>1638</v>
      </c>
      <c r="K1650">
        <v>47.478260869565219</v>
      </c>
    </row>
    <row r="1651" spans="1:11" x14ac:dyDescent="0.25">
      <c r="A1651" t="s">
        <v>139</v>
      </c>
      <c r="B1651" t="s">
        <v>370</v>
      </c>
      <c r="C1651">
        <v>1777</v>
      </c>
      <c r="D1651">
        <v>859</v>
      </c>
      <c r="E1651">
        <v>48.339898705683737</v>
      </c>
      <c r="F1651">
        <v>1959</v>
      </c>
      <c r="G1651">
        <v>817</v>
      </c>
      <c r="H1651">
        <v>41.704951505870341</v>
      </c>
      <c r="I1651">
        <v>3738</v>
      </c>
      <c r="J1651">
        <v>1676</v>
      </c>
      <c r="K1651">
        <v>44.836811128945968</v>
      </c>
    </row>
    <row r="1652" spans="1:11" x14ac:dyDescent="0.25">
      <c r="A1652" t="s">
        <v>139</v>
      </c>
      <c r="B1652" t="s">
        <v>357</v>
      </c>
      <c r="C1652">
        <v>1894</v>
      </c>
      <c r="D1652">
        <v>882</v>
      </c>
      <c r="E1652">
        <v>46.568109820485745</v>
      </c>
      <c r="F1652">
        <v>2081</v>
      </c>
      <c r="G1652">
        <v>865</v>
      </c>
      <c r="H1652">
        <v>41.566554541086013</v>
      </c>
      <c r="I1652">
        <v>3975</v>
      </c>
      <c r="J1652">
        <v>1747</v>
      </c>
      <c r="K1652">
        <v>43.949685534591197</v>
      </c>
    </row>
    <row r="1653" spans="1:11" x14ac:dyDescent="0.25">
      <c r="A1653" t="s">
        <v>139</v>
      </c>
      <c r="B1653" t="s">
        <v>358</v>
      </c>
      <c r="C1653">
        <v>1953</v>
      </c>
      <c r="D1653">
        <v>917</v>
      </c>
      <c r="E1653">
        <v>46.953405017921149</v>
      </c>
      <c r="F1653">
        <v>2145</v>
      </c>
      <c r="G1653">
        <v>901</v>
      </c>
      <c r="H1653">
        <v>42.004662004662002</v>
      </c>
      <c r="I1653">
        <v>4098</v>
      </c>
      <c r="J1653">
        <v>1818</v>
      </c>
      <c r="K1653">
        <v>44.363103953147878</v>
      </c>
    </row>
    <row r="1654" spans="1:11" x14ac:dyDescent="0.25">
      <c r="A1654" t="s">
        <v>139</v>
      </c>
      <c r="B1654" t="s">
        <v>359</v>
      </c>
      <c r="C1654">
        <v>2153</v>
      </c>
      <c r="D1654">
        <v>896</v>
      </c>
      <c r="E1654">
        <v>41.616349280074317</v>
      </c>
      <c r="F1654">
        <v>2288</v>
      </c>
      <c r="G1654">
        <v>925</v>
      </c>
      <c r="H1654">
        <v>40.42832167832168</v>
      </c>
      <c r="I1654">
        <v>4441</v>
      </c>
      <c r="J1654">
        <v>1821</v>
      </c>
      <c r="K1654">
        <v>41.004278315694663</v>
      </c>
    </row>
    <row r="1655" spans="1:11" x14ac:dyDescent="0.25">
      <c r="A1655" t="s">
        <v>139</v>
      </c>
      <c r="B1655" t="s">
        <v>360</v>
      </c>
      <c r="C1655">
        <v>2191</v>
      </c>
      <c r="D1655">
        <v>1009</v>
      </c>
      <c r="E1655">
        <v>46.052031036056597</v>
      </c>
      <c r="F1655">
        <v>2403</v>
      </c>
      <c r="G1655">
        <v>980</v>
      </c>
      <c r="H1655">
        <v>40.782355389096963</v>
      </c>
      <c r="I1655">
        <v>4594</v>
      </c>
      <c r="J1655">
        <v>1989</v>
      </c>
      <c r="K1655">
        <v>43.295602960383114</v>
      </c>
    </row>
    <row r="1656" spans="1:11" x14ac:dyDescent="0.25">
      <c r="A1656" t="s">
        <v>139</v>
      </c>
      <c r="B1656" t="s">
        <v>361</v>
      </c>
      <c r="C1656">
        <v>1740</v>
      </c>
      <c r="D1656">
        <v>823</v>
      </c>
      <c r="E1656">
        <v>47.298850574712603</v>
      </c>
      <c r="F1656">
        <v>2023</v>
      </c>
      <c r="G1656">
        <v>842</v>
      </c>
      <c r="H1656">
        <v>41.6213544241226</v>
      </c>
      <c r="I1656">
        <v>3763</v>
      </c>
      <c r="J1656">
        <v>1665</v>
      </c>
      <c r="K1656">
        <v>44.246611745947398</v>
      </c>
    </row>
    <row r="1657" spans="1:11" x14ac:dyDescent="0.25">
      <c r="A1657" t="s">
        <v>139</v>
      </c>
      <c r="B1657" t="s">
        <v>362</v>
      </c>
      <c r="C1657">
        <v>1877</v>
      </c>
      <c r="D1657">
        <v>808</v>
      </c>
      <c r="E1657">
        <v>43.047416089504502</v>
      </c>
      <c r="F1657">
        <v>2033</v>
      </c>
      <c r="G1657">
        <v>806</v>
      </c>
      <c r="H1657">
        <v>39.645843580914899</v>
      </c>
      <c r="I1657">
        <v>3911</v>
      </c>
      <c r="J1657">
        <v>1615</v>
      </c>
      <c r="K1657">
        <v>41.293786755305497</v>
      </c>
    </row>
    <row r="1658" spans="1:11" x14ac:dyDescent="0.25">
      <c r="A1658" t="s">
        <v>139</v>
      </c>
      <c r="B1658" t="s">
        <v>363</v>
      </c>
      <c r="C1658">
        <v>533</v>
      </c>
      <c r="D1658">
        <v>282</v>
      </c>
      <c r="E1658">
        <v>52.9080675422139</v>
      </c>
      <c r="F1658">
        <v>537</v>
      </c>
      <c r="G1658">
        <v>243</v>
      </c>
      <c r="H1658">
        <v>45.251396648044697</v>
      </c>
      <c r="I1658">
        <v>1070</v>
      </c>
      <c r="J1658">
        <v>525</v>
      </c>
      <c r="K1658">
        <v>49.065420560747697</v>
      </c>
    </row>
    <row r="1659" spans="1:11" x14ac:dyDescent="0.25">
      <c r="A1659" t="s">
        <v>140</v>
      </c>
      <c r="B1659" t="s">
        <v>365</v>
      </c>
      <c r="C1659">
        <v>273</v>
      </c>
      <c r="D1659">
        <v>163</v>
      </c>
      <c r="E1659">
        <v>59.706959706959708</v>
      </c>
      <c r="F1659">
        <v>299</v>
      </c>
      <c r="G1659">
        <v>147</v>
      </c>
      <c r="H1659">
        <v>49.163879598662206</v>
      </c>
      <c r="I1659">
        <v>572</v>
      </c>
      <c r="J1659">
        <v>310</v>
      </c>
      <c r="K1659">
        <v>54.195804195804193</v>
      </c>
    </row>
    <row r="1660" spans="1:11" x14ac:dyDescent="0.25">
      <c r="A1660" t="s">
        <v>140</v>
      </c>
      <c r="B1660" t="s">
        <v>366</v>
      </c>
      <c r="C1660">
        <v>242</v>
      </c>
      <c r="D1660">
        <v>150</v>
      </c>
      <c r="E1660">
        <v>61.983471074380169</v>
      </c>
      <c r="F1660">
        <v>259</v>
      </c>
      <c r="G1660">
        <v>137</v>
      </c>
      <c r="H1660">
        <v>52.895752895752892</v>
      </c>
      <c r="I1660">
        <v>501</v>
      </c>
      <c r="J1660">
        <v>287</v>
      </c>
      <c r="K1660">
        <v>57.28542914171657</v>
      </c>
    </row>
    <row r="1661" spans="1:11" x14ac:dyDescent="0.25">
      <c r="A1661" t="s">
        <v>140</v>
      </c>
      <c r="B1661" t="s">
        <v>367</v>
      </c>
      <c r="C1661">
        <v>245</v>
      </c>
      <c r="D1661">
        <v>145</v>
      </c>
      <c r="E1661">
        <v>59.183673469387756</v>
      </c>
      <c r="F1661">
        <v>295</v>
      </c>
      <c r="G1661">
        <v>164</v>
      </c>
      <c r="H1661">
        <v>55.593220338983045</v>
      </c>
      <c r="I1661">
        <v>540</v>
      </c>
      <c r="J1661">
        <v>309</v>
      </c>
      <c r="K1661">
        <v>57.222222222222229</v>
      </c>
    </row>
    <row r="1662" spans="1:11" x14ac:dyDescent="0.25">
      <c r="A1662" t="s">
        <v>140</v>
      </c>
      <c r="B1662" t="s">
        <v>355</v>
      </c>
      <c r="C1662">
        <v>371</v>
      </c>
      <c r="D1662">
        <v>206</v>
      </c>
      <c r="E1662">
        <v>55.525606469002696</v>
      </c>
      <c r="F1662">
        <v>332</v>
      </c>
      <c r="G1662">
        <v>182</v>
      </c>
      <c r="H1662">
        <v>54.819277108433738</v>
      </c>
      <c r="I1662">
        <v>703</v>
      </c>
      <c r="J1662">
        <v>388</v>
      </c>
      <c r="K1662">
        <v>55.192034139402558</v>
      </c>
    </row>
    <row r="1663" spans="1:11" x14ac:dyDescent="0.25">
      <c r="A1663" t="s">
        <v>140</v>
      </c>
      <c r="B1663" t="s">
        <v>368</v>
      </c>
      <c r="C1663">
        <v>335</v>
      </c>
      <c r="D1663">
        <v>204</v>
      </c>
      <c r="E1663">
        <v>60.895522388059696</v>
      </c>
      <c r="F1663">
        <v>341</v>
      </c>
      <c r="G1663">
        <v>189</v>
      </c>
      <c r="H1663">
        <v>55.425219941348978</v>
      </c>
      <c r="I1663">
        <v>676</v>
      </c>
      <c r="J1663">
        <v>393</v>
      </c>
      <c r="K1663">
        <v>58.136094674556219</v>
      </c>
    </row>
    <row r="1664" spans="1:11" x14ac:dyDescent="0.25">
      <c r="A1664" t="s">
        <v>140</v>
      </c>
      <c r="B1664" t="s">
        <v>369</v>
      </c>
      <c r="C1664">
        <v>252</v>
      </c>
      <c r="D1664">
        <v>154</v>
      </c>
      <c r="E1664">
        <v>61.111111111111114</v>
      </c>
      <c r="F1664">
        <v>287</v>
      </c>
      <c r="G1664">
        <v>143</v>
      </c>
      <c r="H1664">
        <v>49.825783972125436</v>
      </c>
      <c r="I1664">
        <v>539</v>
      </c>
      <c r="J1664">
        <v>297</v>
      </c>
      <c r="K1664">
        <v>55.102040816326536</v>
      </c>
    </row>
    <row r="1665" spans="1:11" x14ac:dyDescent="0.25">
      <c r="A1665" t="s">
        <v>140</v>
      </c>
      <c r="B1665" t="s">
        <v>370</v>
      </c>
      <c r="C1665">
        <v>247</v>
      </c>
      <c r="D1665">
        <v>149</v>
      </c>
      <c r="E1665">
        <v>60.323886639676111</v>
      </c>
      <c r="F1665">
        <v>282</v>
      </c>
      <c r="G1665">
        <v>159</v>
      </c>
      <c r="H1665">
        <v>56.382978723404257</v>
      </c>
      <c r="I1665">
        <v>529</v>
      </c>
      <c r="J1665">
        <v>308</v>
      </c>
      <c r="K1665">
        <v>58.22306238185255</v>
      </c>
    </row>
    <row r="1666" spans="1:11" x14ac:dyDescent="0.25">
      <c r="A1666" t="s">
        <v>140</v>
      </c>
      <c r="B1666" t="s">
        <v>357</v>
      </c>
      <c r="C1666">
        <v>228</v>
      </c>
      <c r="D1666">
        <v>138</v>
      </c>
      <c r="E1666">
        <v>60.526315789473685</v>
      </c>
      <c r="F1666">
        <v>349</v>
      </c>
      <c r="G1666">
        <v>206</v>
      </c>
      <c r="H1666">
        <v>59.025787965616047</v>
      </c>
      <c r="I1666">
        <v>577</v>
      </c>
      <c r="J1666">
        <v>344</v>
      </c>
      <c r="K1666">
        <v>59.61871750433275</v>
      </c>
    </row>
    <row r="1667" spans="1:11" x14ac:dyDescent="0.25">
      <c r="A1667" t="s">
        <v>140</v>
      </c>
      <c r="B1667" t="s">
        <v>358</v>
      </c>
      <c r="C1667">
        <v>327</v>
      </c>
      <c r="D1667">
        <v>198</v>
      </c>
      <c r="E1667">
        <v>60.550458715596335</v>
      </c>
      <c r="F1667">
        <v>314</v>
      </c>
      <c r="G1667">
        <v>188</v>
      </c>
      <c r="H1667">
        <v>59.872611464968152</v>
      </c>
      <c r="I1667">
        <v>641</v>
      </c>
      <c r="J1667">
        <v>386</v>
      </c>
      <c r="K1667">
        <v>60.21840873634946</v>
      </c>
    </row>
    <row r="1668" spans="1:11" x14ac:dyDescent="0.25">
      <c r="A1668" t="s">
        <v>140</v>
      </c>
      <c r="B1668" t="s">
        <v>359</v>
      </c>
      <c r="C1668">
        <v>313</v>
      </c>
      <c r="D1668">
        <v>190</v>
      </c>
      <c r="E1668">
        <v>60.70287539936102</v>
      </c>
      <c r="F1668">
        <v>347</v>
      </c>
      <c r="G1668">
        <v>199</v>
      </c>
      <c r="H1668">
        <v>57.34870317002882</v>
      </c>
      <c r="I1668">
        <v>660</v>
      </c>
      <c r="J1668">
        <v>389</v>
      </c>
      <c r="K1668">
        <v>58.939393939393938</v>
      </c>
    </row>
    <row r="1669" spans="1:11" x14ac:dyDescent="0.25">
      <c r="A1669" t="s">
        <v>140</v>
      </c>
      <c r="B1669" t="s">
        <v>360</v>
      </c>
      <c r="C1669">
        <v>279</v>
      </c>
      <c r="D1669">
        <v>199</v>
      </c>
      <c r="E1669">
        <v>71.326164874551964</v>
      </c>
      <c r="F1669">
        <v>317</v>
      </c>
      <c r="G1669">
        <v>206</v>
      </c>
      <c r="H1669">
        <v>64.98422712933754</v>
      </c>
      <c r="I1669">
        <v>596</v>
      </c>
      <c r="J1669">
        <v>405</v>
      </c>
      <c r="K1669">
        <v>67.953020134228197</v>
      </c>
    </row>
    <row r="1670" spans="1:11" x14ac:dyDescent="0.25">
      <c r="A1670" t="s">
        <v>140</v>
      </c>
      <c r="B1670" t="s">
        <v>361</v>
      </c>
      <c r="C1670">
        <v>285</v>
      </c>
      <c r="D1670">
        <v>206</v>
      </c>
      <c r="E1670">
        <v>72.280701754386001</v>
      </c>
      <c r="F1670">
        <v>310</v>
      </c>
      <c r="G1670">
        <v>182</v>
      </c>
      <c r="H1670">
        <v>58.709677419354797</v>
      </c>
      <c r="I1670">
        <v>595</v>
      </c>
      <c r="J1670">
        <v>388</v>
      </c>
      <c r="K1670">
        <v>65.210084033613398</v>
      </c>
    </row>
    <row r="1671" spans="1:11" x14ac:dyDescent="0.25">
      <c r="A1671" t="s">
        <v>140</v>
      </c>
      <c r="B1671" t="s">
        <v>362</v>
      </c>
      <c r="C1671">
        <v>284</v>
      </c>
      <c r="D1671">
        <v>199</v>
      </c>
      <c r="E1671">
        <v>70.070422535211307</v>
      </c>
      <c r="F1671">
        <v>295</v>
      </c>
      <c r="G1671">
        <v>181</v>
      </c>
      <c r="H1671">
        <v>61.355932203389798</v>
      </c>
      <c r="I1671">
        <v>579</v>
      </c>
      <c r="J1671">
        <v>380</v>
      </c>
      <c r="K1671">
        <v>65.630397236614897</v>
      </c>
    </row>
    <row r="1672" spans="1:11" x14ac:dyDescent="0.25">
      <c r="A1672" t="s">
        <v>140</v>
      </c>
      <c r="B1672" t="s">
        <v>363</v>
      </c>
      <c r="C1672">
        <v>56</v>
      </c>
      <c r="D1672">
        <v>40</v>
      </c>
      <c r="E1672">
        <v>71.428571428571402</v>
      </c>
      <c r="F1672">
        <v>103</v>
      </c>
      <c r="G1672">
        <v>70</v>
      </c>
      <c r="H1672">
        <v>67.961165048543705</v>
      </c>
      <c r="I1672">
        <v>159</v>
      </c>
      <c r="J1672">
        <v>110</v>
      </c>
      <c r="K1672">
        <v>69.182389937106905</v>
      </c>
    </row>
    <row r="1673" spans="1:11" x14ac:dyDescent="0.25">
      <c r="A1673" t="s">
        <v>141</v>
      </c>
      <c r="B1673" t="s">
        <v>365</v>
      </c>
      <c r="C1673">
        <v>141</v>
      </c>
      <c r="D1673">
        <v>64</v>
      </c>
      <c r="E1673">
        <v>45.390070921985817</v>
      </c>
      <c r="F1673">
        <v>160</v>
      </c>
      <c r="G1673">
        <v>76</v>
      </c>
      <c r="H1673">
        <v>47.5</v>
      </c>
      <c r="I1673">
        <v>302</v>
      </c>
      <c r="J1673">
        <v>141</v>
      </c>
      <c r="K1673">
        <v>46.688741721854306</v>
      </c>
    </row>
    <row r="1674" spans="1:11" x14ac:dyDescent="0.25">
      <c r="A1674" t="s">
        <v>141</v>
      </c>
      <c r="B1674" t="s">
        <v>366</v>
      </c>
      <c r="C1674">
        <v>157</v>
      </c>
      <c r="D1674">
        <v>95</v>
      </c>
      <c r="E1674">
        <v>60.509554140127385</v>
      </c>
      <c r="F1674">
        <v>186</v>
      </c>
      <c r="G1674">
        <v>92</v>
      </c>
      <c r="H1674">
        <v>49.462365591397848</v>
      </c>
      <c r="I1674">
        <v>343</v>
      </c>
      <c r="J1674">
        <v>187</v>
      </c>
      <c r="K1674">
        <v>54.518950437317784</v>
      </c>
    </row>
    <row r="1675" spans="1:11" x14ac:dyDescent="0.25">
      <c r="A1675" t="s">
        <v>141</v>
      </c>
      <c r="B1675" t="s">
        <v>370</v>
      </c>
      <c r="C1675">
        <v>164</v>
      </c>
      <c r="D1675">
        <v>111</v>
      </c>
      <c r="E1675">
        <v>67.682926829268297</v>
      </c>
      <c r="F1675">
        <v>169</v>
      </c>
      <c r="G1675">
        <v>108</v>
      </c>
      <c r="H1675">
        <v>63.905325443786978</v>
      </c>
      <c r="I1675">
        <v>333</v>
      </c>
      <c r="J1675">
        <v>219</v>
      </c>
      <c r="K1675">
        <v>65.765765765765764</v>
      </c>
    </row>
    <row r="1676" spans="1:11" x14ac:dyDescent="0.25">
      <c r="A1676" t="s">
        <v>141</v>
      </c>
      <c r="B1676" t="s">
        <v>357</v>
      </c>
      <c r="C1676">
        <v>152</v>
      </c>
      <c r="D1676">
        <v>102</v>
      </c>
      <c r="E1676">
        <v>67.10526315789474</v>
      </c>
      <c r="F1676">
        <v>179</v>
      </c>
      <c r="G1676">
        <v>103</v>
      </c>
      <c r="H1676">
        <v>57.541899441340782</v>
      </c>
      <c r="I1676">
        <v>331</v>
      </c>
      <c r="J1676">
        <v>205</v>
      </c>
      <c r="K1676">
        <v>61.933534743202415</v>
      </c>
    </row>
    <row r="1677" spans="1:11" x14ac:dyDescent="0.25">
      <c r="A1677" t="s">
        <v>141</v>
      </c>
      <c r="B1677" t="s">
        <v>358</v>
      </c>
      <c r="C1677">
        <v>182</v>
      </c>
      <c r="D1677">
        <v>126</v>
      </c>
      <c r="E1677">
        <v>69.230769230769226</v>
      </c>
      <c r="F1677">
        <v>228</v>
      </c>
      <c r="G1677">
        <v>150</v>
      </c>
      <c r="H1677">
        <v>65.78947368421052</v>
      </c>
      <c r="I1677">
        <v>410</v>
      </c>
      <c r="J1677">
        <v>276</v>
      </c>
      <c r="K1677">
        <v>67.317073170731703</v>
      </c>
    </row>
    <row r="1678" spans="1:11" x14ac:dyDescent="0.25">
      <c r="A1678" t="s">
        <v>141</v>
      </c>
      <c r="B1678" t="s">
        <v>359</v>
      </c>
      <c r="C1678">
        <v>237</v>
      </c>
      <c r="D1678">
        <v>147</v>
      </c>
      <c r="E1678">
        <v>62.025316455696199</v>
      </c>
      <c r="F1678">
        <v>219</v>
      </c>
      <c r="G1678">
        <v>131</v>
      </c>
      <c r="H1678">
        <v>59.817351598173516</v>
      </c>
      <c r="I1678">
        <v>456</v>
      </c>
      <c r="J1678">
        <v>278</v>
      </c>
      <c r="K1678">
        <v>60.964912280701753</v>
      </c>
    </row>
    <row r="1679" spans="1:11" x14ac:dyDescent="0.25">
      <c r="A1679" t="s">
        <v>141</v>
      </c>
      <c r="B1679" t="s">
        <v>360</v>
      </c>
      <c r="C1679">
        <v>200</v>
      </c>
      <c r="D1679">
        <v>126</v>
      </c>
      <c r="E1679">
        <v>63</v>
      </c>
      <c r="F1679">
        <v>232</v>
      </c>
      <c r="G1679">
        <v>155</v>
      </c>
      <c r="H1679">
        <v>66.810344827586206</v>
      </c>
      <c r="I1679">
        <v>432</v>
      </c>
      <c r="J1679">
        <v>281</v>
      </c>
      <c r="K1679">
        <v>65.046296296296291</v>
      </c>
    </row>
    <row r="1680" spans="1:11" x14ac:dyDescent="0.25">
      <c r="A1680" t="s">
        <v>141</v>
      </c>
      <c r="B1680" t="s">
        <v>361</v>
      </c>
      <c r="C1680">
        <v>196</v>
      </c>
      <c r="D1680">
        <v>114</v>
      </c>
      <c r="E1680">
        <v>58.163265306122398</v>
      </c>
      <c r="F1680">
        <v>181</v>
      </c>
      <c r="G1680">
        <v>107</v>
      </c>
      <c r="H1680">
        <v>59.116022099447498</v>
      </c>
      <c r="I1680">
        <v>377</v>
      </c>
      <c r="J1680">
        <v>221</v>
      </c>
      <c r="K1680">
        <v>58.620689655172399</v>
      </c>
    </row>
    <row r="1681" spans="1:11" x14ac:dyDescent="0.25">
      <c r="A1681" t="s">
        <v>141</v>
      </c>
      <c r="B1681" t="s">
        <v>362</v>
      </c>
      <c r="C1681">
        <v>180</v>
      </c>
      <c r="D1681">
        <v>113</v>
      </c>
      <c r="E1681">
        <v>62.7777777777778</v>
      </c>
      <c r="F1681">
        <v>179</v>
      </c>
      <c r="G1681">
        <v>120</v>
      </c>
      <c r="H1681">
        <v>67.039106145251395</v>
      </c>
      <c r="I1681">
        <v>359</v>
      </c>
      <c r="J1681">
        <v>233</v>
      </c>
      <c r="K1681">
        <v>64.902506963788298</v>
      </c>
    </row>
    <row r="1682" spans="1:11" x14ac:dyDescent="0.25">
      <c r="A1682" t="s">
        <v>141</v>
      </c>
      <c r="B1682" t="s">
        <v>363</v>
      </c>
      <c r="C1682">
        <v>50</v>
      </c>
      <c r="D1682">
        <v>31</v>
      </c>
      <c r="E1682">
        <v>62</v>
      </c>
      <c r="F1682">
        <v>44</v>
      </c>
      <c r="G1682">
        <v>34</v>
      </c>
      <c r="H1682">
        <v>77.272727272727295</v>
      </c>
      <c r="I1682">
        <v>94</v>
      </c>
      <c r="J1682">
        <v>65</v>
      </c>
      <c r="K1682">
        <v>69.148936170212806</v>
      </c>
    </row>
    <row r="1683" spans="1:11" x14ac:dyDescent="0.25">
      <c r="A1683" t="s">
        <v>141</v>
      </c>
      <c r="B1683" t="s">
        <v>355</v>
      </c>
      <c r="C1683">
        <v>149</v>
      </c>
      <c r="D1683">
        <v>87</v>
      </c>
      <c r="E1683">
        <v>58.38926174496644</v>
      </c>
      <c r="F1683">
        <v>144</v>
      </c>
      <c r="G1683">
        <v>91</v>
      </c>
      <c r="H1683">
        <v>63.194444444444443</v>
      </c>
      <c r="I1683">
        <v>293</v>
      </c>
      <c r="J1683">
        <v>178</v>
      </c>
      <c r="K1683">
        <v>60.750853242320815</v>
      </c>
    </row>
    <row r="1684" spans="1:11" x14ac:dyDescent="0.25">
      <c r="A1684" t="s">
        <v>142</v>
      </c>
      <c r="B1684" t="s">
        <v>366</v>
      </c>
      <c r="C1684">
        <v>217</v>
      </c>
      <c r="D1684">
        <v>161</v>
      </c>
      <c r="E1684">
        <v>74.193548387096769</v>
      </c>
      <c r="F1684">
        <v>283</v>
      </c>
      <c r="G1684">
        <v>147</v>
      </c>
      <c r="H1684">
        <v>51.943462897526508</v>
      </c>
      <c r="I1684">
        <v>500</v>
      </c>
      <c r="J1684">
        <v>308</v>
      </c>
      <c r="K1684">
        <v>61.6</v>
      </c>
    </row>
    <row r="1685" spans="1:11" x14ac:dyDescent="0.25">
      <c r="A1685" t="s">
        <v>142</v>
      </c>
      <c r="B1685" t="s">
        <v>367</v>
      </c>
      <c r="C1685">
        <v>214</v>
      </c>
      <c r="D1685">
        <v>146</v>
      </c>
      <c r="E1685">
        <v>68.224299065420567</v>
      </c>
      <c r="F1685">
        <v>254</v>
      </c>
      <c r="G1685">
        <v>141</v>
      </c>
      <c r="H1685">
        <v>55.511811023622052</v>
      </c>
      <c r="I1685">
        <v>468</v>
      </c>
      <c r="J1685">
        <v>287</v>
      </c>
      <c r="K1685">
        <v>61.324786324786331</v>
      </c>
    </row>
    <row r="1686" spans="1:11" x14ac:dyDescent="0.25">
      <c r="A1686" t="s">
        <v>142</v>
      </c>
      <c r="B1686" t="s">
        <v>368</v>
      </c>
      <c r="C1686">
        <v>234</v>
      </c>
      <c r="D1686">
        <v>148</v>
      </c>
      <c r="E1686">
        <v>63.247863247863251</v>
      </c>
      <c r="F1686">
        <v>299</v>
      </c>
      <c r="G1686">
        <v>144</v>
      </c>
      <c r="H1686">
        <v>48.160535117056853</v>
      </c>
      <c r="I1686">
        <v>533</v>
      </c>
      <c r="J1686">
        <v>292</v>
      </c>
      <c r="K1686">
        <v>54.784240150093808</v>
      </c>
    </row>
    <row r="1687" spans="1:11" x14ac:dyDescent="0.25">
      <c r="A1687" t="s">
        <v>142</v>
      </c>
      <c r="B1687" t="s">
        <v>369</v>
      </c>
      <c r="C1687">
        <v>217</v>
      </c>
      <c r="D1687">
        <v>136</v>
      </c>
      <c r="E1687">
        <v>62.672811059907836</v>
      </c>
      <c r="F1687">
        <v>270</v>
      </c>
      <c r="G1687">
        <v>152</v>
      </c>
      <c r="H1687">
        <v>56.296296296296298</v>
      </c>
      <c r="I1687">
        <v>487</v>
      </c>
      <c r="J1687">
        <v>288</v>
      </c>
      <c r="K1687">
        <v>59.137577002053384</v>
      </c>
    </row>
    <row r="1688" spans="1:11" x14ac:dyDescent="0.25">
      <c r="A1688" t="s">
        <v>142</v>
      </c>
      <c r="B1688" t="s">
        <v>370</v>
      </c>
      <c r="C1688">
        <v>228</v>
      </c>
      <c r="D1688">
        <v>142</v>
      </c>
      <c r="E1688">
        <v>62.280701754385966</v>
      </c>
      <c r="F1688">
        <v>280</v>
      </c>
      <c r="G1688">
        <v>145</v>
      </c>
      <c r="H1688">
        <v>51.785714285714285</v>
      </c>
      <c r="I1688">
        <v>508</v>
      </c>
      <c r="J1688">
        <v>287</v>
      </c>
      <c r="K1688">
        <v>56.496062992125978</v>
      </c>
    </row>
    <row r="1689" spans="1:11" x14ac:dyDescent="0.25">
      <c r="A1689" t="s">
        <v>142</v>
      </c>
      <c r="B1689" t="s">
        <v>357</v>
      </c>
      <c r="C1689">
        <v>231</v>
      </c>
      <c r="D1689">
        <v>149</v>
      </c>
      <c r="E1689">
        <v>64.502164502164504</v>
      </c>
      <c r="F1689">
        <v>313</v>
      </c>
      <c r="G1689">
        <v>170</v>
      </c>
      <c r="H1689">
        <v>54.31309904153354</v>
      </c>
      <c r="I1689">
        <v>544</v>
      </c>
      <c r="J1689">
        <v>319</v>
      </c>
      <c r="K1689">
        <v>58.639705882352935</v>
      </c>
    </row>
    <row r="1690" spans="1:11" x14ac:dyDescent="0.25">
      <c r="A1690" t="s">
        <v>142</v>
      </c>
      <c r="B1690" t="s">
        <v>358</v>
      </c>
      <c r="C1690">
        <v>230</v>
      </c>
      <c r="D1690">
        <v>139</v>
      </c>
      <c r="E1690">
        <v>60.434782608695649</v>
      </c>
      <c r="F1690">
        <v>280</v>
      </c>
      <c r="G1690">
        <v>146</v>
      </c>
      <c r="H1690">
        <v>52.142857142857146</v>
      </c>
      <c r="I1690">
        <v>510</v>
      </c>
      <c r="J1690">
        <v>285</v>
      </c>
      <c r="K1690">
        <v>55.882352941176471</v>
      </c>
    </row>
    <row r="1691" spans="1:11" x14ac:dyDescent="0.25">
      <c r="A1691" t="s">
        <v>142</v>
      </c>
      <c r="B1691" t="s">
        <v>359</v>
      </c>
      <c r="C1691">
        <v>249</v>
      </c>
      <c r="D1691">
        <v>164</v>
      </c>
      <c r="E1691">
        <v>65.863453815261039</v>
      </c>
      <c r="F1691">
        <v>281</v>
      </c>
      <c r="G1691">
        <v>147</v>
      </c>
      <c r="H1691">
        <v>52.313167259786475</v>
      </c>
      <c r="I1691">
        <v>530</v>
      </c>
      <c r="J1691">
        <v>311</v>
      </c>
      <c r="K1691">
        <v>58.679245283018872</v>
      </c>
    </row>
    <row r="1692" spans="1:11" x14ac:dyDescent="0.25">
      <c r="A1692" t="s">
        <v>142</v>
      </c>
      <c r="B1692" t="s">
        <v>360</v>
      </c>
      <c r="C1692">
        <v>264</v>
      </c>
      <c r="D1692">
        <v>182</v>
      </c>
      <c r="E1692">
        <v>68.939393939393938</v>
      </c>
      <c r="F1692">
        <v>340</v>
      </c>
      <c r="G1692">
        <v>202</v>
      </c>
      <c r="H1692">
        <v>59.411764705882348</v>
      </c>
      <c r="I1692">
        <v>604</v>
      </c>
      <c r="J1692">
        <v>384</v>
      </c>
      <c r="K1692">
        <v>63.576158940397356</v>
      </c>
    </row>
    <row r="1693" spans="1:11" x14ac:dyDescent="0.25">
      <c r="A1693" t="s">
        <v>142</v>
      </c>
      <c r="B1693" t="s">
        <v>361</v>
      </c>
      <c r="C1693">
        <v>181</v>
      </c>
      <c r="D1693">
        <v>117</v>
      </c>
      <c r="E1693">
        <v>64.640883977900501</v>
      </c>
      <c r="F1693">
        <v>297</v>
      </c>
      <c r="G1693">
        <v>171</v>
      </c>
      <c r="H1693">
        <v>57.575757575757599</v>
      </c>
      <c r="I1693">
        <v>478</v>
      </c>
      <c r="J1693">
        <v>288</v>
      </c>
      <c r="K1693">
        <v>60.2510460251046</v>
      </c>
    </row>
    <row r="1694" spans="1:11" x14ac:dyDescent="0.25">
      <c r="A1694" t="s">
        <v>142</v>
      </c>
      <c r="B1694" t="s">
        <v>362</v>
      </c>
      <c r="C1694">
        <v>221</v>
      </c>
      <c r="D1694">
        <v>152</v>
      </c>
      <c r="E1694">
        <v>68.778280542986394</v>
      </c>
      <c r="F1694">
        <v>263</v>
      </c>
      <c r="G1694">
        <v>168</v>
      </c>
      <c r="H1694">
        <v>63.8783269961977</v>
      </c>
      <c r="I1694">
        <v>484</v>
      </c>
      <c r="J1694">
        <v>320</v>
      </c>
      <c r="K1694">
        <v>66.115702479338793</v>
      </c>
    </row>
    <row r="1695" spans="1:11" x14ac:dyDescent="0.25">
      <c r="A1695" t="s">
        <v>142</v>
      </c>
      <c r="B1695" t="s">
        <v>363</v>
      </c>
      <c r="C1695">
        <v>48</v>
      </c>
      <c r="D1695">
        <v>42</v>
      </c>
      <c r="E1695">
        <v>87.5</v>
      </c>
      <c r="F1695">
        <v>66</v>
      </c>
      <c r="G1695">
        <v>52</v>
      </c>
      <c r="H1695">
        <v>78.787878787878796</v>
      </c>
      <c r="I1695">
        <v>114</v>
      </c>
      <c r="J1695">
        <v>94</v>
      </c>
      <c r="K1695">
        <v>82.456140350877206</v>
      </c>
    </row>
    <row r="1696" spans="1:11" x14ac:dyDescent="0.25">
      <c r="A1696" t="s">
        <v>416</v>
      </c>
      <c r="B1696" t="s">
        <v>365</v>
      </c>
      <c r="C1696">
        <v>22</v>
      </c>
      <c r="D1696">
        <v>15</v>
      </c>
      <c r="E1696">
        <v>68.181818181818187</v>
      </c>
      <c r="F1696">
        <v>29</v>
      </c>
      <c r="G1696">
        <v>21</v>
      </c>
      <c r="H1696">
        <v>72.413793103448285</v>
      </c>
      <c r="I1696">
        <v>51</v>
      </c>
      <c r="J1696">
        <v>36</v>
      </c>
      <c r="K1696">
        <v>70.588235294117652</v>
      </c>
    </row>
    <row r="1697" spans="1:11" x14ac:dyDescent="0.25">
      <c r="A1697" t="s">
        <v>416</v>
      </c>
      <c r="B1697" t="s">
        <v>366</v>
      </c>
      <c r="C1697">
        <v>30</v>
      </c>
      <c r="D1697">
        <v>22</v>
      </c>
      <c r="E1697">
        <v>73.333333333333329</v>
      </c>
      <c r="F1697">
        <v>37</v>
      </c>
      <c r="G1697">
        <v>23</v>
      </c>
      <c r="H1697">
        <v>62.162162162162161</v>
      </c>
      <c r="I1697">
        <v>67</v>
      </c>
      <c r="J1697">
        <v>45</v>
      </c>
      <c r="K1697">
        <v>67.164179104477611</v>
      </c>
    </row>
    <row r="1698" spans="1:11" x14ac:dyDescent="0.25">
      <c r="A1698" t="s">
        <v>416</v>
      </c>
      <c r="B1698" t="s">
        <v>367</v>
      </c>
      <c r="C1698">
        <v>16</v>
      </c>
      <c r="D1698">
        <v>12</v>
      </c>
      <c r="E1698">
        <v>75</v>
      </c>
      <c r="F1698">
        <v>17</v>
      </c>
      <c r="G1698">
        <v>10</v>
      </c>
      <c r="H1698">
        <v>58.823529411764703</v>
      </c>
      <c r="I1698">
        <v>33</v>
      </c>
      <c r="J1698">
        <v>22</v>
      </c>
      <c r="K1698">
        <v>66.666666666666671</v>
      </c>
    </row>
    <row r="1699" spans="1:11" x14ac:dyDescent="0.25">
      <c r="A1699" t="s">
        <v>416</v>
      </c>
      <c r="B1699" t="s">
        <v>368</v>
      </c>
      <c r="C1699">
        <v>19</v>
      </c>
      <c r="D1699">
        <v>13</v>
      </c>
      <c r="E1699">
        <v>68.421052631578945</v>
      </c>
      <c r="F1699">
        <v>19</v>
      </c>
      <c r="G1699">
        <v>16</v>
      </c>
      <c r="H1699">
        <v>84.210526315789465</v>
      </c>
      <c r="I1699">
        <v>38</v>
      </c>
      <c r="J1699">
        <v>29</v>
      </c>
      <c r="K1699">
        <v>76.315789473684205</v>
      </c>
    </row>
    <row r="1700" spans="1:11" x14ac:dyDescent="0.25">
      <c r="A1700" t="s">
        <v>416</v>
      </c>
      <c r="B1700" t="s">
        <v>369</v>
      </c>
      <c r="C1700">
        <v>12</v>
      </c>
      <c r="D1700">
        <v>10</v>
      </c>
      <c r="E1700">
        <v>83.333333333333343</v>
      </c>
      <c r="F1700">
        <v>10</v>
      </c>
      <c r="G1700">
        <v>6</v>
      </c>
      <c r="H1700">
        <v>60</v>
      </c>
      <c r="I1700">
        <v>22</v>
      </c>
      <c r="J1700">
        <v>16</v>
      </c>
      <c r="K1700">
        <v>72.727272727272734</v>
      </c>
    </row>
    <row r="1701" spans="1:11" x14ac:dyDescent="0.25">
      <c r="A1701" t="s">
        <v>416</v>
      </c>
      <c r="B1701" t="s">
        <v>370</v>
      </c>
      <c r="C1701">
        <v>21</v>
      </c>
      <c r="D1701">
        <v>13</v>
      </c>
      <c r="E1701">
        <v>61.904761904761905</v>
      </c>
      <c r="F1701">
        <v>12</v>
      </c>
      <c r="G1701">
        <v>8</v>
      </c>
      <c r="H1701">
        <v>66.666666666666671</v>
      </c>
      <c r="I1701">
        <v>33</v>
      </c>
      <c r="J1701">
        <v>21</v>
      </c>
      <c r="K1701">
        <v>63.63636363636364</v>
      </c>
    </row>
    <row r="1702" spans="1:11" x14ac:dyDescent="0.25">
      <c r="A1702" t="s">
        <v>416</v>
      </c>
      <c r="B1702" t="s">
        <v>358</v>
      </c>
      <c r="C1702">
        <v>29</v>
      </c>
      <c r="D1702">
        <v>25</v>
      </c>
      <c r="E1702">
        <v>86.206896551724128</v>
      </c>
      <c r="F1702">
        <v>22</v>
      </c>
      <c r="G1702">
        <v>14</v>
      </c>
      <c r="H1702">
        <v>63.63636363636364</v>
      </c>
      <c r="I1702">
        <v>51</v>
      </c>
      <c r="J1702">
        <v>39</v>
      </c>
      <c r="K1702">
        <v>76.470588235294116</v>
      </c>
    </row>
    <row r="1703" spans="1:11" x14ac:dyDescent="0.25">
      <c r="A1703" t="s">
        <v>416</v>
      </c>
      <c r="B1703" t="s">
        <v>359</v>
      </c>
      <c r="C1703">
        <v>18</v>
      </c>
      <c r="D1703">
        <v>12</v>
      </c>
      <c r="E1703">
        <v>66.666666666666671</v>
      </c>
      <c r="F1703">
        <v>23</v>
      </c>
      <c r="G1703">
        <v>17</v>
      </c>
      <c r="H1703">
        <v>73.913043478260875</v>
      </c>
      <c r="I1703">
        <v>41</v>
      </c>
      <c r="J1703">
        <v>29</v>
      </c>
      <c r="K1703">
        <v>70.731707317073173</v>
      </c>
    </row>
    <row r="1704" spans="1:11" x14ac:dyDescent="0.25">
      <c r="A1704" t="s">
        <v>416</v>
      </c>
      <c r="B1704" t="s">
        <v>360</v>
      </c>
      <c r="C1704">
        <v>15</v>
      </c>
      <c r="D1704">
        <v>12</v>
      </c>
      <c r="E1704">
        <v>80</v>
      </c>
      <c r="F1704">
        <v>21</v>
      </c>
      <c r="G1704">
        <v>13</v>
      </c>
      <c r="H1704">
        <v>61.904761904761905</v>
      </c>
      <c r="I1704">
        <v>36</v>
      </c>
      <c r="J1704">
        <v>25</v>
      </c>
      <c r="K1704">
        <v>69.444444444444443</v>
      </c>
    </row>
    <row r="1705" spans="1:11" x14ac:dyDescent="0.25">
      <c r="A1705" t="s">
        <v>416</v>
      </c>
      <c r="B1705" t="s">
        <v>361</v>
      </c>
      <c r="C1705">
        <v>19</v>
      </c>
      <c r="D1705">
        <v>18</v>
      </c>
      <c r="E1705">
        <v>94.736842105263193</v>
      </c>
      <c r="F1705">
        <v>18</v>
      </c>
      <c r="G1705">
        <v>14</v>
      </c>
      <c r="H1705">
        <v>77.7777777777778</v>
      </c>
      <c r="I1705">
        <v>37</v>
      </c>
      <c r="J1705">
        <v>32</v>
      </c>
      <c r="K1705">
        <v>86.486486486486498</v>
      </c>
    </row>
    <row r="1706" spans="1:11" x14ac:dyDescent="0.25">
      <c r="A1706" t="s">
        <v>416</v>
      </c>
      <c r="B1706" t="s">
        <v>362</v>
      </c>
      <c r="C1706">
        <v>30</v>
      </c>
      <c r="D1706">
        <v>21</v>
      </c>
      <c r="E1706">
        <v>70</v>
      </c>
      <c r="F1706">
        <v>28</v>
      </c>
      <c r="G1706">
        <v>21</v>
      </c>
      <c r="H1706">
        <v>75</v>
      </c>
      <c r="I1706">
        <v>58</v>
      </c>
      <c r="J1706">
        <v>42</v>
      </c>
      <c r="K1706">
        <v>72.413793103448299</v>
      </c>
    </row>
    <row r="1707" spans="1:11" x14ac:dyDescent="0.25">
      <c r="A1707" t="s">
        <v>416</v>
      </c>
      <c r="B1707" t="s">
        <v>355</v>
      </c>
      <c r="C1707">
        <v>22</v>
      </c>
      <c r="D1707">
        <v>16</v>
      </c>
      <c r="E1707">
        <v>72.727272727272734</v>
      </c>
      <c r="F1707">
        <v>29</v>
      </c>
      <c r="G1707">
        <v>18</v>
      </c>
      <c r="H1707">
        <v>62.068965517241374</v>
      </c>
      <c r="I1707">
        <v>51</v>
      </c>
      <c r="J1707">
        <v>34</v>
      </c>
      <c r="K1707">
        <v>66.666666666666671</v>
      </c>
    </row>
    <row r="1708" spans="1:11" x14ac:dyDescent="0.25">
      <c r="A1708" t="s">
        <v>143</v>
      </c>
      <c r="B1708" t="s">
        <v>365</v>
      </c>
      <c r="C1708">
        <v>482</v>
      </c>
      <c r="D1708">
        <v>275</v>
      </c>
      <c r="E1708">
        <v>57.053941908713696</v>
      </c>
      <c r="F1708">
        <v>429</v>
      </c>
      <c r="G1708">
        <v>242</v>
      </c>
      <c r="H1708">
        <v>56.410256410256409</v>
      </c>
      <c r="I1708">
        <v>911</v>
      </c>
      <c r="J1708">
        <v>517</v>
      </c>
      <c r="K1708">
        <v>56.750823271130628</v>
      </c>
    </row>
    <row r="1709" spans="1:11" x14ac:dyDescent="0.25">
      <c r="A1709" t="s">
        <v>143</v>
      </c>
      <c r="B1709" t="s">
        <v>366</v>
      </c>
      <c r="C1709">
        <v>514</v>
      </c>
      <c r="D1709">
        <v>270</v>
      </c>
      <c r="E1709">
        <v>52.52918287937743</v>
      </c>
      <c r="F1709">
        <v>434</v>
      </c>
      <c r="G1709">
        <v>215</v>
      </c>
      <c r="H1709">
        <v>49.539170506912441</v>
      </c>
      <c r="I1709">
        <v>948</v>
      </c>
      <c r="J1709">
        <v>485</v>
      </c>
      <c r="K1709">
        <v>51.160337552742611</v>
      </c>
    </row>
    <row r="1710" spans="1:11" x14ac:dyDescent="0.25">
      <c r="A1710" t="s">
        <v>143</v>
      </c>
      <c r="B1710" t="s">
        <v>367</v>
      </c>
      <c r="C1710">
        <v>368</v>
      </c>
      <c r="D1710">
        <v>195</v>
      </c>
      <c r="E1710">
        <v>52.989130434782609</v>
      </c>
      <c r="F1710">
        <v>353</v>
      </c>
      <c r="G1710">
        <v>170</v>
      </c>
      <c r="H1710">
        <v>48.158640226628897</v>
      </c>
      <c r="I1710">
        <v>721</v>
      </c>
      <c r="J1710">
        <v>365</v>
      </c>
      <c r="K1710">
        <v>50.624133148404987</v>
      </c>
    </row>
    <row r="1711" spans="1:11" x14ac:dyDescent="0.25">
      <c r="A1711" t="s">
        <v>143</v>
      </c>
      <c r="B1711" t="s">
        <v>368</v>
      </c>
      <c r="C1711">
        <v>370</v>
      </c>
      <c r="D1711">
        <v>222</v>
      </c>
      <c r="E1711">
        <v>60</v>
      </c>
      <c r="F1711">
        <v>402</v>
      </c>
      <c r="G1711">
        <v>232</v>
      </c>
      <c r="H1711">
        <v>57.711442786069654</v>
      </c>
      <c r="I1711">
        <v>772</v>
      </c>
      <c r="J1711">
        <v>454</v>
      </c>
      <c r="K1711">
        <v>58.808290155440417</v>
      </c>
    </row>
    <row r="1712" spans="1:11" x14ac:dyDescent="0.25">
      <c r="A1712" t="s">
        <v>143</v>
      </c>
      <c r="B1712" t="s">
        <v>369</v>
      </c>
      <c r="C1712">
        <v>384</v>
      </c>
      <c r="D1712">
        <v>230</v>
      </c>
      <c r="E1712">
        <v>59.895833333333329</v>
      </c>
      <c r="F1712">
        <v>305</v>
      </c>
      <c r="G1712">
        <v>180</v>
      </c>
      <c r="H1712">
        <v>59.016393442622949</v>
      </c>
      <c r="I1712">
        <v>689</v>
      </c>
      <c r="J1712">
        <v>410</v>
      </c>
      <c r="K1712">
        <v>59.506531204644418</v>
      </c>
    </row>
    <row r="1713" spans="1:11" x14ac:dyDescent="0.25">
      <c r="A1713" t="s">
        <v>143</v>
      </c>
      <c r="B1713" t="s">
        <v>370</v>
      </c>
      <c r="C1713">
        <v>387</v>
      </c>
      <c r="D1713">
        <v>216</v>
      </c>
      <c r="E1713">
        <v>55.813953488372093</v>
      </c>
      <c r="F1713">
        <v>411</v>
      </c>
      <c r="G1713">
        <v>219</v>
      </c>
      <c r="H1713">
        <v>53.284671532846716</v>
      </c>
      <c r="I1713">
        <v>798</v>
      </c>
      <c r="J1713">
        <v>435</v>
      </c>
      <c r="K1713">
        <v>54.511278195488721</v>
      </c>
    </row>
    <row r="1714" spans="1:11" x14ac:dyDescent="0.25">
      <c r="A1714" t="s">
        <v>143</v>
      </c>
      <c r="B1714" t="s">
        <v>357</v>
      </c>
      <c r="C1714">
        <v>454</v>
      </c>
      <c r="D1714">
        <v>245</v>
      </c>
      <c r="E1714">
        <v>53.964757709251096</v>
      </c>
      <c r="F1714">
        <v>407</v>
      </c>
      <c r="G1714">
        <v>220</v>
      </c>
      <c r="H1714">
        <v>54.054054054054049</v>
      </c>
      <c r="I1714">
        <v>861</v>
      </c>
      <c r="J1714">
        <v>465</v>
      </c>
      <c r="K1714">
        <v>54.00696864111498</v>
      </c>
    </row>
    <row r="1715" spans="1:11" x14ac:dyDescent="0.25">
      <c r="A1715" t="s">
        <v>143</v>
      </c>
      <c r="B1715" t="s">
        <v>358</v>
      </c>
      <c r="C1715">
        <v>394</v>
      </c>
      <c r="D1715">
        <v>230</v>
      </c>
      <c r="E1715">
        <v>58.375634517766493</v>
      </c>
      <c r="F1715">
        <v>381</v>
      </c>
      <c r="G1715">
        <v>204</v>
      </c>
      <c r="H1715">
        <v>53.543307086614178</v>
      </c>
      <c r="I1715">
        <v>775</v>
      </c>
      <c r="J1715">
        <v>434</v>
      </c>
      <c r="K1715">
        <v>56</v>
      </c>
    </row>
    <row r="1716" spans="1:11" x14ac:dyDescent="0.25">
      <c r="A1716" t="s">
        <v>143</v>
      </c>
      <c r="B1716" t="s">
        <v>359</v>
      </c>
      <c r="C1716">
        <v>434</v>
      </c>
      <c r="D1716">
        <v>282</v>
      </c>
      <c r="E1716">
        <v>64.976958525345623</v>
      </c>
      <c r="F1716">
        <v>419</v>
      </c>
      <c r="G1716">
        <v>256</v>
      </c>
      <c r="H1716">
        <v>61.097852028639615</v>
      </c>
      <c r="I1716">
        <v>853</v>
      </c>
      <c r="J1716">
        <v>538</v>
      </c>
      <c r="K1716">
        <v>63.071512309495894</v>
      </c>
    </row>
    <row r="1717" spans="1:11" x14ac:dyDescent="0.25">
      <c r="A1717" t="s">
        <v>143</v>
      </c>
      <c r="B1717" t="s">
        <v>360</v>
      </c>
      <c r="C1717">
        <v>451</v>
      </c>
      <c r="D1717">
        <v>284</v>
      </c>
      <c r="E1717">
        <v>62.971175166297115</v>
      </c>
      <c r="F1717">
        <v>457</v>
      </c>
      <c r="G1717">
        <v>257</v>
      </c>
      <c r="H1717">
        <v>56.236323851203494</v>
      </c>
      <c r="I1717">
        <v>908</v>
      </c>
      <c r="J1717">
        <v>541</v>
      </c>
      <c r="K1717">
        <v>59.581497797356825</v>
      </c>
    </row>
    <row r="1718" spans="1:11" x14ac:dyDescent="0.25">
      <c r="A1718" t="s">
        <v>143</v>
      </c>
      <c r="B1718" t="s">
        <v>361</v>
      </c>
      <c r="C1718">
        <v>463</v>
      </c>
      <c r="D1718">
        <v>258</v>
      </c>
      <c r="E1718">
        <v>55.723542116630703</v>
      </c>
      <c r="F1718">
        <v>431</v>
      </c>
      <c r="G1718">
        <v>241</v>
      </c>
      <c r="H1718">
        <v>55.916473317865403</v>
      </c>
      <c r="I1718">
        <v>894</v>
      </c>
      <c r="J1718">
        <v>499</v>
      </c>
      <c r="K1718">
        <v>55.816554809843403</v>
      </c>
    </row>
    <row r="1719" spans="1:11" x14ac:dyDescent="0.25">
      <c r="A1719" t="s">
        <v>143</v>
      </c>
      <c r="B1719" t="s">
        <v>362</v>
      </c>
      <c r="C1719">
        <v>407</v>
      </c>
      <c r="D1719">
        <v>225</v>
      </c>
      <c r="E1719">
        <v>55.2825552825553</v>
      </c>
      <c r="F1719">
        <v>363</v>
      </c>
      <c r="G1719">
        <v>188</v>
      </c>
      <c r="H1719">
        <v>51.790633608815398</v>
      </c>
      <c r="I1719">
        <v>770</v>
      </c>
      <c r="J1719">
        <v>413</v>
      </c>
      <c r="K1719">
        <v>53.636363636363598</v>
      </c>
    </row>
    <row r="1720" spans="1:11" x14ac:dyDescent="0.25">
      <c r="A1720" t="s">
        <v>143</v>
      </c>
      <c r="B1720" t="s">
        <v>363</v>
      </c>
      <c r="C1720">
        <v>123</v>
      </c>
      <c r="D1720">
        <v>85</v>
      </c>
      <c r="E1720">
        <v>69.105691056910601</v>
      </c>
      <c r="F1720">
        <v>132</v>
      </c>
      <c r="G1720">
        <v>87</v>
      </c>
      <c r="H1720">
        <v>65.909090909090907</v>
      </c>
      <c r="I1720">
        <v>255</v>
      </c>
      <c r="J1720">
        <v>172</v>
      </c>
      <c r="K1720">
        <v>67.450980392156893</v>
      </c>
    </row>
    <row r="1721" spans="1:11" x14ac:dyDescent="0.25">
      <c r="A1721" t="s">
        <v>143</v>
      </c>
      <c r="B1721" t="s">
        <v>355</v>
      </c>
      <c r="C1721">
        <v>427</v>
      </c>
      <c r="D1721">
        <v>271</v>
      </c>
      <c r="E1721">
        <v>63.46604215456675</v>
      </c>
      <c r="F1721">
        <v>405</v>
      </c>
      <c r="G1721">
        <v>231</v>
      </c>
      <c r="H1721">
        <v>57.037037037037038</v>
      </c>
      <c r="I1721">
        <v>832</v>
      </c>
      <c r="J1721">
        <v>502</v>
      </c>
      <c r="K1721">
        <v>60.33653846153846</v>
      </c>
    </row>
    <row r="1722" spans="1:11" x14ac:dyDescent="0.25">
      <c r="A1722" t="s">
        <v>417</v>
      </c>
      <c r="B1722" t="s">
        <v>365</v>
      </c>
      <c r="C1722">
        <v>3973</v>
      </c>
      <c r="D1722">
        <v>2015</v>
      </c>
      <c r="E1722">
        <v>50.717342058897557</v>
      </c>
      <c r="F1722">
        <v>3668</v>
      </c>
      <c r="G1722">
        <v>1719</v>
      </c>
      <c r="H1722">
        <v>46.86477644492912</v>
      </c>
      <c r="I1722">
        <v>7668</v>
      </c>
      <c r="J1722">
        <v>3748</v>
      </c>
      <c r="K1722">
        <v>48.878455920709442</v>
      </c>
    </row>
    <row r="1723" spans="1:11" x14ac:dyDescent="0.25">
      <c r="A1723" t="s">
        <v>417</v>
      </c>
      <c r="B1723" t="s">
        <v>366</v>
      </c>
      <c r="C1723">
        <v>3678</v>
      </c>
      <c r="D1723">
        <v>2005</v>
      </c>
      <c r="E1723">
        <v>54.513322457857527</v>
      </c>
      <c r="F1723">
        <v>3606</v>
      </c>
      <c r="G1723">
        <v>1664</v>
      </c>
      <c r="H1723">
        <v>46.145313366611205</v>
      </c>
      <c r="I1723">
        <v>7316</v>
      </c>
      <c r="J1723">
        <v>3685</v>
      </c>
      <c r="K1723">
        <v>50.36905412793876</v>
      </c>
    </row>
    <row r="1724" spans="1:11" x14ac:dyDescent="0.25">
      <c r="A1724" t="s">
        <v>417</v>
      </c>
      <c r="B1724" t="s">
        <v>367</v>
      </c>
      <c r="C1724">
        <v>3271</v>
      </c>
      <c r="D1724">
        <v>1711</v>
      </c>
      <c r="E1724">
        <v>52.308162641394063</v>
      </c>
      <c r="F1724">
        <v>3284</v>
      </c>
      <c r="G1724">
        <v>1432</v>
      </c>
      <c r="H1724">
        <v>43.605359317904998</v>
      </c>
      <c r="I1724">
        <v>6559</v>
      </c>
      <c r="J1724">
        <v>3144</v>
      </c>
      <c r="K1724">
        <v>47.934136301265433</v>
      </c>
    </row>
    <row r="1725" spans="1:11" x14ac:dyDescent="0.25">
      <c r="A1725" t="s">
        <v>417</v>
      </c>
      <c r="B1725" t="s">
        <v>355</v>
      </c>
      <c r="C1725">
        <v>3671</v>
      </c>
      <c r="D1725">
        <v>1889</v>
      </c>
      <c r="E1725">
        <v>51.457368564423859</v>
      </c>
      <c r="F1725">
        <v>3580</v>
      </c>
      <c r="G1725">
        <v>1609</v>
      </c>
      <c r="H1725">
        <v>44.944134078212294</v>
      </c>
      <c r="I1725">
        <v>7251</v>
      </c>
      <c r="J1725">
        <v>3498</v>
      </c>
      <c r="K1725">
        <v>48.241621845262728</v>
      </c>
    </row>
    <row r="1726" spans="1:11" x14ac:dyDescent="0.25">
      <c r="A1726" t="s">
        <v>417</v>
      </c>
      <c r="B1726" t="s">
        <v>368</v>
      </c>
      <c r="C1726">
        <v>2878</v>
      </c>
      <c r="D1726">
        <v>1482</v>
      </c>
      <c r="E1726">
        <v>51.494093120222381</v>
      </c>
      <c r="F1726">
        <v>2987</v>
      </c>
      <c r="G1726">
        <v>1375</v>
      </c>
      <c r="H1726">
        <v>46.032808838299296</v>
      </c>
      <c r="I1726">
        <v>5865</v>
      </c>
      <c r="J1726">
        <v>2857</v>
      </c>
      <c r="K1726">
        <v>48.712702472293266</v>
      </c>
    </row>
    <row r="1727" spans="1:11" x14ac:dyDescent="0.25">
      <c r="A1727" t="s">
        <v>417</v>
      </c>
      <c r="B1727" t="s">
        <v>369</v>
      </c>
      <c r="C1727">
        <v>2578</v>
      </c>
      <c r="D1727">
        <v>1294</v>
      </c>
      <c r="E1727">
        <v>50.193948797517457</v>
      </c>
      <c r="F1727">
        <v>2540</v>
      </c>
      <c r="G1727">
        <v>1200</v>
      </c>
      <c r="H1727">
        <v>47.244094488188978</v>
      </c>
      <c r="I1727">
        <v>5118</v>
      </c>
      <c r="J1727">
        <v>2494</v>
      </c>
      <c r="K1727">
        <v>48.729972645564679</v>
      </c>
    </row>
    <row r="1728" spans="1:11" x14ac:dyDescent="0.25">
      <c r="A1728" t="s">
        <v>418</v>
      </c>
      <c r="B1728" t="s">
        <v>370</v>
      </c>
      <c r="C1728">
        <v>2792</v>
      </c>
      <c r="D1728">
        <v>1366</v>
      </c>
      <c r="E1728">
        <v>48.92550143266476</v>
      </c>
      <c r="F1728">
        <v>2771</v>
      </c>
      <c r="G1728">
        <v>1191</v>
      </c>
      <c r="H1728">
        <v>42.980873330927459</v>
      </c>
      <c r="I1728">
        <v>5563</v>
      </c>
      <c r="J1728">
        <v>2557</v>
      </c>
      <c r="K1728">
        <v>45.964407693690454</v>
      </c>
    </row>
    <row r="1729" spans="1:11" x14ac:dyDescent="0.25">
      <c r="A1729" t="s">
        <v>418</v>
      </c>
      <c r="B1729" t="s">
        <v>357</v>
      </c>
      <c r="C1729">
        <v>3119</v>
      </c>
      <c r="D1729">
        <v>1276</v>
      </c>
      <c r="E1729">
        <v>40.910548252645079</v>
      </c>
      <c r="F1729">
        <v>3157</v>
      </c>
      <c r="G1729">
        <v>1089</v>
      </c>
      <c r="H1729">
        <v>34.494773519163765</v>
      </c>
      <c r="I1729">
        <v>6276</v>
      </c>
      <c r="J1729">
        <v>2365</v>
      </c>
      <c r="K1729">
        <v>37.683237731038879</v>
      </c>
    </row>
    <row r="1730" spans="1:11" x14ac:dyDescent="0.25">
      <c r="A1730" t="s">
        <v>418</v>
      </c>
      <c r="B1730" t="s">
        <v>358</v>
      </c>
      <c r="C1730">
        <v>3199</v>
      </c>
      <c r="D1730">
        <v>1171</v>
      </c>
      <c r="E1730">
        <v>36.605189121600503</v>
      </c>
      <c r="F1730">
        <v>3375</v>
      </c>
      <c r="G1730">
        <v>1068</v>
      </c>
      <c r="H1730">
        <v>31.644444444444442</v>
      </c>
      <c r="I1730">
        <v>6574</v>
      </c>
      <c r="J1730">
        <v>2239</v>
      </c>
      <c r="K1730">
        <v>34.058411925768176</v>
      </c>
    </row>
    <row r="1731" spans="1:11" x14ac:dyDescent="0.25">
      <c r="A1731" t="s">
        <v>418</v>
      </c>
      <c r="B1731" t="s">
        <v>359</v>
      </c>
      <c r="C1731">
        <v>3858</v>
      </c>
      <c r="D1731">
        <v>1349</v>
      </c>
      <c r="E1731">
        <v>34.96630378434422</v>
      </c>
      <c r="F1731">
        <v>3939</v>
      </c>
      <c r="G1731">
        <v>1155</v>
      </c>
      <c r="H1731">
        <v>29.322162985529321</v>
      </c>
      <c r="I1731">
        <v>7797</v>
      </c>
      <c r="J1731">
        <v>2504</v>
      </c>
      <c r="K1731">
        <v>32.114915993330769</v>
      </c>
    </row>
    <row r="1732" spans="1:11" x14ac:dyDescent="0.25">
      <c r="A1732" t="s">
        <v>418</v>
      </c>
      <c r="B1732" t="s">
        <v>360</v>
      </c>
      <c r="C1732">
        <v>3000</v>
      </c>
      <c r="D1732">
        <v>1252</v>
      </c>
      <c r="E1732">
        <v>41.733333333333327</v>
      </c>
      <c r="F1732">
        <v>2850</v>
      </c>
      <c r="G1732">
        <v>1092</v>
      </c>
      <c r="H1732">
        <v>38.315789473684212</v>
      </c>
      <c r="I1732">
        <v>5850</v>
      </c>
      <c r="J1732">
        <v>2344</v>
      </c>
      <c r="K1732">
        <v>40.068376068376068</v>
      </c>
    </row>
    <row r="1733" spans="1:11" x14ac:dyDescent="0.25">
      <c r="A1733" t="s">
        <v>419</v>
      </c>
      <c r="B1733" t="s">
        <v>360</v>
      </c>
      <c r="C1733">
        <v>1280</v>
      </c>
      <c r="D1733">
        <v>563</v>
      </c>
      <c r="E1733">
        <v>43.984375</v>
      </c>
      <c r="F1733">
        <v>1255</v>
      </c>
      <c r="G1733">
        <v>483</v>
      </c>
      <c r="H1733">
        <v>38.486055776892428</v>
      </c>
      <c r="I1733">
        <v>2535</v>
      </c>
      <c r="J1733">
        <v>1046</v>
      </c>
      <c r="K1733">
        <v>41.262327416173569</v>
      </c>
    </row>
    <row r="1734" spans="1:11" x14ac:dyDescent="0.25">
      <c r="A1734" t="s">
        <v>235</v>
      </c>
      <c r="B1734" t="s">
        <v>367</v>
      </c>
      <c r="C1734">
        <v>5175</v>
      </c>
      <c r="D1734">
        <v>2450</v>
      </c>
      <c r="E1734">
        <v>47.342995169082123</v>
      </c>
      <c r="F1734">
        <v>5166</v>
      </c>
      <c r="G1734">
        <v>2234</v>
      </c>
      <c r="H1734">
        <v>43.244289585753002</v>
      </c>
      <c r="I1734">
        <v>10343</v>
      </c>
      <c r="J1734">
        <v>4686</v>
      </c>
      <c r="K1734">
        <v>45.306004060717399</v>
      </c>
    </row>
    <row r="1735" spans="1:11" x14ac:dyDescent="0.25">
      <c r="A1735" t="s">
        <v>235</v>
      </c>
      <c r="B1735" t="s">
        <v>355</v>
      </c>
      <c r="C1735">
        <v>5206</v>
      </c>
      <c r="D1735">
        <v>2385</v>
      </c>
      <c r="E1735">
        <v>45.812524010756817</v>
      </c>
      <c r="F1735">
        <v>5317</v>
      </c>
      <c r="G1735">
        <v>2287</v>
      </c>
      <c r="H1735">
        <v>43.012977242806095</v>
      </c>
      <c r="I1735">
        <v>10523</v>
      </c>
      <c r="J1735">
        <v>4672</v>
      </c>
      <c r="K1735">
        <v>44.397985365390099</v>
      </c>
    </row>
    <row r="1736" spans="1:11" x14ac:dyDescent="0.25">
      <c r="A1736" t="s">
        <v>235</v>
      </c>
      <c r="B1736" t="s">
        <v>368</v>
      </c>
      <c r="C1736">
        <v>4752</v>
      </c>
      <c r="D1736">
        <v>2246</v>
      </c>
      <c r="E1736">
        <v>47.264309764309765</v>
      </c>
      <c r="F1736">
        <v>4702</v>
      </c>
      <c r="G1736">
        <v>2052</v>
      </c>
      <c r="H1736">
        <v>43.641003828158226</v>
      </c>
      <c r="I1736">
        <v>9454</v>
      </c>
      <c r="J1736">
        <v>4298</v>
      </c>
      <c r="K1736">
        <v>45.462238206050351</v>
      </c>
    </row>
    <row r="1737" spans="1:11" x14ac:dyDescent="0.25">
      <c r="A1737" t="s">
        <v>235</v>
      </c>
      <c r="B1737" t="s">
        <v>369</v>
      </c>
      <c r="C1737">
        <v>4392</v>
      </c>
      <c r="D1737">
        <v>2029</v>
      </c>
      <c r="E1737">
        <v>46.197632058287802</v>
      </c>
      <c r="F1737">
        <v>4257</v>
      </c>
      <c r="G1737">
        <v>1887</v>
      </c>
      <c r="H1737">
        <v>44.326990838618748</v>
      </c>
      <c r="I1737">
        <v>8649</v>
      </c>
      <c r="J1737">
        <v>3916</v>
      </c>
      <c r="K1737">
        <v>45.276910625505842</v>
      </c>
    </row>
    <row r="1738" spans="1:11" x14ac:dyDescent="0.25">
      <c r="A1738" t="s">
        <v>235</v>
      </c>
      <c r="B1738" t="s">
        <v>370</v>
      </c>
      <c r="C1738">
        <v>4307</v>
      </c>
      <c r="D1738">
        <v>2026</v>
      </c>
      <c r="E1738">
        <v>47.039702809380081</v>
      </c>
      <c r="F1738">
        <v>4475</v>
      </c>
      <c r="G1738">
        <v>1951</v>
      </c>
      <c r="H1738">
        <v>43.597765363128495</v>
      </c>
      <c r="I1738">
        <v>8782</v>
      </c>
      <c r="J1738">
        <v>3977</v>
      </c>
      <c r="K1738">
        <v>45.285811887952633</v>
      </c>
    </row>
    <row r="1739" spans="1:11" x14ac:dyDescent="0.25">
      <c r="A1739" t="s">
        <v>235</v>
      </c>
      <c r="B1739" t="s">
        <v>357</v>
      </c>
      <c r="C1739">
        <v>4104</v>
      </c>
      <c r="D1739">
        <v>1928</v>
      </c>
      <c r="E1739">
        <v>46.978557504873294</v>
      </c>
      <c r="F1739">
        <v>4292</v>
      </c>
      <c r="G1739">
        <v>1842</v>
      </c>
      <c r="H1739">
        <v>42.917054986020503</v>
      </c>
      <c r="I1739">
        <v>8396</v>
      </c>
      <c r="J1739">
        <v>3770</v>
      </c>
      <c r="K1739">
        <v>44.902334444973796</v>
      </c>
    </row>
    <row r="1740" spans="1:11" x14ac:dyDescent="0.25">
      <c r="A1740" t="s">
        <v>235</v>
      </c>
      <c r="B1740" t="s">
        <v>358</v>
      </c>
      <c r="C1740">
        <v>4437</v>
      </c>
      <c r="D1740">
        <v>2076</v>
      </c>
      <c r="E1740">
        <v>46.788370520622038</v>
      </c>
      <c r="F1740">
        <v>4677</v>
      </c>
      <c r="G1740">
        <v>2060</v>
      </c>
      <c r="H1740">
        <v>44.045328201838785</v>
      </c>
      <c r="I1740">
        <v>9114</v>
      </c>
      <c r="J1740">
        <v>4136</v>
      </c>
      <c r="K1740">
        <v>45.380732938336621</v>
      </c>
    </row>
    <row r="1741" spans="1:11" x14ac:dyDescent="0.25">
      <c r="A1741" t="s">
        <v>235</v>
      </c>
      <c r="B1741" t="s">
        <v>359</v>
      </c>
      <c r="C1741">
        <v>5365</v>
      </c>
      <c r="D1741">
        <v>2489</v>
      </c>
      <c r="E1741">
        <v>46.393289841565704</v>
      </c>
      <c r="F1741">
        <v>5901</v>
      </c>
      <c r="G1741">
        <v>2507</v>
      </c>
      <c r="H1741">
        <v>42.484324690730382</v>
      </c>
      <c r="I1741">
        <v>11266</v>
      </c>
      <c r="J1741">
        <v>4996</v>
      </c>
      <c r="K1741">
        <v>44.345819279247287</v>
      </c>
    </row>
    <row r="1742" spans="1:11" x14ac:dyDescent="0.25">
      <c r="A1742" t="s">
        <v>235</v>
      </c>
      <c r="B1742" t="s">
        <v>360</v>
      </c>
      <c r="C1742">
        <v>5853</v>
      </c>
      <c r="D1742">
        <v>2658</v>
      </c>
      <c r="E1742">
        <v>45.412608918503331</v>
      </c>
      <c r="F1742">
        <v>6326</v>
      </c>
      <c r="G1742">
        <v>2668</v>
      </c>
      <c r="H1742">
        <v>42.175150173885548</v>
      </c>
      <c r="I1742">
        <v>12179</v>
      </c>
      <c r="J1742">
        <v>5326</v>
      </c>
      <c r="K1742">
        <v>43.731012398390675</v>
      </c>
    </row>
    <row r="1743" spans="1:11" x14ac:dyDescent="0.25">
      <c r="A1743" t="s">
        <v>235</v>
      </c>
      <c r="B1743" t="s">
        <v>361</v>
      </c>
      <c r="C1743">
        <v>5838</v>
      </c>
      <c r="D1743">
        <v>2529</v>
      </c>
      <c r="E1743">
        <v>43.3196300102775</v>
      </c>
      <c r="F1743">
        <v>6501</v>
      </c>
      <c r="G1743">
        <v>2652</v>
      </c>
      <c r="H1743">
        <v>40.793724042454997</v>
      </c>
      <c r="I1743">
        <v>12339</v>
      </c>
      <c r="J1743">
        <v>5181</v>
      </c>
      <c r="K1743">
        <v>41.988815949428599</v>
      </c>
    </row>
    <row r="1744" spans="1:11" x14ac:dyDescent="0.25">
      <c r="A1744" t="s">
        <v>235</v>
      </c>
      <c r="B1744" t="s">
        <v>362</v>
      </c>
      <c r="C1744">
        <v>6074</v>
      </c>
      <c r="D1744">
        <v>2572</v>
      </c>
      <c r="E1744">
        <v>42.344418834376</v>
      </c>
      <c r="F1744">
        <v>6946</v>
      </c>
      <c r="G1744">
        <v>2665</v>
      </c>
      <c r="H1744">
        <v>38.367405701122898</v>
      </c>
      <c r="I1744">
        <v>13020</v>
      </c>
      <c r="J1744">
        <v>5237</v>
      </c>
      <c r="K1744">
        <v>40.222734254992297</v>
      </c>
    </row>
    <row r="1745" spans="1:11" x14ac:dyDescent="0.25">
      <c r="A1745" t="s">
        <v>235</v>
      </c>
      <c r="B1745" t="s">
        <v>363</v>
      </c>
      <c r="C1745">
        <v>1808</v>
      </c>
      <c r="D1745">
        <v>835</v>
      </c>
      <c r="E1745">
        <v>46.183628318584098</v>
      </c>
      <c r="F1745">
        <v>1984</v>
      </c>
      <c r="G1745">
        <v>886</v>
      </c>
      <c r="H1745">
        <v>44.6572580645161</v>
      </c>
      <c r="I1745">
        <v>3795</v>
      </c>
      <c r="J1745">
        <v>1722</v>
      </c>
      <c r="K1745">
        <v>45.3754940711462</v>
      </c>
    </row>
    <row r="1746" spans="1:11" x14ac:dyDescent="0.25">
      <c r="A1746" t="s">
        <v>283</v>
      </c>
      <c r="B1746" t="s">
        <v>365</v>
      </c>
      <c r="C1746">
        <v>2934</v>
      </c>
      <c r="D1746">
        <v>1420</v>
      </c>
      <c r="E1746">
        <v>48.398091342876626</v>
      </c>
      <c r="F1746">
        <v>2893</v>
      </c>
      <c r="G1746">
        <v>1364</v>
      </c>
      <c r="H1746">
        <v>47.148288973384034</v>
      </c>
      <c r="I1746">
        <v>5830</v>
      </c>
      <c r="J1746">
        <v>2786</v>
      </c>
      <c r="K1746">
        <v>47.78730703259005</v>
      </c>
    </row>
    <row r="1747" spans="1:11" x14ac:dyDescent="0.25">
      <c r="A1747" t="s">
        <v>145</v>
      </c>
      <c r="B1747" t="s">
        <v>368</v>
      </c>
      <c r="C1747">
        <v>4175</v>
      </c>
      <c r="D1747">
        <v>2021</v>
      </c>
      <c r="E1747">
        <v>48.407185628742518</v>
      </c>
      <c r="F1747">
        <v>4761</v>
      </c>
      <c r="G1747">
        <v>2001</v>
      </c>
      <c r="H1747">
        <v>42.028985507246382</v>
      </c>
      <c r="I1747">
        <v>8936</v>
      </c>
      <c r="J1747">
        <v>4022</v>
      </c>
      <c r="K1747">
        <v>45.008952551477165</v>
      </c>
    </row>
    <row r="1748" spans="1:11" x14ac:dyDescent="0.25">
      <c r="A1748" t="s">
        <v>145</v>
      </c>
      <c r="B1748" t="s">
        <v>369</v>
      </c>
      <c r="C1748">
        <v>3763</v>
      </c>
      <c r="D1748">
        <v>1841</v>
      </c>
      <c r="E1748">
        <v>48.923731065639124</v>
      </c>
      <c r="F1748">
        <v>4317</v>
      </c>
      <c r="G1748">
        <v>1900</v>
      </c>
      <c r="H1748">
        <v>44.012045401899471</v>
      </c>
      <c r="I1748">
        <v>8080</v>
      </c>
      <c r="J1748">
        <v>3741</v>
      </c>
      <c r="K1748">
        <v>46.299504950495049</v>
      </c>
    </row>
    <row r="1749" spans="1:11" x14ac:dyDescent="0.25">
      <c r="A1749" t="s">
        <v>145</v>
      </c>
      <c r="B1749" t="s">
        <v>370</v>
      </c>
      <c r="C1749">
        <v>3793</v>
      </c>
      <c r="D1749">
        <v>1933</v>
      </c>
      <c r="E1749">
        <v>50.96229897179014</v>
      </c>
      <c r="F1749">
        <v>4076</v>
      </c>
      <c r="G1749">
        <v>1841</v>
      </c>
      <c r="H1749">
        <v>45.166830225711486</v>
      </c>
      <c r="I1749">
        <v>7869</v>
      </c>
      <c r="J1749">
        <v>3774</v>
      </c>
      <c r="K1749">
        <v>47.960350743423561</v>
      </c>
    </row>
    <row r="1750" spans="1:11" x14ac:dyDescent="0.25">
      <c r="A1750" t="s">
        <v>145</v>
      </c>
      <c r="B1750" t="s">
        <v>357</v>
      </c>
      <c r="C1750">
        <v>4102</v>
      </c>
      <c r="D1750">
        <v>2100</v>
      </c>
      <c r="E1750">
        <v>51.194539249146757</v>
      </c>
      <c r="F1750">
        <v>4316</v>
      </c>
      <c r="G1750">
        <v>1981</v>
      </c>
      <c r="H1750">
        <v>45.898980537534754</v>
      </c>
      <c r="I1750">
        <v>8418</v>
      </c>
      <c r="J1750">
        <v>4081</v>
      </c>
      <c r="K1750">
        <v>48.479448800190063</v>
      </c>
    </row>
    <row r="1751" spans="1:11" x14ac:dyDescent="0.25">
      <c r="A1751" t="s">
        <v>145</v>
      </c>
      <c r="B1751" t="s">
        <v>358</v>
      </c>
      <c r="C1751">
        <v>4266</v>
      </c>
      <c r="D1751">
        <v>2258</v>
      </c>
      <c r="E1751">
        <v>52.930145335208628</v>
      </c>
      <c r="F1751">
        <v>4741</v>
      </c>
      <c r="G1751">
        <v>2196</v>
      </c>
      <c r="H1751">
        <v>46.319341910989245</v>
      </c>
      <c r="I1751">
        <v>9007</v>
      </c>
      <c r="J1751">
        <v>4454</v>
      </c>
      <c r="K1751">
        <v>49.450427445320308</v>
      </c>
    </row>
    <row r="1752" spans="1:11" x14ac:dyDescent="0.25">
      <c r="A1752" t="s">
        <v>145</v>
      </c>
      <c r="B1752" t="s">
        <v>359</v>
      </c>
      <c r="C1752">
        <v>3927</v>
      </c>
      <c r="D1752">
        <v>2170</v>
      </c>
      <c r="E1752">
        <v>55.258467023172905</v>
      </c>
      <c r="F1752">
        <v>4816</v>
      </c>
      <c r="G1752">
        <v>2192</v>
      </c>
      <c r="H1752">
        <v>45.514950166112961</v>
      </c>
      <c r="I1752">
        <v>8743</v>
      </c>
      <c r="J1752">
        <v>4362</v>
      </c>
      <c r="K1752">
        <v>49.891341644744372</v>
      </c>
    </row>
    <row r="1753" spans="1:11" x14ac:dyDescent="0.25">
      <c r="A1753" t="s">
        <v>145</v>
      </c>
      <c r="B1753" t="s">
        <v>360</v>
      </c>
      <c r="C1753">
        <v>4375</v>
      </c>
      <c r="D1753">
        <v>2192</v>
      </c>
      <c r="E1753">
        <v>50.102857142857147</v>
      </c>
      <c r="F1753">
        <v>4947</v>
      </c>
      <c r="G1753">
        <v>2274</v>
      </c>
      <c r="H1753">
        <v>45.967252880533664</v>
      </c>
      <c r="I1753">
        <v>9322</v>
      </c>
      <c r="J1753">
        <v>4466</v>
      </c>
      <c r="K1753">
        <v>47.908174211542594</v>
      </c>
    </row>
    <row r="1754" spans="1:11" x14ac:dyDescent="0.25">
      <c r="A1754" t="s">
        <v>145</v>
      </c>
      <c r="B1754" t="s">
        <v>361</v>
      </c>
      <c r="C1754">
        <v>5067</v>
      </c>
      <c r="D1754">
        <v>2575</v>
      </c>
      <c r="E1754">
        <v>50.819025064140497</v>
      </c>
      <c r="F1754">
        <v>5669</v>
      </c>
      <c r="G1754">
        <v>2508</v>
      </c>
      <c r="H1754">
        <v>44.240606808960997</v>
      </c>
      <c r="I1754">
        <v>10736</v>
      </c>
      <c r="J1754">
        <v>5083</v>
      </c>
      <c r="K1754">
        <v>47.3453800298063</v>
      </c>
    </row>
    <row r="1755" spans="1:11" x14ac:dyDescent="0.25">
      <c r="A1755" t="s">
        <v>145</v>
      </c>
      <c r="B1755" t="s">
        <v>362</v>
      </c>
      <c r="C1755">
        <v>4366</v>
      </c>
      <c r="D1755">
        <v>2279</v>
      </c>
      <c r="E1755">
        <v>52.198808978469998</v>
      </c>
      <c r="F1755">
        <v>4694</v>
      </c>
      <c r="G1755">
        <v>2135</v>
      </c>
      <c r="H1755">
        <v>45.483596080102302</v>
      </c>
      <c r="I1755">
        <v>9061</v>
      </c>
      <c r="J1755">
        <v>4415</v>
      </c>
      <c r="K1755">
        <v>48.725306257587498</v>
      </c>
    </row>
    <row r="1756" spans="1:11" x14ac:dyDescent="0.25">
      <c r="A1756" t="s">
        <v>145</v>
      </c>
      <c r="B1756" t="s">
        <v>363</v>
      </c>
      <c r="C1756">
        <v>1068</v>
      </c>
      <c r="D1756">
        <v>600</v>
      </c>
      <c r="E1756">
        <v>56.179775280898902</v>
      </c>
      <c r="F1756">
        <v>1115</v>
      </c>
      <c r="G1756">
        <v>578</v>
      </c>
      <c r="H1756">
        <v>51.838565022421498</v>
      </c>
      <c r="I1756">
        <v>2183</v>
      </c>
      <c r="J1756">
        <v>1178</v>
      </c>
      <c r="K1756">
        <v>53.9624370132845</v>
      </c>
    </row>
    <row r="1757" spans="1:11" x14ac:dyDescent="0.25">
      <c r="A1757" t="s">
        <v>420</v>
      </c>
      <c r="B1757" t="s">
        <v>355</v>
      </c>
      <c r="C1757">
        <v>81</v>
      </c>
      <c r="D1757">
        <v>41</v>
      </c>
      <c r="E1757">
        <v>50.617283950617285</v>
      </c>
      <c r="F1757">
        <v>91</v>
      </c>
      <c r="G1757">
        <v>32</v>
      </c>
      <c r="H1757">
        <v>35.164835164835161</v>
      </c>
      <c r="I1757">
        <v>172</v>
      </c>
      <c r="J1757">
        <v>73</v>
      </c>
      <c r="K1757">
        <v>42.441860465116278</v>
      </c>
    </row>
    <row r="1758" spans="1:11" x14ac:dyDescent="0.25">
      <c r="A1758" t="s">
        <v>421</v>
      </c>
      <c r="B1758" t="s">
        <v>365</v>
      </c>
      <c r="C1758">
        <v>3862</v>
      </c>
      <c r="D1758">
        <v>1389</v>
      </c>
      <c r="E1758">
        <v>35.965820818228899</v>
      </c>
      <c r="F1758">
        <v>4169</v>
      </c>
      <c r="G1758">
        <v>1286</v>
      </c>
      <c r="H1758">
        <v>30.846725833533224</v>
      </c>
      <c r="I1758">
        <v>8031</v>
      </c>
      <c r="J1758">
        <v>2675</v>
      </c>
      <c r="K1758">
        <v>33.308429834391731</v>
      </c>
    </row>
    <row r="1759" spans="1:11" x14ac:dyDescent="0.25">
      <c r="A1759" t="s">
        <v>421</v>
      </c>
      <c r="B1759" t="s">
        <v>366</v>
      </c>
      <c r="C1759">
        <v>3714</v>
      </c>
      <c r="D1759">
        <v>1397</v>
      </c>
      <c r="E1759">
        <v>37.614431879375338</v>
      </c>
      <c r="F1759">
        <v>4167</v>
      </c>
      <c r="G1759">
        <v>1378</v>
      </c>
      <c r="H1759">
        <v>33.069354451643868</v>
      </c>
      <c r="I1759">
        <v>7886</v>
      </c>
      <c r="J1759">
        <v>2777</v>
      </c>
      <c r="K1759">
        <v>35.214303829571392</v>
      </c>
    </row>
    <row r="1760" spans="1:11" x14ac:dyDescent="0.25">
      <c r="A1760" t="s">
        <v>421</v>
      </c>
      <c r="B1760" t="s">
        <v>367</v>
      </c>
      <c r="C1760">
        <v>3133</v>
      </c>
      <c r="D1760">
        <v>1250</v>
      </c>
      <c r="E1760">
        <v>39.89786147462496</v>
      </c>
      <c r="F1760">
        <v>3363</v>
      </c>
      <c r="G1760">
        <v>1141</v>
      </c>
      <c r="H1760">
        <v>33.928040440083258</v>
      </c>
      <c r="I1760">
        <v>6497</v>
      </c>
      <c r="J1760">
        <v>2391</v>
      </c>
      <c r="K1760">
        <v>36.801600738802527</v>
      </c>
    </row>
    <row r="1761" spans="1:11" x14ac:dyDescent="0.25">
      <c r="A1761" t="s">
        <v>145</v>
      </c>
      <c r="B1761" t="s">
        <v>355</v>
      </c>
      <c r="C1761">
        <v>3110</v>
      </c>
      <c r="D1761">
        <v>1412</v>
      </c>
      <c r="E1761">
        <v>45.40192926045016</v>
      </c>
      <c r="F1761">
        <v>3462</v>
      </c>
      <c r="G1761">
        <v>1361</v>
      </c>
      <c r="H1761">
        <v>39.312536106296939</v>
      </c>
      <c r="I1761">
        <v>6572</v>
      </c>
      <c r="J1761">
        <v>2773</v>
      </c>
      <c r="K1761">
        <v>42.194157029823494</v>
      </c>
    </row>
    <row r="1762" spans="1:11" x14ac:dyDescent="0.25">
      <c r="A1762" t="s">
        <v>146</v>
      </c>
      <c r="B1762" t="s">
        <v>366</v>
      </c>
      <c r="C1762">
        <v>142</v>
      </c>
      <c r="D1762">
        <v>85</v>
      </c>
      <c r="E1762">
        <v>59.859154929577464</v>
      </c>
      <c r="F1762">
        <v>186</v>
      </c>
      <c r="G1762">
        <v>95</v>
      </c>
      <c r="H1762">
        <v>51.075268817204304</v>
      </c>
      <c r="I1762">
        <v>328</v>
      </c>
      <c r="J1762">
        <v>180</v>
      </c>
      <c r="K1762">
        <v>54.878048780487809</v>
      </c>
    </row>
    <row r="1763" spans="1:11" x14ac:dyDescent="0.25">
      <c r="A1763" t="s">
        <v>146</v>
      </c>
      <c r="B1763" t="s">
        <v>367</v>
      </c>
      <c r="C1763">
        <v>95</v>
      </c>
      <c r="D1763">
        <v>63</v>
      </c>
      <c r="E1763">
        <v>66.315789473684205</v>
      </c>
      <c r="F1763">
        <v>173</v>
      </c>
      <c r="G1763">
        <v>77</v>
      </c>
      <c r="H1763">
        <v>44.50867052023122</v>
      </c>
      <c r="I1763">
        <v>268</v>
      </c>
      <c r="J1763">
        <v>140</v>
      </c>
      <c r="K1763">
        <v>52.238805970149251</v>
      </c>
    </row>
    <row r="1764" spans="1:11" x14ac:dyDescent="0.25">
      <c r="A1764" t="s">
        <v>146</v>
      </c>
      <c r="B1764" t="s">
        <v>368</v>
      </c>
      <c r="C1764">
        <v>71</v>
      </c>
      <c r="D1764">
        <v>48</v>
      </c>
      <c r="E1764">
        <v>67.605633802816897</v>
      </c>
      <c r="F1764">
        <v>95</v>
      </c>
      <c r="G1764">
        <v>34</v>
      </c>
      <c r="H1764">
        <v>35.789473684210527</v>
      </c>
      <c r="I1764">
        <v>166</v>
      </c>
      <c r="J1764">
        <v>82</v>
      </c>
      <c r="K1764">
        <v>49.397590361445779</v>
      </c>
    </row>
    <row r="1765" spans="1:11" x14ac:dyDescent="0.25">
      <c r="A1765" t="s">
        <v>146</v>
      </c>
      <c r="B1765" t="s">
        <v>370</v>
      </c>
      <c r="C1765">
        <v>93</v>
      </c>
      <c r="D1765">
        <v>61</v>
      </c>
      <c r="E1765">
        <v>65.591397849462368</v>
      </c>
      <c r="F1765">
        <v>139</v>
      </c>
      <c r="G1765">
        <v>76</v>
      </c>
      <c r="H1765">
        <v>54.676258992805749</v>
      </c>
      <c r="I1765">
        <v>232</v>
      </c>
      <c r="J1765">
        <v>137</v>
      </c>
      <c r="K1765">
        <v>59.051724137931032</v>
      </c>
    </row>
    <row r="1766" spans="1:11" x14ac:dyDescent="0.25">
      <c r="A1766" t="s">
        <v>146</v>
      </c>
      <c r="B1766" t="s">
        <v>357</v>
      </c>
      <c r="C1766">
        <v>68</v>
      </c>
      <c r="D1766">
        <v>48</v>
      </c>
      <c r="E1766">
        <v>70.588235294117652</v>
      </c>
      <c r="F1766">
        <v>133</v>
      </c>
      <c r="G1766">
        <v>64</v>
      </c>
      <c r="H1766">
        <v>48.120300751879697</v>
      </c>
      <c r="I1766">
        <v>201</v>
      </c>
      <c r="J1766">
        <v>112</v>
      </c>
      <c r="K1766">
        <v>55.721393034825866</v>
      </c>
    </row>
    <row r="1767" spans="1:11" x14ac:dyDescent="0.25">
      <c r="A1767" t="s">
        <v>146</v>
      </c>
      <c r="B1767" t="s">
        <v>358</v>
      </c>
      <c r="C1767">
        <v>83</v>
      </c>
      <c r="D1767">
        <v>51</v>
      </c>
      <c r="E1767">
        <v>61.445783132530124</v>
      </c>
      <c r="F1767">
        <v>153</v>
      </c>
      <c r="G1767">
        <v>82</v>
      </c>
      <c r="H1767">
        <v>53.594771241830067</v>
      </c>
      <c r="I1767">
        <v>236</v>
      </c>
      <c r="J1767">
        <v>133</v>
      </c>
      <c r="K1767">
        <v>56.355932203389827</v>
      </c>
    </row>
    <row r="1768" spans="1:11" x14ac:dyDescent="0.25">
      <c r="A1768" t="s">
        <v>146</v>
      </c>
      <c r="B1768" t="s">
        <v>359</v>
      </c>
      <c r="C1768">
        <v>127</v>
      </c>
      <c r="D1768">
        <v>87</v>
      </c>
      <c r="E1768">
        <v>68.503937007874015</v>
      </c>
      <c r="F1768">
        <v>148</v>
      </c>
      <c r="G1768">
        <v>90</v>
      </c>
      <c r="H1768">
        <v>60.810810810810807</v>
      </c>
      <c r="I1768">
        <v>275</v>
      </c>
      <c r="J1768">
        <v>177</v>
      </c>
      <c r="K1768">
        <v>64.36363636363636</v>
      </c>
    </row>
    <row r="1769" spans="1:11" x14ac:dyDescent="0.25">
      <c r="A1769" t="s">
        <v>146</v>
      </c>
      <c r="B1769" t="s">
        <v>360</v>
      </c>
      <c r="C1769">
        <v>109</v>
      </c>
      <c r="D1769">
        <v>70</v>
      </c>
      <c r="E1769">
        <v>64.220183486238525</v>
      </c>
      <c r="F1769">
        <v>146</v>
      </c>
      <c r="G1769">
        <v>91</v>
      </c>
      <c r="H1769">
        <v>62.328767123287669</v>
      </c>
      <c r="I1769">
        <v>255</v>
      </c>
      <c r="J1769">
        <v>161</v>
      </c>
      <c r="K1769">
        <v>63.137254901960787</v>
      </c>
    </row>
    <row r="1770" spans="1:11" x14ac:dyDescent="0.25">
      <c r="A1770" t="s">
        <v>146</v>
      </c>
      <c r="B1770" t="s">
        <v>361</v>
      </c>
      <c r="C1770">
        <v>113</v>
      </c>
      <c r="D1770">
        <v>66</v>
      </c>
      <c r="E1770">
        <v>58.407079646017699</v>
      </c>
      <c r="F1770">
        <v>122</v>
      </c>
      <c r="G1770">
        <v>72</v>
      </c>
      <c r="H1770">
        <v>59.016393442622899</v>
      </c>
      <c r="I1770">
        <v>235</v>
      </c>
      <c r="J1770">
        <v>138</v>
      </c>
      <c r="K1770">
        <v>58.723404255319103</v>
      </c>
    </row>
    <row r="1771" spans="1:11" x14ac:dyDescent="0.25">
      <c r="A1771" t="s">
        <v>146</v>
      </c>
      <c r="B1771" t="s">
        <v>362</v>
      </c>
      <c r="C1771">
        <v>84</v>
      </c>
      <c r="D1771">
        <v>66</v>
      </c>
      <c r="E1771">
        <v>78.571428571428598</v>
      </c>
      <c r="F1771">
        <v>145</v>
      </c>
      <c r="G1771">
        <v>83</v>
      </c>
      <c r="H1771">
        <v>57.241379310344797</v>
      </c>
      <c r="I1771">
        <v>229</v>
      </c>
      <c r="J1771">
        <v>149</v>
      </c>
      <c r="K1771">
        <v>65.065502183406096</v>
      </c>
    </row>
    <row r="1772" spans="1:11" x14ac:dyDescent="0.25">
      <c r="A1772" t="s">
        <v>146</v>
      </c>
      <c r="B1772" t="s">
        <v>363</v>
      </c>
      <c r="C1772">
        <v>16</v>
      </c>
      <c r="D1772">
        <v>11</v>
      </c>
      <c r="E1772">
        <v>68.75</v>
      </c>
      <c r="F1772">
        <v>17</v>
      </c>
      <c r="G1772">
        <v>10</v>
      </c>
      <c r="H1772">
        <v>58.823529411764703</v>
      </c>
      <c r="I1772">
        <v>33</v>
      </c>
      <c r="J1772">
        <v>21</v>
      </c>
      <c r="K1772">
        <v>63.636363636363598</v>
      </c>
    </row>
    <row r="1773" spans="1:11" x14ac:dyDescent="0.25">
      <c r="A1773" t="s">
        <v>146</v>
      </c>
      <c r="B1773" t="s">
        <v>355</v>
      </c>
      <c r="C1773">
        <v>92</v>
      </c>
      <c r="D1773">
        <v>59</v>
      </c>
      <c r="E1773">
        <v>64.130434782608702</v>
      </c>
      <c r="F1773">
        <v>118</v>
      </c>
      <c r="G1773">
        <v>60</v>
      </c>
      <c r="H1773">
        <v>50.847457627118644</v>
      </c>
      <c r="I1773">
        <v>210</v>
      </c>
      <c r="J1773">
        <v>119</v>
      </c>
      <c r="K1773">
        <v>56.666666666666671</v>
      </c>
    </row>
    <row r="1774" spans="1:11" x14ac:dyDescent="0.25">
      <c r="A1774" t="s">
        <v>283</v>
      </c>
      <c r="B1774" t="s">
        <v>366</v>
      </c>
      <c r="C1774">
        <v>2634</v>
      </c>
      <c r="D1774">
        <v>1345</v>
      </c>
      <c r="E1774">
        <v>51.063022019741837</v>
      </c>
      <c r="F1774">
        <v>2783</v>
      </c>
      <c r="G1774">
        <v>1357</v>
      </c>
      <c r="H1774">
        <v>48.760330578512395</v>
      </c>
      <c r="I1774">
        <v>5419</v>
      </c>
      <c r="J1774">
        <v>2703</v>
      </c>
      <c r="K1774">
        <v>49.880051670049824</v>
      </c>
    </row>
    <row r="1775" spans="1:11" x14ac:dyDescent="0.25">
      <c r="A1775" t="s">
        <v>283</v>
      </c>
      <c r="B1775" t="s">
        <v>367</v>
      </c>
      <c r="C1775">
        <v>2326</v>
      </c>
      <c r="D1775">
        <v>1218</v>
      </c>
      <c r="E1775">
        <v>52.364574376612211</v>
      </c>
      <c r="F1775">
        <v>2545</v>
      </c>
      <c r="G1775">
        <v>1309</v>
      </c>
      <c r="H1775">
        <v>51.43418467583497</v>
      </c>
      <c r="I1775">
        <v>4871</v>
      </c>
      <c r="J1775">
        <v>2527</v>
      </c>
      <c r="K1775">
        <v>51.878464381030589</v>
      </c>
    </row>
    <row r="1776" spans="1:11" x14ac:dyDescent="0.25">
      <c r="A1776" t="s">
        <v>283</v>
      </c>
      <c r="B1776" t="s">
        <v>355</v>
      </c>
      <c r="C1776">
        <v>2886</v>
      </c>
      <c r="D1776">
        <v>1423</v>
      </c>
      <c r="E1776">
        <v>49.306999306999302</v>
      </c>
      <c r="F1776">
        <v>2812</v>
      </c>
      <c r="G1776">
        <v>1397</v>
      </c>
      <c r="H1776">
        <v>49.679943100995736</v>
      </c>
      <c r="I1776">
        <v>5698</v>
      </c>
      <c r="J1776">
        <v>2820</v>
      </c>
      <c r="K1776">
        <v>49.491049491049488</v>
      </c>
    </row>
    <row r="1777" spans="1:11" x14ac:dyDescent="0.25">
      <c r="A1777" t="s">
        <v>283</v>
      </c>
      <c r="B1777" t="s">
        <v>368</v>
      </c>
      <c r="C1777">
        <v>2384</v>
      </c>
      <c r="D1777">
        <v>1216</v>
      </c>
      <c r="E1777">
        <v>51.006711409395976</v>
      </c>
      <c r="F1777">
        <v>2720</v>
      </c>
      <c r="G1777">
        <v>1315</v>
      </c>
      <c r="H1777">
        <v>48.345588235294116</v>
      </c>
      <c r="I1777">
        <v>5104</v>
      </c>
      <c r="J1777">
        <v>2531</v>
      </c>
      <c r="K1777">
        <v>49.588557993730412</v>
      </c>
    </row>
    <row r="1778" spans="1:11" x14ac:dyDescent="0.25">
      <c r="A1778" t="s">
        <v>283</v>
      </c>
      <c r="B1778" t="s">
        <v>369</v>
      </c>
      <c r="C1778">
        <v>2208</v>
      </c>
      <c r="D1778">
        <v>1129</v>
      </c>
      <c r="E1778">
        <v>51.132246376811594</v>
      </c>
      <c r="F1778">
        <v>2572</v>
      </c>
      <c r="G1778">
        <v>1218</v>
      </c>
      <c r="H1778">
        <v>47.356143079315707</v>
      </c>
      <c r="I1778">
        <v>4780</v>
      </c>
      <c r="J1778">
        <v>2347</v>
      </c>
      <c r="K1778">
        <v>49.10041841004184</v>
      </c>
    </row>
    <row r="1779" spans="1:11" x14ac:dyDescent="0.25">
      <c r="A1779" t="s">
        <v>283</v>
      </c>
      <c r="B1779" t="s">
        <v>370</v>
      </c>
      <c r="C1779">
        <v>2297</v>
      </c>
      <c r="D1779">
        <v>1180</v>
      </c>
      <c r="E1779">
        <v>51.37135393992164</v>
      </c>
      <c r="F1779">
        <v>2506</v>
      </c>
      <c r="G1779">
        <v>1229</v>
      </c>
      <c r="H1779">
        <v>49.042298483639271</v>
      </c>
      <c r="I1779">
        <v>4803</v>
      </c>
      <c r="J1779">
        <v>2409</v>
      </c>
      <c r="K1779">
        <v>50.156152404747033</v>
      </c>
    </row>
    <row r="1780" spans="1:11" x14ac:dyDescent="0.25">
      <c r="A1780" t="s">
        <v>283</v>
      </c>
      <c r="B1780" t="s">
        <v>357</v>
      </c>
      <c r="C1780">
        <v>2490</v>
      </c>
      <c r="D1780">
        <v>1289</v>
      </c>
      <c r="E1780">
        <v>51.76706827309237</v>
      </c>
      <c r="F1780">
        <v>2730</v>
      </c>
      <c r="G1780">
        <v>1326</v>
      </c>
      <c r="H1780">
        <v>48.571428571428569</v>
      </c>
      <c r="I1780">
        <v>5220</v>
      </c>
      <c r="J1780">
        <v>2615</v>
      </c>
      <c r="K1780">
        <v>50.095785440613028</v>
      </c>
    </row>
    <row r="1781" spans="1:11" x14ac:dyDescent="0.25">
      <c r="A1781" t="s">
        <v>283</v>
      </c>
      <c r="B1781" t="s">
        <v>358</v>
      </c>
      <c r="C1781">
        <v>2838</v>
      </c>
      <c r="D1781">
        <v>1413</v>
      </c>
      <c r="E1781">
        <v>49.788583509513749</v>
      </c>
      <c r="F1781">
        <v>2853</v>
      </c>
      <c r="G1781">
        <v>1348</v>
      </c>
      <c r="H1781">
        <v>47.24851033999299</v>
      </c>
      <c r="I1781">
        <v>5691</v>
      </c>
      <c r="J1781">
        <v>2761</v>
      </c>
      <c r="K1781">
        <v>48.51519943770866</v>
      </c>
    </row>
    <row r="1782" spans="1:11" x14ac:dyDescent="0.25">
      <c r="A1782" t="s">
        <v>283</v>
      </c>
      <c r="B1782" t="s">
        <v>359</v>
      </c>
      <c r="C1782">
        <v>3120</v>
      </c>
      <c r="D1782">
        <v>1604</v>
      </c>
      <c r="E1782">
        <v>51.410256410256409</v>
      </c>
      <c r="F1782">
        <v>3209</v>
      </c>
      <c r="G1782">
        <v>1500</v>
      </c>
      <c r="H1782">
        <v>46.743533811156119</v>
      </c>
      <c r="I1782">
        <v>6329</v>
      </c>
      <c r="J1782">
        <v>3104</v>
      </c>
      <c r="K1782">
        <v>49.044082793490276</v>
      </c>
    </row>
    <row r="1783" spans="1:11" x14ac:dyDescent="0.25">
      <c r="A1783" t="s">
        <v>283</v>
      </c>
      <c r="B1783" t="s">
        <v>360</v>
      </c>
      <c r="C1783">
        <v>2840</v>
      </c>
      <c r="D1783">
        <v>1477</v>
      </c>
      <c r="E1783">
        <v>52.007042253521128</v>
      </c>
      <c r="F1783">
        <v>3327</v>
      </c>
      <c r="G1783">
        <v>1543</v>
      </c>
      <c r="H1783">
        <v>46.378118425007514</v>
      </c>
      <c r="I1783">
        <v>6167</v>
      </c>
      <c r="J1783">
        <v>3020</v>
      </c>
      <c r="K1783">
        <v>48.970325928328201</v>
      </c>
    </row>
    <row r="1784" spans="1:11" x14ac:dyDescent="0.25">
      <c r="A1784" t="s">
        <v>283</v>
      </c>
      <c r="B1784" t="s">
        <v>361</v>
      </c>
      <c r="C1784">
        <v>2612</v>
      </c>
      <c r="D1784">
        <v>1370</v>
      </c>
      <c r="E1784">
        <v>52.450229709035199</v>
      </c>
      <c r="F1784">
        <v>2813</v>
      </c>
      <c r="G1784">
        <v>1357</v>
      </c>
      <c r="H1784">
        <v>48.240312833274103</v>
      </c>
      <c r="I1784">
        <v>5425</v>
      </c>
      <c r="J1784">
        <v>2727</v>
      </c>
      <c r="K1784">
        <v>50.267281105990797</v>
      </c>
    </row>
    <row r="1785" spans="1:11" x14ac:dyDescent="0.25">
      <c r="A1785" t="s">
        <v>283</v>
      </c>
      <c r="B1785" t="s">
        <v>362</v>
      </c>
      <c r="C1785">
        <v>2725</v>
      </c>
      <c r="D1785">
        <v>1503</v>
      </c>
      <c r="E1785">
        <v>55.155963302752298</v>
      </c>
      <c r="F1785">
        <v>2974</v>
      </c>
      <c r="G1785">
        <v>1389</v>
      </c>
      <c r="H1785">
        <v>46.704774714189597</v>
      </c>
      <c r="I1785">
        <v>5699</v>
      </c>
      <c r="J1785">
        <v>2892</v>
      </c>
      <c r="K1785">
        <v>50.7457448675206</v>
      </c>
    </row>
    <row r="1786" spans="1:11" x14ac:dyDescent="0.25">
      <c r="A1786" t="s">
        <v>283</v>
      </c>
      <c r="B1786" t="s">
        <v>363</v>
      </c>
      <c r="C1786">
        <v>591</v>
      </c>
      <c r="D1786">
        <v>355</v>
      </c>
      <c r="E1786">
        <v>60.067681895093102</v>
      </c>
      <c r="F1786">
        <v>616</v>
      </c>
      <c r="G1786">
        <v>357</v>
      </c>
      <c r="H1786">
        <v>57.954545454545503</v>
      </c>
      <c r="I1786">
        <v>1207</v>
      </c>
      <c r="J1786">
        <v>712</v>
      </c>
      <c r="K1786">
        <v>58.989229494614698</v>
      </c>
    </row>
    <row r="1787" spans="1:11" x14ac:dyDescent="0.25">
      <c r="A1787" t="s">
        <v>284</v>
      </c>
      <c r="B1787" t="s">
        <v>361</v>
      </c>
      <c r="C1787">
        <v>3441</v>
      </c>
      <c r="D1787">
        <v>1197</v>
      </c>
      <c r="E1787">
        <v>34.786399302528302</v>
      </c>
      <c r="F1787">
        <v>3322</v>
      </c>
      <c r="G1787">
        <v>999</v>
      </c>
      <c r="H1787">
        <v>30.072245635159501</v>
      </c>
      <c r="I1787">
        <v>6763</v>
      </c>
      <c r="J1787">
        <v>2196</v>
      </c>
      <c r="K1787">
        <v>32.470796983587199</v>
      </c>
    </row>
    <row r="1788" spans="1:11" x14ac:dyDescent="0.25">
      <c r="A1788" t="s">
        <v>284</v>
      </c>
      <c r="B1788" t="s">
        <v>362</v>
      </c>
      <c r="C1788">
        <v>3558</v>
      </c>
      <c r="D1788">
        <v>1340</v>
      </c>
      <c r="E1788">
        <v>37.661607644744201</v>
      </c>
      <c r="F1788">
        <v>3886</v>
      </c>
      <c r="G1788">
        <v>1174</v>
      </c>
      <c r="H1788">
        <v>30.211013896037102</v>
      </c>
      <c r="I1788">
        <v>7445</v>
      </c>
      <c r="J1788">
        <v>2514</v>
      </c>
      <c r="K1788">
        <v>33.7676292813969</v>
      </c>
    </row>
    <row r="1789" spans="1:11" x14ac:dyDescent="0.25">
      <c r="A1789" t="s">
        <v>284</v>
      </c>
      <c r="B1789" t="s">
        <v>363</v>
      </c>
      <c r="C1789">
        <v>1177</v>
      </c>
      <c r="D1789">
        <v>511</v>
      </c>
      <c r="E1789">
        <v>43.415463041631298</v>
      </c>
      <c r="F1789">
        <v>1223</v>
      </c>
      <c r="G1789">
        <v>444</v>
      </c>
      <c r="H1789">
        <v>36.304170073589503</v>
      </c>
      <c r="I1789">
        <v>2403</v>
      </c>
      <c r="J1789">
        <v>956</v>
      </c>
      <c r="K1789">
        <v>39.783603828547598</v>
      </c>
    </row>
    <row r="1790" spans="1:11" x14ac:dyDescent="0.25">
      <c r="A1790" t="s">
        <v>286</v>
      </c>
      <c r="B1790" t="s">
        <v>366</v>
      </c>
      <c r="C1790">
        <v>2680</v>
      </c>
      <c r="D1790">
        <v>1471</v>
      </c>
      <c r="E1790">
        <v>54.888059701492537</v>
      </c>
      <c r="F1790">
        <v>2712</v>
      </c>
      <c r="G1790">
        <v>1222</v>
      </c>
      <c r="H1790">
        <v>45.058997050147489</v>
      </c>
      <c r="I1790">
        <v>5392</v>
      </c>
      <c r="J1790">
        <v>2693</v>
      </c>
      <c r="K1790">
        <v>49.944362017804153</v>
      </c>
    </row>
    <row r="1791" spans="1:11" x14ac:dyDescent="0.25">
      <c r="A1791" t="s">
        <v>286</v>
      </c>
      <c r="B1791" t="s">
        <v>367</v>
      </c>
      <c r="C1791">
        <v>2846</v>
      </c>
      <c r="D1791">
        <v>1620</v>
      </c>
      <c r="E1791">
        <v>56.921995783555865</v>
      </c>
      <c r="F1791">
        <v>3124</v>
      </c>
      <c r="G1791">
        <v>1464</v>
      </c>
      <c r="H1791">
        <v>46.862996158770805</v>
      </c>
      <c r="I1791">
        <v>5970</v>
      </c>
      <c r="J1791">
        <v>3084</v>
      </c>
      <c r="K1791">
        <v>51.658291457286431</v>
      </c>
    </row>
    <row r="1792" spans="1:11" x14ac:dyDescent="0.25">
      <c r="A1792" t="s">
        <v>286</v>
      </c>
      <c r="B1792" t="s">
        <v>368</v>
      </c>
      <c r="C1792">
        <v>2748</v>
      </c>
      <c r="D1792">
        <v>1512</v>
      </c>
      <c r="E1792">
        <v>55.021834061135365</v>
      </c>
      <c r="F1792">
        <v>3103</v>
      </c>
      <c r="G1792">
        <v>1438</v>
      </c>
      <c r="H1792">
        <v>46.342249436029654</v>
      </c>
      <c r="I1792">
        <v>5851</v>
      </c>
      <c r="J1792">
        <v>2950</v>
      </c>
      <c r="K1792">
        <v>50.41873184071099</v>
      </c>
    </row>
    <row r="1793" spans="1:11" x14ac:dyDescent="0.25">
      <c r="A1793" t="s">
        <v>286</v>
      </c>
      <c r="B1793" t="s">
        <v>369</v>
      </c>
      <c r="C1793">
        <v>2205</v>
      </c>
      <c r="D1793">
        <v>1267</v>
      </c>
      <c r="E1793">
        <v>57.460317460317462</v>
      </c>
      <c r="F1793">
        <v>2554</v>
      </c>
      <c r="G1793">
        <v>1260</v>
      </c>
      <c r="H1793">
        <v>49.33437744714174</v>
      </c>
      <c r="I1793">
        <v>4759</v>
      </c>
      <c r="J1793">
        <v>2527</v>
      </c>
      <c r="K1793">
        <v>53.099390628283253</v>
      </c>
    </row>
    <row r="1794" spans="1:11" x14ac:dyDescent="0.25">
      <c r="A1794" t="s">
        <v>286</v>
      </c>
      <c r="B1794" t="s">
        <v>370</v>
      </c>
      <c r="C1794">
        <v>2123</v>
      </c>
      <c r="D1794">
        <v>1198</v>
      </c>
      <c r="E1794">
        <v>56.429580781912392</v>
      </c>
      <c r="F1794">
        <v>2428</v>
      </c>
      <c r="G1794">
        <v>1168</v>
      </c>
      <c r="H1794">
        <v>48.105436573311373</v>
      </c>
      <c r="I1794">
        <v>4551</v>
      </c>
      <c r="J1794">
        <v>2366</v>
      </c>
      <c r="K1794">
        <v>51.988573939793447</v>
      </c>
    </row>
    <row r="1795" spans="1:11" x14ac:dyDescent="0.25">
      <c r="A1795" t="s">
        <v>286</v>
      </c>
      <c r="B1795" t="s">
        <v>357</v>
      </c>
      <c r="C1795">
        <v>2486</v>
      </c>
      <c r="D1795">
        <v>1310</v>
      </c>
      <c r="E1795">
        <v>52.695092518101362</v>
      </c>
      <c r="F1795">
        <v>2701</v>
      </c>
      <c r="G1795">
        <v>1218</v>
      </c>
      <c r="H1795">
        <v>45.094409477971119</v>
      </c>
      <c r="I1795">
        <v>5187</v>
      </c>
      <c r="J1795">
        <v>2528</v>
      </c>
      <c r="K1795">
        <v>48.737227684596107</v>
      </c>
    </row>
    <row r="1796" spans="1:11" x14ac:dyDescent="0.25">
      <c r="A1796" t="s">
        <v>286</v>
      </c>
      <c r="B1796" t="s">
        <v>358</v>
      </c>
      <c r="C1796">
        <v>2721</v>
      </c>
      <c r="D1796">
        <v>1424</v>
      </c>
      <c r="E1796">
        <v>52.33370084527747</v>
      </c>
      <c r="F1796">
        <v>2727</v>
      </c>
      <c r="G1796">
        <v>1225</v>
      </c>
      <c r="H1796">
        <v>44.921158782544914</v>
      </c>
      <c r="I1796">
        <v>5448</v>
      </c>
      <c r="J1796">
        <v>2649</v>
      </c>
      <c r="K1796">
        <v>48.623348017621147</v>
      </c>
    </row>
    <row r="1797" spans="1:11" x14ac:dyDescent="0.25">
      <c r="A1797" t="s">
        <v>286</v>
      </c>
      <c r="B1797" t="s">
        <v>359</v>
      </c>
      <c r="C1797">
        <v>3121</v>
      </c>
      <c r="D1797">
        <v>1596</v>
      </c>
      <c r="E1797">
        <v>51.137455943607819</v>
      </c>
      <c r="F1797">
        <v>3339</v>
      </c>
      <c r="G1797">
        <v>1449</v>
      </c>
      <c r="H1797">
        <v>43.39622641509434</v>
      </c>
      <c r="I1797">
        <v>6460</v>
      </c>
      <c r="J1797">
        <v>3045</v>
      </c>
      <c r="K1797">
        <v>47.136222910216723</v>
      </c>
    </row>
    <row r="1798" spans="1:11" x14ac:dyDescent="0.25">
      <c r="A1798" t="s">
        <v>286</v>
      </c>
      <c r="B1798" t="s">
        <v>360</v>
      </c>
      <c r="C1798">
        <v>3097</v>
      </c>
      <c r="D1798">
        <v>1526</v>
      </c>
      <c r="E1798">
        <v>49.273490474652888</v>
      </c>
      <c r="F1798">
        <v>3306</v>
      </c>
      <c r="G1798">
        <v>1455</v>
      </c>
      <c r="H1798">
        <v>44.010889292196005</v>
      </c>
      <c r="I1798">
        <v>6403</v>
      </c>
      <c r="J1798">
        <v>2981</v>
      </c>
      <c r="K1798">
        <v>46.556301733562393</v>
      </c>
    </row>
    <row r="1799" spans="1:11" x14ac:dyDescent="0.25">
      <c r="A1799" t="s">
        <v>286</v>
      </c>
      <c r="B1799" t="s">
        <v>361</v>
      </c>
      <c r="C1799">
        <v>2659</v>
      </c>
      <c r="D1799">
        <v>1410</v>
      </c>
      <c r="E1799">
        <v>53.0274539300489</v>
      </c>
      <c r="F1799">
        <v>3038</v>
      </c>
      <c r="G1799">
        <v>1347</v>
      </c>
      <c r="H1799">
        <v>44.3383805134957</v>
      </c>
      <c r="I1799">
        <v>5697</v>
      </c>
      <c r="J1799">
        <v>2757</v>
      </c>
      <c r="K1799">
        <v>48.393891521853597</v>
      </c>
    </row>
    <row r="1800" spans="1:11" x14ac:dyDescent="0.25">
      <c r="A1800" t="s">
        <v>286</v>
      </c>
      <c r="B1800" t="s">
        <v>362</v>
      </c>
      <c r="C1800">
        <v>2990</v>
      </c>
      <c r="D1800">
        <v>1455</v>
      </c>
      <c r="E1800">
        <v>48.662207357859501</v>
      </c>
      <c r="F1800">
        <v>2981</v>
      </c>
      <c r="G1800">
        <v>1272</v>
      </c>
      <c r="H1800">
        <v>42.670244884266999</v>
      </c>
      <c r="I1800">
        <v>5971</v>
      </c>
      <c r="J1800">
        <v>2727</v>
      </c>
      <c r="K1800">
        <v>45.670741919276502</v>
      </c>
    </row>
    <row r="1801" spans="1:11" x14ac:dyDescent="0.25">
      <c r="A1801" t="s">
        <v>422</v>
      </c>
      <c r="B1801" t="s">
        <v>359</v>
      </c>
      <c r="C1801">
        <v>443</v>
      </c>
      <c r="D1801">
        <v>199</v>
      </c>
      <c r="E1801">
        <v>44.920993227990969</v>
      </c>
      <c r="F1801">
        <v>455</v>
      </c>
      <c r="G1801">
        <v>180</v>
      </c>
      <c r="H1801">
        <v>39.560439560439562</v>
      </c>
      <c r="I1801">
        <v>898</v>
      </c>
      <c r="J1801">
        <v>379</v>
      </c>
      <c r="K1801">
        <v>42.204899777282854</v>
      </c>
    </row>
    <row r="1802" spans="1:11" x14ac:dyDescent="0.25">
      <c r="A1802" t="s">
        <v>422</v>
      </c>
      <c r="B1802" t="s">
        <v>360</v>
      </c>
      <c r="C1802" t="s">
        <v>334</v>
      </c>
      <c r="D1802" t="s">
        <v>334</v>
      </c>
      <c r="E1802" t="s">
        <v>334</v>
      </c>
      <c r="F1802" t="s">
        <v>334</v>
      </c>
      <c r="G1802" t="s">
        <v>334</v>
      </c>
      <c r="H1802" t="s">
        <v>334</v>
      </c>
      <c r="I1802">
        <v>24</v>
      </c>
      <c r="J1802">
        <v>9</v>
      </c>
      <c r="K1802">
        <v>37.5</v>
      </c>
    </row>
    <row r="1803" spans="1:11" x14ac:dyDescent="0.25">
      <c r="A1803" t="s">
        <v>286</v>
      </c>
      <c r="B1803" t="s">
        <v>363</v>
      </c>
      <c r="C1803">
        <v>1171</v>
      </c>
      <c r="D1803">
        <v>572</v>
      </c>
      <c r="E1803">
        <v>48.847139197267303</v>
      </c>
      <c r="F1803">
        <v>1044</v>
      </c>
      <c r="G1803">
        <v>480</v>
      </c>
      <c r="H1803">
        <v>45.977011494252899</v>
      </c>
      <c r="I1803">
        <v>2215</v>
      </c>
      <c r="J1803">
        <v>1052</v>
      </c>
      <c r="K1803">
        <v>47.494356659142198</v>
      </c>
    </row>
    <row r="1804" spans="1:11" x14ac:dyDescent="0.25">
      <c r="A1804" t="s">
        <v>286</v>
      </c>
      <c r="B1804" t="s">
        <v>355</v>
      </c>
      <c r="C1804">
        <v>2930</v>
      </c>
      <c r="D1804">
        <v>1617</v>
      </c>
      <c r="E1804">
        <v>55.1877133105802</v>
      </c>
      <c r="F1804">
        <v>3122</v>
      </c>
      <c r="G1804">
        <v>1464</v>
      </c>
      <c r="H1804">
        <v>46.893017296604739</v>
      </c>
      <c r="I1804">
        <v>6052</v>
      </c>
      <c r="J1804">
        <v>3081</v>
      </c>
      <c r="K1804">
        <v>50.908790482485131</v>
      </c>
    </row>
    <row r="1805" spans="1:11" x14ac:dyDescent="0.25">
      <c r="A1805" t="s">
        <v>305</v>
      </c>
      <c r="B1805" t="s">
        <v>365</v>
      </c>
      <c r="C1805">
        <v>2621</v>
      </c>
      <c r="D1805">
        <v>1241</v>
      </c>
      <c r="E1805">
        <v>47.348340328119036</v>
      </c>
      <c r="F1805">
        <v>2957</v>
      </c>
      <c r="G1805">
        <v>1270</v>
      </c>
      <c r="H1805">
        <v>42.94893473114643</v>
      </c>
      <c r="I1805">
        <v>5580</v>
      </c>
      <c r="J1805">
        <v>2511</v>
      </c>
      <c r="K1805">
        <v>45</v>
      </c>
    </row>
    <row r="1806" spans="1:11" x14ac:dyDescent="0.25">
      <c r="A1806" t="s">
        <v>305</v>
      </c>
      <c r="B1806" t="s">
        <v>366</v>
      </c>
      <c r="C1806">
        <v>2801</v>
      </c>
      <c r="D1806">
        <v>1342</v>
      </c>
      <c r="E1806">
        <v>47.91146019278829</v>
      </c>
      <c r="F1806">
        <v>2962</v>
      </c>
      <c r="G1806">
        <v>1275</v>
      </c>
      <c r="H1806">
        <v>43.045239702903444</v>
      </c>
      <c r="I1806">
        <v>5763</v>
      </c>
      <c r="J1806">
        <v>2617</v>
      </c>
      <c r="K1806">
        <v>45.410376539996534</v>
      </c>
    </row>
    <row r="1807" spans="1:11" x14ac:dyDescent="0.25">
      <c r="A1807" t="s">
        <v>305</v>
      </c>
      <c r="B1807" t="s">
        <v>367</v>
      </c>
      <c r="C1807">
        <v>2165</v>
      </c>
      <c r="D1807">
        <v>1076</v>
      </c>
      <c r="E1807">
        <v>49.699769053117777</v>
      </c>
      <c r="F1807">
        <v>2406</v>
      </c>
      <c r="G1807">
        <v>1093</v>
      </c>
      <c r="H1807">
        <v>45.428096425602661</v>
      </c>
      <c r="I1807">
        <v>4571</v>
      </c>
      <c r="J1807">
        <v>2169</v>
      </c>
      <c r="K1807">
        <v>47.451323561583898</v>
      </c>
    </row>
    <row r="1808" spans="1:11" x14ac:dyDescent="0.25">
      <c r="A1808" t="s">
        <v>305</v>
      </c>
      <c r="B1808" t="s">
        <v>355</v>
      </c>
      <c r="C1808">
        <v>799</v>
      </c>
      <c r="D1808">
        <v>396</v>
      </c>
      <c r="E1808">
        <v>49.561952440550684</v>
      </c>
      <c r="F1808">
        <v>1007</v>
      </c>
      <c r="G1808">
        <v>465</v>
      </c>
      <c r="H1808">
        <v>46.176762661370404</v>
      </c>
      <c r="I1808">
        <v>1806</v>
      </c>
      <c r="J1808">
        <v>861</v>
      </c>
      <c r="K1808">
        <v>47.674418604651166</v>
      </c>
    </row>
    <row r="1809" spans="1:11" x14ac:dyDescent="0.25">
      <c r="A1809" t="s">
        <v>305</v>
      </c>
      <c r="B1809" t="s">
        <v>368</v>
      </c>
      <c r="C1809">
        <v>2384</v>
      </c>
      <c r="D1809">
        <v>1201</v>
      </c>
      <c r="E1809">
        <v>50.377516778523486</v>
      </c>
      <c r="F1809">
        <v>2645</v>
      </c>
      <c r="G1809">
        <v>1305</v>
      </c>
      <c r="H1809">
        <v>49.338374291115315</v>
      </c>
      <c r="I1809">
        <v>5029</v>
      </c>
      <c r="J1809">
        <v>2506</v>
      </c>
      <c r="K1809">
        <v>49.830980314177765</v>
      </c>
    </row>
    <row r="1810" spans="1:11" x14ac:dyDescent="0.25">
      <c r="A1810" t="s">
        <v>305</v>
      </c>
      <c r="B1810" t="s">
        <v>369</v>
      </c>
      <c r="C1810">
        <v>2174</v>
      </c>
      <c r="D1810">
        <v>1084</v>
      </c>
      <c r="E1810">
        <v>49.862005519779203</v>
      </c>
      <c r="F1810">
        <v>2489</v>
      </c>
      <c r="G1810">
        <v>1211</v>
      </c>
      <c r="H1810">
        <v>48.65407794294898</v>
      </c>
      <c r="I1810">
        <v>4663</v>
      </c>
      <c r="J1810">
        <v>2295</v>
      </c>
      <c r="K1810">
        <v>49.217242118807633</v>
      </c>
    </row>
    <row r="1811" spans="1:11" x14ac:dyDescent="0.25">
      <c r="A1811" t="s">
        <v>305</v>
      </c>
      <c r="B1811" t="s">
        <v>357</v>
      </c>
      <c r="C1811">
        <v>2528</v>
      </c>
      <c r="D1811">
        <v>1299</v>
      </c>
      <c r="E1811">
        <v>51.38449367088608</v>
      </c>
      <c r="F1811">
        <v>2978</v>
      </c>
      <c r="G1811">
        <v>1376</v>
      </c>
      <c r="H1811">
        <v>46.205507051712559</v>
      </c>
      <c r="I1811">
        <v>5506</v>
      </c>
      <c r="J1811">
        <v>2675</v>
      </c>
      <c r="K1811">
        <v>48.583363603341816</v>
      </c>
    </row>
    <row r="1812" spans="1:11" x14ac:dyDescent="0.25">
      <c r="A1812" t="s">
        <v>305</v>
      </c>
      <c r="B1812" t="s">
        <v>358</v>
      </c>
      <c r="C1812">
        <v>2769</v>
      </c>
      <c r="D1812">
        <v>1396</v>
      </c>
      <c r="E1812">
        <v>50.415312387143373</v>
      </c>
      <c r="F1812">
        <v>2873</v>
      </c>
      <c r="G1812">
        <v>1382</v>
      </c>
      <c r="H1812">
        <v>48.103028193525937</v>
      </c>
      <c r="I1812">
        <v>5642</v>
      </c>
      <c r="J1812">
        <v>2778</v>
      </c>
      <c r="K1812">
        <v>49.237858915278267</v>
      </c>
    </row>
    <row r="1813" spans="1:11" x14ac:dyDescent="0.25">
      <c r="A1813" t="s">
        <v>305</v>
      </c>
      <c r="B1813" t="s">
        <v>359</v>
      </c>
      <c r="C1813">
        <v>3463</v>
      </c>
      <c r="D1813">
        <v>1864</v>
      </c>
      <c r="E1813">
        <v>53.826162287034364</v>
      </c>
      <c r="F1813">
        <v>3793</v>
      </c>
      <c r="G1813">
        <v>1834</v>
      </c>
      <c r="H1813">
        <v>48.352227788030589</v>
      </c>
      <c r="I1813">
        <v>7259</v>
      </c>
      <c r="J1813">
        <v>3699</v>
      </c>
      <c r="K1813">
        <v>50.957432153189146</v>
      </c>
    </row>
    <row r="1814" spans="1:11" x14ac:dyDescent="0.25">
      <c r="A1814" t="s">
        <v>305</v>
      </c>
      <c r="B1814" t="s">
        <v>360</v>
      </c>
      <c r="C1814">
        <v>3304</v>
      </c>
      <c r="D1814">
        <v>1736</v>
      </c>
      <c r="E1814">
        <v>52.542372881355931</v>
      </c>
      <c r="F1814">
        <v>3625</v>
      </c>
      <c r="G1814">
        <v>1661</v>
      </c>
      <c r="H1814">
        <v>45.820689655172409</v>
      </c>
      <c r="I1814">
        <v>6929</v>
      </c>
      <c r="J1814">
        <v>3397</v>
      </c>
      <c r="K1814">
        <v>49.025833453600811</v>
      </c>
    </row>
    <row r="1815" spans="1:11" x14ac:dyDescent="0.25">
      <c r="A1815" t="s">
        <v>305</v>
      </c>
      <c r="B1815" t="s">
        <v>361</v>
      </c>
      <c r="C1815">
        <v>3175</v>
      </c>
      <c r="D1815">
        <v>1611</v>
      </c>
      <c r="E1815">
        <v>50.740157480314998</v>
      </c>
      <c r="F1815">
        <v>3516</v>
      </c>
      <c r="G1815">
        <v>1535</v>
      </c>
      <c r="H1815">
        <v>43.657565415244598</v>
      </c>
      <c r="I1815">
        <v>6691</v>
      </c>
      <c r="J1815">
        <v>3146</v>
      </c>
      <c r="K1815">
        <v>47.018382902406202</v>
      </c>
    </row>
    <row r="1816" spans="1:11" x14ac:dyDescent="0.25">
      <c r="A1816" t="s">
        <v>423</v>
      </c>
      <c r="B1816" t="s">
        <v>365</v>
      </c>
      <c r="C1816">
        <v>3432</v>
      </c>
      <c r="D1816">
        <v>1524</v>
      </c>
      <c r="E1816">
        <v>44.4055944055944</v>
      </c>
      <c r="F1816">
        <v>3646</v>
      </c>
      <c r="G1816">
        <v>1402</v>
      </c>
      <c r="H1816">
        <v>38.453099286889739</v>
      </c>
      <c r="I1816">
        <v>7086</v>
      </c>
      <c r="J1816">
        <v>2932</v>
      </c>
      <c r="K1816">
        <v>41.377363815975158</v>
      </c>
    </row>
    <row r="1817" spans="1:11" x14ac:dyDescent="0.25">
      <c r="A1817" t="s">
        <v>423</v>
      </c>
      <c r="B1817" t="s">
        <v>366</v>
      </c>
      <c r="C1817">
        <v>3507</v>
      </c>
      <c r="D1817">
        <v>1600</v>
      </c>
      <c r="E1817">
        <v>45.623039635015687</v>
      </c>
      <c r="F1817">
        <v>3613</v>
      </c>
      <c r="G1817">
        <v>1428</v>
      </c>
      <c r="H1817">
        <v>39.52394132300028</v>
      </c>
      <c r="I1817">
        <v>7124</v>
      </c>
      <c r="J1817">
        <v>3032</v>
      </c>
      <c r="K1817">
        <v>42.560359348680514</v>
      </c>
    </row>
    <row r="1818" spans="1:11" x14ac:dyDescent="0.25">
      <c r="A1818" t="s">
        <v>423</v>
      </c>
      <c r="B1818" t="s">
        <v>367</v>
      </c>
      <c r="C1818">
        <v>3315</v>
      </c>
      <c r="D1818">
        <v>1484</v>
      </c>
      <c r="E1818">
        <v>44.766214177978881</v>
      </c>
      <c r="F1818">
        <v>3232</v>
      </c>
      <c r="G1818">
        <v>1270</v>
      </c>
      <c r="H1818">
        <v>39.294554455445542</v>
      </c>
      <c r="I1818">
        <v>6548</v>
      </c>
      <c r="J1818">
        <v>2754</v>
      </c>
      <c r="K1818">
        <v>42.058643860720828</v>
      </c>
    </row>
    <row r="1819" spans="1:11" x14ac:dyDescent="0.25">
      <c r="A1819" t="s">
        <v>423</v>
      </c>
      <c r="B1819" t="s">
        <v>355</v>
      </c>
      <c r="C1819">
        <v>3519</v>
      </c>
      <c r="D1819">
        <v>1540</v>
      </c>
      <c r="E1819">
        <v>43.76243250923558</v>
      </c>
      <c r="F1819">
        <v>3543</v>
      </c>
      <c r="G1819">
        <v>1314</v>
      </c>
      <c r="H1819">
        <v>37.087214225232849</v>
      </c>
      <c r="I1819">
        <v>7062</v>
      </c>
      <c r="J1819">
        <v>2854</v>
      </c>
      <c r="K1819">
        <v>40.41348060039649</v>
      </c>
    </row>
    <row r="1820" spans="1:11" x14ac:dyDescent="0.25">
      <c r="A1820" t="s">
        <v>423</v>
      </c>
      <c r="B1820" t="s">
        <v>368</v>
      </c>
      <c r="C1820">
        <v>3453</v>
      </c>
      <c r="D1820">
        <v>1502</v>
      </c>
      <c r="E1820">
        <v>43.498407182160435</v>
      </c>
      <c r="F1820">
        <v>3476</v>
      </c>
      <c r="G1820">
        <v>1297</v>
      </c>
      <c r="H1820">
        <v>37.313003452243954</v>
      </c>
      <c r="I1820">
        <v>6929</v>
      </c>
      <c r="J1820">
        <v>2799</v>
      </c>
      <c r="K1820">
        <v>40.395439457353156</v>
      </c>
    </row>
    <row r="1821" spans="1:11" x14ac:dyDescent="0.25">
      <c r="A1821" t="s">
        <v>423</v>
      </c>
      <c r="B1821" t="s">
        <v>369</v>
      </c>
      <c r="C1821">
        <v>3184</v>
      </c>
      <c r="D1821">
        <v>1326</v>
      </c>
      <c r="E1821">
        <v>41.645728643216081</v>
      </c>
      <c r="F1821">
        <v>3136</v>
      </c>
      <c r="G1821">
        <v>1154</v>
      </c>
      <c r="H1821">
        <v>36.798469387755105</v>
      </c>
      <c r="I1821">
        <v>6320</v>
      </c>
      <c r="J1821">
        <v>2480</v>
      </c>
      <c r="K1821">
        <v>39.24050632911392</v>
      </c>
    </row>
    <row r="1822" spans="1:11" x14ac:dyDescent="0.25">
      <c r="A1822" t="s">
        <v>423</v>
      </c>
      <c r="B1822" t="s">
        <v>370</v>
      </c>
      <c r="C1822">
        <v>3255</v>
      </c>
      <c r="D1822">
        <v>1463</v>
      </c>
      <c r="E1822">
        <v>44.946236559139791</v>
      </c>
      <c r="F1822">
        <v>3579</v>
      </c>
      <c r="G1822">
        <v>1357</v>
      </c>
      <c r="H1822">
        <v>37.915618887957528</v>
      </c>
      <c r="I1822">
        <v>6835</v>
      </c>
      <c r="J1822">
        <v>2820</v>
      </c>
      <c r="K1822">
        <v>41.258229700073151</v>
      </c>
    </row>
    <row r="1823" spans="1:11" x14ac:dyDescent="0.25">
      <c r="A1823" t="s">
        <v>305</v>
      </c>
      <c r="B1823" t="s">
        <v>362</v>
      </c>
      <c r="C1823">
        <v>3097</v>
      </c>
      <c r="D1823">
        <v>1520</v>
      </c>
      <c r="E1823">
        <v>49.079754601227002</v>
      </c>
      <c r="F1823">
        <v>3482</v>
      </c>
      <c r="G1823">
        <v>1488</v>
      </c>
      <c r="H1823">
        <v>42.734060884549102</v>
      </c>
      <c r="I1823">
        <v>6579</v>
      </c>
      <c r="J1823">
        <v>3008</v>
      </c>
      <c r="K1823">
        <v>45.7212342301262</v>
      </c>
    </row>
    <row r="1824" spans="1:11" x14ac:dyDescent="0.25">
      <c r="A1824" t="s">
        <v>150</v>
      </c>
      <c r="B1824" t="s">
        <v>365</v>
      </c>
      <c r="C1824">
        <v>3682</v>
      </c>
      <c r="D1824">
        <v>1816</v>
      </c>
      <c r="E1824">
        <v>49.321021184139056</v>
      </c>
      <c r="F1824">
        <v>3568</v>
      </c>
      <c r="G1824">
        <v>1575</v>
      </c>
      <c r="H1824">
        <v>44.142376681614351</v>
      </c>
      <c r="I1824">
        <v>7250</v>
      </c>
      <c r="J1824">
        <v>3391</v>
      </c>
      <c r="K1824">
        <v>46.772413793103453</v>
      </c>
    </row>
    <row r="1825" spans="1:11" x14ac:dyDescent="0.25">
      <c r="A1825" t="s">
        <v>150</v>
      </c>
      <c r="B1825" t="s">
        <v>366</v>
      </c>
      <c r="C1825">
        <v>3766</v>
      </c>
      <c r="D1825">
        <v>1790</v>
      </c>
      <c r="E1825">
        <v>47.530536378120026</v>
      </c>
      <c r="F1825">
        <v>3943</v>
      </c>
      <c r="G1825">
        <v>1708</v>
      </c>
      <c r="H1825">
        <v>43.317271113365457</v>
      </c>
      <c r="I1825">
        <v>7710</v>
      </c>
      <c r="J1825">
        <v>3499</v>
      </c>
      <c r="K1825">
        <v>45.382619974059665</v>
      </c>
    </row>
    <row r="1826" spans="1:11" x14ac:dyDescent="0.25">
      <c r="A1826" t="s">
        <v>150</v>
      </c>
      <c r="B1826" t="s">
        <v>367</v>
      </c>
      <c r="C1826">
        <v>3261</v>
      </c>
      <c r="D1826">
        <v>1606</v>
      </c>
      <c r="E1826">
        <v>49.248696718797916</v>
      </c>
      <c r="F1826">
        <v>3395</v>
      </c>
      <c r="G1826">
        <v>1601</v>
      </c>
      <c r="H1826">
        <v>47.157584683357882</v>
      </c>
      <c r="I1826">
        <v>6656</v>
      </c>
      <c r="J1826">
        <v>3207</v>
      </c>
      <c r="K1826">
        <v>48.182091346153847</v>
      </c>
    </row>
    <row r="1827" spans="1:11" x14ac:dyDescent="0.25">
      <c r="A1827" t="s">
        <v>150</v>
      </c>
      <c r="B1827" t="s">
        <v>368</v>
      </c>
      <c r="C1827">
        <v>3561</v>
      </c>
      <c r="D1827">
        <v>1822</v>
      </c>
      <c r="E1827">
        <v>51.165402976691936</v>
      </c>
      <c r="F1827">
        <v>3533</v>
      </c>
      <c r="G1827">
        <v>1747</v>
      </c>
      <c r="H1827">
        <v>49.448061137843197</v>
      </c>
      <c r="I1827">
        <v>7094</v>
      </c>
      <c r="J1827">
        <v>3569</v>
      </c>
      <c r="K1827">
        <v>50.31012122920778</v>
      </c>
    </row>
    <row r="1828" spans="1:11" x14ac:dyDescent="0.25">
      <c r="A1828" t="s">
        <v>150</v>
      </c>
      <c r="B1828" t="s">
        <v>369</v>
      </c>
      <c r="C1828">
        <v>3394</v>
      </c>
      <c r="D1828">
        <v>1731</v>
      </c>
      <c r="E1828">
        <v>51.001767825574547</v>
      </c>
      <c r="F1828">
        <v>3442</v>
      </c>
      <c r="G1828">
        <v>1699</v>
      </c>
      <c r="H1828">
        <v>49.360836722835558</v>
      </c>
      <c r="I1828">
        <v>6836</v>
      </c>
      <c r="J1828">
        <v>3430</v>
      </c>
      <c r="K1828">
        <v>50.175541252194265</v>
      </c>
    </row>
    <row r="1829" spans="1:11" x14ac:dyDescent="0.25">
      <c r="A1829" t="s">
        <v>150</v>
      </c>
      <c r="B1829" t="s">
        <v>370</v>
      </c>
      <c r="C1829">
        <v>3462</v>
      </c>
      <c r="D1829">
        <v>1838</v>
      </c>
      <c r="E1829">
        <v>53.090699017908719</v>
      </c>
      <c r="F1829">
        <v>3413</v>
      </c>
      <c r="G1829">
        <v>1726</v>
      </c>
      <c r="H1829">
        <v>50.571344857896285</v>
      </c>
      <c r="I1829">
        <v>6875</v>
      </c>
      <c r="J1829">
        <v>3564</v>
      </c>
      <c r="K1829">
        <v>51.84</v>
      </c>
    </row>
    <row r="1830" spans="1:11" x14ac:dyDescent="0.25">
      <c r="A1830" t="s">
        <v>150</v>
      </c>
      <c r="B1830" t="s">
        <v>357</v>
      </c>
      <c r="C1830">
        <v>3318</v>
      </c>
      <c r="D1830">
        <v>1763</v>
      </c>
      <c r="E1830">
        <v>53.134418324291744</v>
      </c>
      <c r="F1830">
        <v>3340</v>
      </c>
      <c r="G1830">
        <v>1656</v>
      </c>
      <c r="H1830">
        <v>49.580838323353291</v>
      </c>
      <c r="I1830">
        <v>6658</v>
      </c>
      <c r="J1830">
        <v>3419</v>
      </c>
      <c r="K1830">
        <v>51.351757284469812</v>
      </c>
    </row>
    <row r="1831" spans="1:11" x14ac:dyDescent="0.25">
      <c r="A1831" t="s">
        <v>150</v>
      </c>
      <c r="B1831" t="s">
        <v>358</v>
      </c>
      <c r="C1831">
        <v>3405</v>
      </c>
      <c r="D1831">
        <v>1798</v>
      </c>
      <c r="E1831">
        <v>52.80469897209985</v>
      </c>
      <c r="F1831">
        <v>3304</v>
      </c>
      <c r="G1831">
        <v>1638</v>
      </c>
      <c r="H1831">
        <v>49.576271186440678</v>
      </c>
      <c r="I1831">
        <v>6709</v>
      </c>
      <c r="J1831">
        <v>3436</v>
      </c>
      <c r="K1831">
        <v>51.214786108212849</v>
      </c>
    </row>
    <row r="1832" spans="1:11" x14ac:dyDescent="0.25">
      <c r="A1832" t="s">
        <v>150</v>
      </c>
      <c r="B1832" t="s">
        <v>359</v>
      </c>
      <c r="C1832">
        <v>3490</v>
      </c>
      <c r="D1832">
        <v>1708</v>
      </c>
      <c r="E1832">
        <v>48.939828080229226</v>
      </c>
      <c r="F1832">
        <v>3783</v>
      </c>
      <c r="G1832">
        <v>1827</v>
      </c>
      <c r="H1832">
        <v>48.295003965107064</v>
      </c>
      <c r="I1832">
        <v>7273</v>
      </c>
      <c r="J1832">
        <v>3535</v>
      </c>
      <c r="K1832">
        <v>48.604427333974975</v>
      </c>
    </row>
    <row r="1833" spans="1:11" x14ac:dyDescent="0.25">
      <c r="A1833" t="s">
        <v>150</v>
      </c>
      <c r="B1833" t="s">
        <v>360</v>
      </c>
      <c r="C1833">
        <v>3557</v>
      </c>
      <c r="D1833">
        <v>1750</v>
      </c>
      <c r="E1833">
        <v>49.198763002530221</v>
      </c>
      <c r="F1833">
        <v>3764</v>
      </c>
      <c r="G1833">
        <v>1687</v>
      </c>
      <c r="H1833">
        <v>44.819341126461211</v>
      </c>
      <c r="I1833">
        <v>7321</v>
      </c>
      <c r="J1833">
        <v>3437</v>
      </c>
      <c r="K1833">
        <v>46.947138369075262</v>
      </c>
    </row>
    <row r="1834" spans="1:11" x14ac:dyDescent="0.25">
      <c r="A1834" t="s">
        <v>150</v>
      </c>
      <c r="B1834" t="s">
        <v>361</v>
      </c>
      <c r="C1834">
        <v>3513</v>
      </c>
      <c r="D1834">
        <v>1633</v>
      </c>
      <c r="E1834">
        <v>46.484486194136103</v>
      </c>
      <c r="F1834">
        <v>3914</v>
      </c>
      <c r="G1834">
        <v>1692</v>
      </c>
      <c r="H1834">
        <v>43.229432805314303</v>
      </c>
      <c r="I1834">
        <v>7427</v>
      </c>
      <c r="J1834">
        <v>3325</v>
      </c>
      <c r="K1834">
        <v>44.769085768143299</v>
      </c>
    </row>
    <row r="1835" spans="1:11" x14ac:dyDescent="0.25">
      <c r="A1835" t="s">
        <v>150</v>
      </c>
      <c r="B1835" t="s">
        <v>362</v>
      </c>
      <c r="C1835">
        <v>3152</v>
      </c>
      <c r="D1835">
        <v>1510</v>
      </c>
      <c r="E1835">
        <v>47.9060913705584</v>
      </c>
      <c r="F1835">
        <v>3395</v>
      </c>
      <c r="G1835">
        <v>1482</v>
      </c>
      <c r="H1835">
        <v>43.652430044182601</v>
      </c>
      <c r="I1835">
        <v>6547</v>
      </c>
      <c r="J1835">
        <v>2992</v>
      </c>
      <c r="K1835">
        <v>45.700320757598902</v>
      </c>
    </row>
    <row r="1836" spans="1:11" x14ac:dyDescent="0.25">
      <c r="A1836" t="s">
        <v>150</v>
      </c>
      <c r="B1836" t="s">
        <v>363</v>
      </c>
      <c r="C1836">
        <v>826</v>
      </c>
      <c r="D1836">
        <v>425</v>
      </c>
      <c r="E1836">
        <v>51.452784503632003</v>
      </c>
      <c r="F1836">
        <v>979</v>
      </c>
      <c r="G1836">
        <v>444</v>
      </c>
      <c r="H1836">
        <v>45.352400408580202</v>
      </c>
      <c r="I1836">
        <v>1805</v>
      </c>
      <c r="J1836">
        <v>869</v>
      </c>
      <c r="K1836">
        <v>48.144044321329602</v>
      </c>
    </row>
    <row r="1837" spans="1:11" x14ac:dyDescent="0.25">
      <c r="A1837" t="s">
        <v>150</v>
      </c>
      <c r="B1837" t="s">
        <v>355</v>
      </c>
      <c r="C1837">
        <v>3501</v>
      </c>
      <c r="D1837">
        <v>1783</v>
      </c>
      <c r="E1837">
        <v>50.928306198229073</v>
      </c>
      <c r="F1837">
        <v>3471</v>
      </c>
      <c r="G1837">
        <v>1668</v>
      </c>
      <c r="H1837">
        <v>48.055315471045809</v>
      </c>
      <c r="I1837">
        <v>6972</v>
      </c>
      <c r="J1837">
        <v>3451</v>
      </c>
      <c r="K1837">
        <v>49.497991967871485</v>
      </c>
    </row>
    <row r="1838" spans="1:11" x14ac:dyDescent="0.25">
      <c r="A1838" t="s">
        <v>151</v>
      </c>
      <c r="B1838" t="s">
        <v>365</v>
      </c>
      <c r="C1838">
        <v>37</v>
      </c>
      <c r="D1838">
        <v>21</v>
      </c>
      <c r="E1838">
        <v>56.756756756756758</v>
      </c>
      <c r="F1838">
        <v>57</v>
      </c>
      <c r="G1838">
        <v>23</v>
      </c>
      <c r="H1838">
        <v>40.350877192982459</v>
      </c>
      <c r="I1838">
        <v>94</v>
      </c>
      <c r="J1838">
        <v>44</v>
      </c>
      <c r="K1838">
        <v>46.808510638297875</v>
      </c>
    </row>
    <row r="1839" spans="1:11" x14ac:dyDescent="0.25">
      <c r="A1839" t="s">
        <v>151</v>
      </c>
      <c r="B1839" t="s">
        <v>366</v>
      </c>
      <c r="C1839">
        <v>46</v>
      </c>
      <c r="D1839">
        <v>29</v>
      </c>
      <c r="E1839">
        <v>63.04347826086957</v>
      </c>
      <c r="F1839">
        <v>49</v>
      </c>
      <c r="G1839">
        <v>25</v>
      </c>
      <c r="H1839">
        <v>51.020408163265309</v>
      </c>
      <c r="I1839">
        <v>95</v>
      </c>
      <c r="J1839">
        <v>54</v>
      </c>
      <c r="K1839">
        <v>56.84210526315789</v>
      </c>
    </row>
    <row r="1840" spans="1:11" x14ac:dyDescent="0.25">
      <c r="A1840" t="s">
        <v>151</v>
      </c>
      <c r="B1840" t="s">
        <v>367</v>
      </c>
      <c r="C1840">
        <v>40</v>
      </c>
      <c r="D1840">
        <v>27</v>
      </c>
      <c r="E1840">
        <v>67.5</v>
      </c>
      <c r="F1840">
        <v>47</v>
      </c>
      <c r="G1840">
        <v>23</v>
      </c>
      <c r="H1840">
        <v>48.936170212765958</v>
      </c>
      <c r="I1840">
        <v>87</v>
      </c>
      <c r="J1840">
        <v>50</v>
      </c>
      <c r="K1840">
        <v>57.47126436781609</v>
      </c>
    </row>
    <row r="1841" spans="1:11" x14ac:dyDescent="0.25">
      <c r="A1841" t="s">
        <v>151</v>
      </c>
      <c r="B1841" t="s">
        <v>368</v>
      </c>
      <c r="C1841">
        <v>43</v>
      </c>
      <c r="D1841">
        <v>27</v>
      </c>
      <c r="E1841">
        <v>62.79069767441861</v>
      </c>
      <c r="F1841">
        <v>54</v>
      </c>
      <c r="G1841">
        <v>30</v>
      </c>
      <c r="H1841">
        <v>55.555555555555557</v>
      </c>
      <c r="I1841">
        <v>97</v>
      </c>
      <c r="J1841">
        <v>57</v>
      </c>
      <c r="K1841">
        <v>58.762886597938142</v>
      </c>
    </row>
    <row r="1842" spans="1:11" x14ac:dyDescent="0.25">
      <c r="A1842" t="s">
        <v>151</v>
      </c>
      <c r="B1842" t="s">
        <v>369</v>
      </c>
      <c r="C1842">
        <v>35</v>
      </c>
      <c r="D1842">
        <v>22</v>
      </c>
      <c r="E1842">
        <v>62.857142857142854</v>
      </c>
      <c r="F1842">
        <v>34</v>
      </c>
      <c r="G1842">
        <v>20</v>
      </c>
      <c r="H1842">
        <v>58.823529411764703</v>
      </c>
      <c r="I1842">
        <v>69</v>
      </c>
      <c r="J1842">
        <v>42</v>
      </c>
      <c r="K1842">
        <v>60.869565217391298</v>
      </c>
    </row>
    <row r="1843" spans="1:11" x14ac:dyDescent="0.25">
      <c r="A1843" t="s">
        <v>151</v>
      </c>
      <c r="B1843" t="s">
        <v>370</v>
      </c>
      <c r="C1843">
        <v>26</v>
      </c>
      <c r="D1843">
        <v>13</v>
      </c>
      <c r="E1843">
        <v>50</v>
      </c>
      <c r="F1843">
        <v>43</v>
      </c>
      <c r="G1843">
        <v>19</v>
      </c>
      <c r="H1843">
        <v>44.186046511627907</v>
      </c>
      <c r="I1843">
        <v>69</v>
      </c>
      <c r="J1843">
        <v>32</v>
      </c>
      <c r="K1843">
        <v>46.376811594202898</v>
      </c>
    </row>
    <row r="1844" spans="1:11" x14ac:dyDescent="0.25">
      <c r="A1844" t="s">
        <v>151</v>
      </c>
      <c r="B1844" t="s">
        <v>357</v>
      </c>
      <c r="C1844">
        <v>35</v>
      </c>
      <c r="D1844">
        <v>21</v>
      </c>
      <c r="E1844">
        <v>60</v>
      </c>
      <c r="F1844">
        <v>43</v>
      </c>
      <c r="G1844">
        <v>22</v>
      </c>
      <c r="H1844">
        <v>51.162790697674417</v>
      </c>
      <c r="I1844">
        <v>78</v>
      </c>
      <c r="J1844">
        <v>43</v>
      </c>
      <c r="K1844">
        <v>55.128205128205124</v>
      </c>
    </row>
    <row r="1845" spans="1:11" x14ac:dyDescent="0.25">
      <c r="A1845" t="s">
        <v>151</v>
      </c>
      <c r="B1845" t="s">
        <v>358</v>
      </c>
      <c r="C1845">
        <v>37</v>
      </c>
      <c r="D1845">
        <v>26</v>
      </c>
      <c r="E1845">
        <v>70.27027027027026</v>
      </c>
      <c r="F1845">
        <v>28</v>
      </c>
      <c r="G1845">
        <v>19</v>
      </c>
      <c r="H1845">
        <v>67.857142857142847</v>
      </c>
      <c r="I1845">
        <v>65</v>
      </c>
      <c r="J1845">
        <v>45</v>
      </c>
      <c r="K1845">
        <v>69.230769230769226</v>
      </c>
    </row>
    <row r="1846" spans="1:11" x14ac:dyDescent="0.25">
      <c r="A1846" t="s">
        <v>151</v>
      </c>
      <c r="B1846" t="s">
        <v>359</v>
      </c>
      <c r="C1846">
        <v>25</v>
      </c>
      <c r="D1846">
        <v>23</v>
      </c>
      <c r="E1846">
        <v>92</v>
      </c>
      <c r="F1846">
        <v>31</v>
      </c>
      <c r="G1846">
        <v>23</v>
      </c>
      <c r="H1846">
        <v>74.193548387096769</v>
      </c>
      <c r="I1846">
        <v>56</v>
      </c>
      <c r="J1846">
        <v>46</v>
      </c>
      <c r="K1846">
        <v>82.142857142857139</v>
      </c>
    </row>
    <row r="1847" spans="1:11" x14ac:dyDescent="0.25">
      <c r="A1847" t="s">
        <v>151</v>
      </c>
      <c r="B1847" t="s">
        <v>360</v>
      </c>
      <c r="C1847">
        <v>32</v>
      </c>
      <c r="D1847">
        <v>27</v>
      </c>
      <c r="E1847">
        <v>84.375</v>
      </c>
      <c r="F1847">
        <v>41</v>
      </c>
      <c r="G1847">
        <v>29</v>
      </c>
      <c r="H1847">
        <v>70.731707317073173</v>
      </c>
      <c r="I1847">
        <v>73</v>
      </c>
      <c r="J1847">
        <v>56</v>
      </c>
      <c r="K1847">
        <v>76.712328767123296</v>
      </c>
    </row>
    <row r="1848" spans="1:11" x14ac:dyDescent="0.25">
      <c r="A1848" t="s">
        <v>151</v>
      </c>
      <c r="B1848" t="s">
        <v>361</v>
      </c>
      <c r="C1848">
        <v>55</v>
      </c>
      <c r="D1848">
        <v>35</v>
      </c>
      <c r="E1848">
        <v>63.636363636363598</v>
      </c>
      <c r="F1848">
        <v>89</v>
      </c>
      <c r="G1848">
        <v>54</v>
      </c>
      <c r="H1848">
        <v>60.674157303370798</v>
      </c>
      <c r="I1848">
        <v>144</v>
      </c>
      <c r="J1848">
        <v>89</v>
      </c>
      <c r="K1848">
        <v>61.8055555555556</v>
      </c>
    </row>
    <row r="1849" spans="1:11" x14ac:dyDescent="0.25">
      <c r="A1849" t="s">
        <v>151</v>
      </c>
      <c r="B1849" t="s">
        <v>362</v>
      </c>
      <c r="C1849">
        <v>52</v>
      </c>
      <c r="D1849">
        <v>39</v>
      </c>
      <c r="E1849">
        <v>75</v>
      </c>
      <c r="F1849">
        <v>44</v>
      </c>
      <c r="G1849">
        <v>28</v>
      </c>
      <c r="H1849">
        <v>63.636363636363598</v>
      </c>
      <c r="I1849">
        <v>96</v>
      </c>
      <c r="J1849">
        <v>67</v>
      </c>
      <c r="K1849">
        <v>69.7916666666667</v>
      </c>
    </row>
    <row r="1850" spans="1:11" x14ac:dyDescent="0.25">
      <c r="A1850" t="s">
        <v>151</v>
      </c>
      <c r="B1850" t="s">
        <v>363</v>
      </c>
      <c r="C1850" t="s">
        <v>334</v>
      </c>
      <c r="D1850" t="s">
        <v>334</v>
      </c>
      <c r="E1850">
        <v>60</v>
      </c>
      <c r="F1850" t="s">
        <v>334</v>
      </c>
      <c r="G1850" t="s">
        <v>334</v>
      </c>
      <c r="H1850">
        <v>80</v>
      </c>
      <c r="I1850">
        <v>15</v>
      </c>
      <c r="J1850">
        <v>11</v>
      </c>
      <c r="K1850">
        <v>73.3333333333333</v>
      </c>
    </row>
    <row r="1851" spans="1:11" x14ac:dyDescent="0.25">
      <c r="A1851" t="s">
        <v>151</v>
      </c>
      <c r="B1851" t="s">
        <v>355</v>
      </c>
      <c r="C1851">
        <v>43</v>
      </c>
      <c r="D1851">
        <v>24</v>
      </c>
      <c r="E1851">
        <v>55.813953488372093</v>
      </c>
      <c r="F1851">
        <v>40</v>
      </c>
      <c r="G1851">
        <v>21</v>
      </c>
      <c r="H1851">
        <v>52.5</v>
      </c>
      <c r="I1851">
        <v>83</v>
      </c>
      <c r="J1851">
        <v>45</v>
      </c>
      <c r="K1851">
        <v>54.216867469879517</v>
      </c>
    </row>
    <row r="1852" spans="1:11" x14ac:dyDescent="0.25">
      <c r="A1852" t="s">
        <v>305</v>
      </c>
      <c r="B1852" t="s">
        <v>363</v>
      </c>
      <c r="C1852">
        <v>828</v>
      </c>
      <c r="D1852">
        <v>503</v>
      </c>
      <c r="E1852">
        <v>60.748792270531403</v>
      </c>
      <c r="F1852">
        <v>902</v>
      </c>
      <c r="G1852">
        <v>465</v>
      </c>
      <c r="H1852">
        <v>51.552106430155199</v>
      </c>
      <c r="I1852">
        <v>1730</v>
      </c>
      <c r="J1852">
        <v>968</v>
      </c>
      <c r="K1852">
        <v>55.953757225433499</v>
      </c>
    </row>
    <row r="1853" spans="1:11" x14ac:dyDescent="0.25">
      <c r="A1853" t="s">
        <v>305</v>
      </c>
      <c r="B1853" t="s">
        <v>370</v>
      </c>
      <c r="C1853">
        <v>2331</v>
      </c>
      <c r="D1853">
        <v>1109</v>
      </c>
      <c r="E1853">
        <v>47.576147576147577</v>
      </c>
      <c r="F1853">
        <v>2644</v>
      </c>
      <c r="G1853">
        <v>1216</v>
      </c>
      <c r="H1853">
        <v>45.990922844175493</v>
      </c>
      <c r="I1853">
        <v>4975</v>
      </c>
      <c r="J1853">
        <v>2325</v>
      </c>
      <c r="K1853">
        <v>46.733668341708544</v>
      </c>
    </row>
    <row r="1854" spans="1:11" x14ac:dyDescent="0.25">
      <c r="A1854" t="s">
        <v>308</v>
      </c>
      <c r="B1854" t="s">
        <v>365</v>
      </c>
      <c r="C1854">
        <v>1547</v>
      </c>
      <c r="D1854">
        <v>741</v>
      </c>
      <c r="E1854">
        <v>47.899159663865547</v>
      </c>
      <c r="F1854">
        <v>1732</v>
      </c>
      <c r="G1854">
        <v>724</v>
      </c>
      <c r="H1854">
        <v>41.801385681293304</v>
      </c>
      <c r="I1854">
        <v>3279</v>
      </c>
      <c r="J1854">
        <v>1465</v>
      </c>
      <c r="K1854">
        <v>44.678255565721258</v>
      </c>
    </row>
    <row r="1855" spans="1:11" x14ac:dyDescent="0.25">
      <c r="A1855" t="s">
        <v>308</v>
      </c>
      <c r="B1855" t="s">
        <v>366</v>
      </c>
      <c r="C1855">
        <v>1366</v>
      </c>
      <c r="D1855">
        <v>634</v>
      </c>
      <c r="E1855">
        <v>46.412884333821374</v>
      </c>
      <c r="F1855">
        <v>1443</v>
      </c>
      <c r="G1855">
        <v>655</v>
      </c>
      <c r="H1855">
        <v>45.391545391545385</v>
      </c>
      <c r="I1855">
        <v>2809</v>
      </c>
      <c r="J1855">
        <v>1289</v>
      </c>
      <c r="K1855">
        <v>45.888216447134212</v>
      </c>
    </row>
    <row r="1856" spans="1:11" x14ac:dyDescent="0.25">
      <c r="A1856" t="s">
        <v>308</v>
      </c>
      <c r="B1856" t="s">
        <v>367</v>
      </c>
      <c r="C1856">
        <v>1440</v>
      </c>
      <c r="D1856">
        <v>700</v>
      </c>
      <c r="E1856">
        <v>48.611111111111114</v>
      </c>
      <c r="F1856">
        <v>1568</v>
      </c>
      <c r="G1856">
        <v>677</v>
      </c>
      <c r="H1856">
        <v>43.176020408163268</v>
      </c>
      <c r="I1856">
        <v>3008</v>
      </c>
      <c r="J1856">
        <v>1377</v>
      </c>
      <c r="K1856">
        <v>45.777925531914896</v>
      </c>
    </row>
    <row r="1857" spans="1:11" x14ac:dyDescent="0.25">
      <c r="A1857" t="s">
        <v>308</v>
      </c>
      <c r="B1857" t="s">
        <v>355</v>
      </c>
      <c r="C1857">
        <v>2646</v>
      </c>
      <c r="D1857">
        <v>1270</v>
      </c>
      <c r="E1857">
        <v>47.996976568405145</v>
      </c>
      <c r="F1857">
        <v>3029</v>
      </c>
      <c r="G1857">
        <v>1297</v>
      </c>
      <c r="H1857">
        <v>42.819412347309346</v>
      </c>
      <c r="I1857">
        <v>5675</v>
      </c>
      <c r="J1857">
        <v>2567</v>
      </c>
      <c r="K1857">
        <v>45.233480176211451</v>
      </c>
    </row>
    <row r="1858" spans="1:11" x14ac:dyDescent="0.25">
      <c r="A1858" t="s">
        <v>308</v>
      </c>
      <c r="B1858" t="s">
        <v>368</v>
      </c>
      <c r="C1858">
        <v>1375</v>
      </c>
      <c r="D1858">
        <v>649</v>
      </c>
      <c r="E1858">
        <v>47.2</v>
      </c>
      <c r="F1858">
        <v>1551</v>
      </c>
      <c r="G1858">
        <v>700</v>
      </c>
      <c r="H1858">
        <v>45.132172791747259</v>
      </c>
      <c r="I1858">
        <v>2926</v>
      </c>
      <c r="J1858">
        <v>1349</v>
      </c>
      <c r="K1858">
        <v>46.103896103896105</v>
      </c>
    </row>
    <row r="1859" spans="1:11" x14ac:dyDescent="0.25">
      <c r="A1859" t="s">
        <v>308</v>
      </c>
      <c r="B1859" t="s">
        <v>369</v>
      </c>
      <c r="C1859">
        <v>1103</v>
      </c>
      <c r="D1859">
        <v>550</v>
      </c>
      <c r="E1859">
        <v>49.864007252946514</v>
      </c>
      <c r="F1859">
        <v>1168</v>
      </c>
      <c r="G1859">
        <v>493</v>
      </c>
      <c r="H1859">
        <v>42.208904109589042</v>
      </c>
      <c r="I1859">
        <v>2271</v>
      </c>
      <c r="J1859">
        <v>1043</v>
      </c>
      <c r="K1859">
        <v>45.926904447380011</v>
      </c>
    </row>
    <row r="1860" spans="1:11" x14ac:dyDescent="0.25">
      <c r="A1860" t="s">
        <v>308</v>
      </c>
      <c r="B1860" t="s">
        <v>357</v>
      </c>
      <c r="C1860">
        <v>882</v>
      </c>
      <c r="D1860">
        <v>426</v>
      </c>
      <c r="E1860">
        <v>48.299319727891152</v>
      </c>
      <c r="F1860">
        <v>1003</v>
      </c>
      <c r="G1860">
        <v>406</v>
      </c>
      <c r="H1860">
        <v>40.478564307078763</v>
      </c>
      <c r="I1860">
        <v>1885</v>
      </c>
      <c r="J1860">
        <v>832</v>
      </c>
      <c r="K1860">
        <v>44.137931034482762</v>
      </c>
    </row>
    <row r="1861" spans="1:11" x14ac:dyDescent="0.25">
      <c r="A1861" t="s">
        <v>308</v>
      </c>
      <c r="B1861" t="s">
        <v>358</v>
      </c>
      <c r="C1861">
        <v>914</v>
      </c>
      <c r="D1861">
        <v>448</v>
      </c>
      <c r="E1861">
        <v>49.015317286652078</v>
      </c>
      <c r="F1861">
        <v>1079</v>
      </c>
      <c r="G1861">
        <v>429</v>
      </c>
      <c r="H1861">
        <v>39.75903614457831</v>
      </c>
      <c r="I1861">
        <v>1993</v>
      </c>
      <c r="J1861">
        <v>877</v>
      </c>
      <c r="K1861">
        <v>44.004014049172099</v>
      </c>
    </row>
    <row r="1862" spans="1:11" x14ac:dyDescent="0.25">
      <c r="A1862" t="s">
        <v>308</v>
      </c>
      <c r="B1862" t="s">
        <v>359</v>
      </c>
      <c r="C1862">
        <v>1084</v>
      </c>
      <c r="D1862">
        <v>498</v>
      </c>
      <c r="E1862">
        <v>45.9409594095941</v>
      </c>
      <c r="F1862">
        <v>1271</v>
      </c>
      <c r="G1862">
        <v>471</v>
      </c>
      <c r="H1862">
        <v>37.057435090479935</v>
      </c>
      <c r="I1862">
        <v>2355</v>
      </c>
      <c r="J1862">
        <v>969</v>
      </c>
      <c r="K1862">
        <v>41.146496815286625</v>
      </c>
    </row>
    <row r="1863" spans="1:11" x14ac:dyDescent="0.25">
      <c r="A1863" t="s">
        <v>308</v>
      </c>
      <c r="B1863" t="s">
        <v>360</v>
      </c>
      <c r="C1863">
        <v>996</v>
      </c>
      <c r="D1863">
        <v>454</v>
      </c>
      <c r="E1863">
        <v>45.582329317269078</v>
      </c>
      <c r="F1863">
        <v>1203</v>
      </c>
      <c r="G1863">
        <v>471</v>
      </c>
      <c r="H1863">
        <v>39.152119700748131</v>
      </c>
      <c r="I1863">
        <v>2199</v>
      </c>
      <c r="J1863">
        <v>925</v>
      </c>
      <c r="K1863">
        <v>42.064574806730334</v>
      </c>
    </row>
    <row r="1864" spans="1:11" x14ac:dyDescent="0.25">
      <c r="A1864" t="s">
        <v>308</v>
      </c>
      <c r="B1864" t="s">
        <v>361</v>
      </c>
      <c r="C1864">
        <v>865</v>
      </c>
      <c r="D1864">
        <v>395</v>
      </c>
      <c r="E1864">
        <v>45.6647398843931</v>
      </c>
      <c r="F1864">
        <v>1025</v>
      </c>
      <c r="G1864">
        <v>411</v>
      </c>
      <c r="H1864">
        <v>40.097560975609802</v>
      </c>
      <c r="I1864">
        <v>1890</v>
      </c>
      <c r="J1864">
        <v>806</v>
      </c>
      <c r="K1864">
        <v>42.645502645502603</v>
      </c>
    </row>
    <row r="1865" spans="1:11" x14ac:dyDescent="0.25">
      <c r="A1865" t="s">
        <v>308</v>
      </c>
      <c r="B1865" t="s">
        <v>362</v>
      </c>
      <c r="C1865">
        <v>905</v>
      </c>
      <c r="D1865">
        <v>405</v>
      </c>
      <c r="E1865">
        <v>44.7513812154696</v>
      </c>
      <c r="F1865">
        <v>1108</v>
      </c>
      <c r="G1865">
        <v>444</v>
      </c>
      <c r="H1865">
        <v>40.072202166064997</v>
      </c>
      <c r="I1865">
        <v>2013</v>
      </c>
      <c r="J1865">
        <v>849</v>
      </c>
      <c r="K1865">
        <v>42.175856929955302</v>
      </c>
    </row>
    <row r="1866" spans="1:11" x14ac:dyDescent="0.25">
      <c r="A1866" t="s">
        <v>308</v>
      </c>
      <c r="B1866" t="s">
        <v>363</v>
      </c>
      <c r="C1866">
        <v>348</v>
      </c>
      <c r="D1866">
        <v>163</v>
      </c>
      <c r="E1866">
        <v>46.839080459770102</v>
      </c>
      <c r="F1866">
        <v>316</v>
      </c>
      <c r="G1866">
        <v>147</v>
      </c>
      <c r="H1866">
        <v>46.518987341772203</v>
      </c>
      <c r="I1866">
        <v>664</v>
      </c>
      <c r="J1866">
        <v>310</v>
      </c>
      <c r="K1866">
        <v>46.6867469879518</v>
      </c>
    </row>
    <row r="1867" spans="1:11" x14ac:dyDescent="0.25">
      <c r="A1867" t="s">
        <v>308</v>
      </c>
      <c r="B1867" t="s">
        <v>370</v>
      </c>
      <c r="C1867">
        <v>1058</v>
      </c>
      <c r="D1867">
        <v>527</v>
      </c>
      <c r="E1867">
        <v>49.810964083175804</v>
      </c>
      <c r="F1867">
        <v>1048</v>
      </c>
      <c r="G1867">
        <v>449</v>
      </c>
      <c r="H1867">
        <v>42.843511450381676</v>
      </c>
      <c r="I1867">
        <v>2106</v>
      </c>
      <c r="J1867">
        <v>976</v>
      </c>
      <c r="K1867">
        <v>46.343779677113005</v>
      </c>
    </row>
    <row r="1868" spans="1:11" x14ac:dyDescent="0.25">
      <c r="A1868" t="s">
        <v>310</v>
      </c>
      <c r="B1868" t="s">
        <v>368</v>
      </c>
      <c r="C1868">
        <v>114</v>
      </c>
      <c r="D1868">
        <v>59</v>
      </c>
      <c r="E1868">
        <v>51.754385964912281</v>
      </c>
      <c r="F1868">
        <v>149</v>
      </c>
      <c r="G1868">
        <v>74</v>
      </c>
      <c r="H1868">
        <v>49.664429530201339</v>
      </c>
      <c r="I1868">
        <v>263</v>
      </c>
      <c r="J1868">
        <v>133</v>
      </c>
      <c r="K1868">
        <v>50.570342205323193</v>
      </c>
    </row>
    <row r="1869" spans="1:11" x14ac:dyDescent="0.25">
      <c r="A1869" t="s">
        <v>310</v>
      </c>
      <c r="B1869" t="s">
        <v>369</v>
      </c>
      <c r="C1869">
        <v>1526</v>
      </c>
      <c r="D1869">
        <v>863</v>
      </c>
      <c r="E1869">
        <v>56.553079947575362</v>
      </c>
      <c r="F1869">
        <v>1791</v>
      </c>
      <c r="G1869">
        <v>896</v>
      </c>
      <c r="H1869">
        <v>50.027917364600782</v>
      </c>
      <c r="I1869">
        <v>3317</v>
      </c>
      <c r="J1869">
        <v>1759</v>
      </c>
      <c r="K1869">
        <v>53.029846246608379</v>
      </c>
    </row>
    <row r="1870" spans="1:11" x14ac:dyDescent="0.25">
      <c r="A1870" t="s">
        <v>310</v>
      </c>
      <c r="B1870" t="s">
        <v>370</v>
      </c>
      <c r="C1870">
        <v>1751</v>
      </c>
      <c r="D1870">
        <v>971</v>
      </c>
      <c r="E1870">
        <v>55.45402627070245</v>
      </c>
      <c r="F1870">
        <v>2041</v>
      </c>
      <c r="G1870">
        <v>1049</v>
      </c>
      <c r="H1870">
        <v>51.396374326310635</v>
      </c>
      <c r="I1870">
        <v>3792</v>
      </c>
      <c r="J1870">
        <v>2020</v>
      </c>
      <c r="K1870">
        <v>53.270042194092831</v>
      </c>
    </row>
    <row r="1871" spans="1:11" x14ac:dyDescent="0.25">
      <c r="A1871" t="s">
        <v>310</v>
      </c>
      <c r="B1871" t="s">
        <v>357</v>
      </c>
      <c r="C1871">
        <v>1757</v>
      </c>
      <c r="D1871">
        <v>1005</v>
      </c>
      <c r="E1871">
        <v>57.199772339214569</v>
      </c>
      <c r="F1871">
        <v>2071</v>
      </c>
      <c r="G1871">
        <v>996</v>
      </c>
      <c r="H1871">
        <v>48.092708836310955</v>
      </c>
      <c r="I1871">
        <v>3828</v>
      </c>
      <c r="J1871">
        <v>2001</v>
      </c>
      <c r="K1871">
        <v>52.272727272727273</v>
      </c>
    </row>
    <row r="1872" spans="1:11" x14ac:dyDescent="0.25">
      <c r="A1872" t="s">
        <v>310</v>
      </c>
      <c r="B1872" t="s">
        <v>358</v>
      </c>
      <c r="C1872">
        <v>1850</v>
      </c>
      <c r="D1872">
        <v>1029</v>
      </c>
      <c r="E1872">
        <v>55.621621621621628</v>
      </c>
      <c r="F1872">
        <v>2407</v>
      </c>
      <c r="G1872">
        <v>1136</v>
      </c>
      <c r="H1872">
        <v>47.195679268799331</v>
      </c>
      <c r="I1872">
        <v>4257</v>
      </c>
      <c r="J1872">
        <v>2165</v>
      </c>
      <c r="K1872">
        <v>50.857411322527604</v>
      </c>
    </row>
    <row r="1873" spans="1:11" x14ac:dyDescent="0.25">
      <c r="A1873" t="s">
        <v>154</v>
      </c>
      <c r="B1873" t="s">
        <v>369</v>
      </c>
      <c r="C1873">
        <v>596</v>
      </c>
      <c r="D1873">
        <v>295</v>
      </c>
      <c r="E1873">
        <v>49.496644295302012</v>
      </c>
      <c r="F1873">
        <v>657</v>
      </c>
      <c r="G1873">
        <v>298</v>
      </c>
      <c r="H1873">
        <v>45.357686453576861</v>
      </c>
      <c r="I1873">
        <v>1253</v>
      </c>
      <c r="J1873">
        <v>593</v>
      </c>
      <c r="K1873">
        <v>47.326416600159618</v>
      </c>
    </row>
    <row r="1874" spans="1:11" x14ac:dyDescent="0.25">
      <c r="A1874" t="s">
        <v>154</v>
      </c>
      <c r="B1874" t="s">
        <v>370</v>
      </c>
      <c r="C1874">
        <v>1608</v>
      </c>
      <c r="D1874">
        <v>823</v>
      </c>
      <c r="E1874">
        <v>51.181592039800996</v>
      </c>
      <c r="F1874">
        <v>1687</v>
      </c>
      <c r="G1874">
        <v>767</v>
      </c>
      <c r="H1874">
        <v>45.465323058684049</v>
      </c>
      <c r="I1874">
        <v>3295</v>
      </c>
      <c r="J1874">
        <v>1590</v>
      </c>
      <c r="K1874">
        <v>48.25493171471927</v>
      </c>
    </row>
    <row r="1875" spans="1:11" x14ac:dyDescent="0.25">
      <c r="A1875" t="s">
        <v>154</v>
      </c>
      <c r="B1875" t="s">
        <v>357</v>
      </c>
      <c r="C1875">
        <v>1634</v>
      </c>
      <c r="D1875">
        <v>878</v>
      </c>
      <c r="E1875">
        <v>53.733170134638925</v>
      </c>
      <c r="F1875">
        <v>2027</v>
      </c>
      <c r="G1875">
        <v>905</v>
      </c>
      <c r="H1875">
        <v>44.647261963492845</v>
      </c>
      <c r="I1875">
        <v>3661</v>
      </c>
      <c r="J1875">
        <v>1783</v>
      </c>
      <c r="K1875">
        <v>48.702540289538376</v>
      </c>
    </row>
    <row r="1876" spans="1:11" x14ac:dyDescent="0.25">
      <c r="A1876" t="s">
        <v>154</v>
      </c>
      <c r="B1876" t="s">
        <v>358</v>
      </c>
      <c r="C1876">
        <v>1717</v>
      </c>
      <c r="D1876">
        <v>926</v>
      </c>
      <c r="E1876">
        <v>53.931275480489219</v>
      </c>
      <c r="F1876">
        <v>2008</v>
      </c>
      <c r="G1876">
        <v>947</v>
      </c>
      <c r="H1876">
        <v>47.161354581673301</v>
      </c>
      <c r="I1876">
        <v>3725</v>
      </c>
      <c r="J1876">
        <v>1873</v>
      </c>
      <c r="K1876">
        <v>50.281879194630875</v>
      </c>
    </row>
    <row r="1877" spans="1:11" x14ac:dyDescent="0.25">
      <c r="A1877" t="s">
        <v>154</v>
      </c>
      <c r="B1877" t="s">
        <v>359</v>
      </c>
      <c r="C1877">
        <v>1923</v>
      </c>
      <c r="D1877">
        <v>1066</v>
      </c>
      <c r="E1877">
        <v>55.434217368694746</v>
      </c>
      <c r="F1877">
        <v>2298</v>
      </c>
      <c r="G1877">
        <v>1098</v>
      </c>
      <c r="H1877">
        <v>47.780678851174933</v>
      </c>
      <c r="I1877">
        <v>4221</v>
      </c>
      <c r="J1877">
        <v>2164</v>
      </c>
      <c r="K1877">
        <v>51.267472162994551</v>
      </c>
    </row>
    <row r="1878" spans="1:11" x14ac:dyDescent="0.25">
      <c r="A1878" t="s">
        <v>154</v>
      </c>
      <c r="B1878" t="s">
        <v>360</v>
      </c>
      <c r="C1878">
        <v>1866</v>
      </c>
      <c r="D1878">
        <v>1011</v>
      </c>
      <c r="E1878">
        <v>54.180064308681679</v>
      </c>
      <c r="F1878">
        <v>2047</v>
      </c>
      <c r="G1878">
        <v>1028</v>
      </c>
      <c r="H1878">
        <v>50.219833903273084</v>
      </c>
      <c r="I1878">
        <v>3913</v>
      </c>
      <c r="J1878">
        <v>2039</v>
      </c>
      <c r="K1878">
        <v>52.108356759519545</v>
      </c>
    </row>
    <row r="1879" spans="1:11" x14ac:dyDescent="0.25">
      <c r="A1879" t="s">
        <v>154</v>
      </c>
      <c r="B1879" t="s">
        <v>361</v>
      </c>
      <c r="C1879">
        <v>1591</v>
      </c>
      <c r="D1879">
        <v>932</v>
      </c>
      <c r="E1879">
        <v>58.579509742300402</v>
      </c>
      <c r="F1879">
        <v>1962</v>
      </c>
      <c r="G1879">
        <v>999</v>
      </c>
      <c r="H1879">
        <v>50.917431192660601</v>
      </c>
      <c r="I1879">
        <v>3553</v>
      </c>
      <c r="J1879">
        <v>1931</v>
      </c>
      <c r="K1879">
        <v>54.348437939769198</v>
      </c>
    </row>
    <row r="1880" spans="1:11" x14ac:dyDescent="0.25">
      <c r="A1880" t="s">
        <v>154</v>
      </c>
      <c r="B1880" t="s">
        <v>362</v>
      </c>
      <c r="C1880">
        <v>1653</v>
      </c>
      <c r="D1880">
        <v>966</v>
      </c>
      <c r="E1880">
        <v>58.439201451905603</v>
      </c>
      <c r="F1880">
        <v>1774</v>
      </c>
      <c r="G1880">
        <v>905</v>
      </c>
      <c r="H1880">
        <v>51.014656144306699</v>
      </c>
      <c r="I1880">
        <v>3427</v>
      </c>
      <c r="J1880">
        <v>1871</v>
      </c>
      <c r="K1880">
        <v>54.595856434199</v>
      </c>
    </row>
    <row r="1881" spans="1:11" x14ac:dyDescent="0.25">
      <c r="A1881" t="s">
        <v>154</v>
      </c>
      <c r="B1881" t="s">
        <v>363</v>
      </c>
      <c r="C1881">
        <v>260</v>
      </c>
      <c r="D1881">
        <v>157</v>
      </c>
      <c r="E1881">
        <v>60.384615384615401</v>
      </c>
      <c r="F1881">
        <v>309</v>
      </c>
      <c r="G1881">
        <v>176</v>
      </c>
      <c r="H1881">
        <v>56.957928802589002</v>
      </c>
      <c r="I1881">
        <v>569</v>
      </c>
      <c r="J1881">
        <v>333</v>
      </c>
      <c r="K1881">
        <v>58.523725834797901</v>
      </c>
    </row>
    <row r="1882" spans="1:11" x14ac:dyDescent="0.25">
      <c r="A1882" t="s">
        <v>155</v>
      </c>
      <c r="B1882" t="s">
        <v>365</v>
      </c>
      <c r="C1882">
        <v>1772</v>
      </c>
      <c r="D1882">
        <v>977</v>
      </c>
      <c r="E1882">
        <v>55.135440180586912</v>
      </c>
      <c r="F1882">
        <v>1924</v>
      </c>
      <c r="G1882">
        <v>967</v>
      </c>
      <c r="H1882">
        <v>50.259875259875258</v>
      </c>
      <c r="I1882">
        <v>3696</v>
      </c>
      <c r="J1882">
        <v>1944</v>
      </c>
      <c r="K1882">
        <v>52.597402597402599</v>
      </c>
    </row>
    <row r="1883" spans="1:11" x14ac:dyDescent="0.25">
      <c r="A1883" t="s">
        <v>155</v>
      </c>
      <c r="B1883" t="s">
        <v>366</v>
      </c>
      <c r="C1883">
        <v>1746</v>
      </c>
      <c r="D1883">
        <v>1012</v>
      </c>
      <c r="E1883">
        <v>57.961053837342497</v>
      </c>
      <c r="F1883">
        <v>1808</v>
      </c>
      <c r="G1883">
        <v>935</v>
      </c>
      <c r="H1883">
        <v>51.714601769911503</v>
      </c>
      <c r="I1883">
        <v>3555</v>
      </c>
      <c r="J1883">
        <v>1947</v>
      </c>
      <c r="K1883">
        <v>54.767932489451475</v>
      </c>
    </row>
    <row r="1884" spans="1:11" x14ac:dyDescent="0.25">
      <c r="A1884" t="s">
        <v>155</v>
      </c>
      <c r="B1884" t="s">
        <v>367</v>
      </c>
      <c r="C1884">
        <v>1790</v>
      </c>
      <c r="D1884">
        <v>1009</v>
      </c>
      <c r="E1884">
        <v>56.368715083798882</v>
      </c>
      <c r="F1884">
        <v>1757</v>
      </c>
      <c r="G1884">
        <v>911</v>
      </c>
      <c r="H1884">
        <v>51.849743881616398</v>
      </c>
      <c r="I1884">
        <v>3549</v>
      </c>
      <c r="J1884">
        <v>1921</v>
      </c>
      <c r="K1884">
        <v>54.127923358692584</v>
      </c>
    </row>
    <row r="1885" spans="1:11" x14ac:dyDescent="0.25">
      <c r="A1885" t="s">
        <v>155</v>
      </c>
      <c r="B1885" t="s">
        <v>355</v>
      </c>
      <c r="C1885">
        <v>1551</v>
      </c>
      <c r="D1885">
        <v>946</v>
      </c>
      <c r="E1885">
        <v>60.99290780141844</v>
      </c>
      <c r="F1885">
        <v>1739</v>
      </c>
      <c r="G1885">
        <v>947</v>
      </c>
      <c r="H1885">
        <v>54.456584243818291</v>
      </c>
      <c r="I1885">
        <v>3290</v>
      </c>
      <c r="J1885">
        <v>1893</v>
      </c>
      <c r="K1885">
        <v>57.537993920972639</v>
      </c>
    </row>
    <row r="1886" spans="1:11" x14ac:dyDescent="0.25">
      <c r="A1886" t="s">
        <v>155</v>
      </c>
      <c r="B1886" t="s">
        <v>368</v>
      </c>
      <c r="C1886">
        <v>1502</v>
      </c>
      <c r="D1886">
        <v>1016</v>
      </c>
      <c r="E1886">
        <v>67.643142476697733</v>
      </c>
      <c r="F1886">
        <v>1725</v>
      </c>
      <c r="G1886">
        <v>1017</v>
      </c>
      <c r="H1886">
        <v>58.95652173913043</v>
      </c>
      <c r="I1886">
        <v>3227</v>
      </c>
      <c r="J1886">
        <v>2033</v>
      </c>
      <c r="K1886">
        <v>62.999690114657575</v>
      </c>
    </row>
    <row r="1887" spans="1:11" x14ac:dyDescent="0.25">
      <c r="A1887" t="s">
        <v>155</v>
      </c>
      <c r="B1887" t="s">
        <v>369</v>
      </c>
      <c r="C1887">
        <v>1327</v>
      </c>
      <c r="D1887">
        <v>911</v>
      </c>
      <c r="E1887">
        <v>68.65109269027883</v>
      </c>
      <c r="F1887">
        <v>1513</v>
      </c>
      <c r="G1887">
        <v>875</v>
      </c>
      <c r="H1887">
        <v>57.832121612690017</v>
      </c>
      <c r="I1887">
        <v>2840</v>
      </c>
      <c r="J1887">
        <v>1786</v>
      </c>
      <c r="K1887">
        <v>62.887323943661968</v>
      </c>
    </row>
    <row r="1888" spans="1:11" x14ac:dyDescent="0.25">
      <c r="A1888" t="s">
        <v>155</v>
      </c>
      <c r="B1888" t="s">
        <v>370</v>
      </c>
      <c r="C1888">
        <v>1545</v>
      </c>
      <c r="D1888">
        <v>876</v>
      </c>
      <c r="E1888">
        <v>56.699029126213588</v>
      </c>
      <c r="F1888">
        <v>1788</v>
      </c>
      <c r="G1888">
        <v>809</v>
      </c>
      <c r="H1888">
        <v>45.246085011185677</v>
      </c>
      <c r="I1888">
        <v>3333</v>
      </c>
      <c r="J1888">
        <v>1685</v>
      </c>
      <c r="K1888">
        <v>50.555055505550555</v>
      </c>
    </row>
    <row r="1889" spans="1:11" x14ac:dyDescent="0.25">
      <c r="A1889" t="s">
        <v>155</v>
      </c>
      <c r="B1889" t="s">
        <v>357</v>
      </c>
      <c r="C1889">
        <v>296</v>
      </c>
      <c r="D1889">
        <v>153</v>
      </c>
      <c r="E1889">
        <v>51.689189189189193</v>
      </c>
      <c r="F1889">
        <v>305</v>
      </c>
      <c r="G1889">
        <v>147</v>
      </c>
      <c r="H1889">
        <v>48.196721311475414</v>
      </c>
      <c r="I1889">
        <v>601</v>
      </c>
      <c r="J1889">
        <v>300</v>
      </c>
      <c r="K1889">
        <v>49.91680532445924</v>
      </c>
    </row>
    <row r="1890" spans="1:11" x14ac:dyDescent="0.25">
      <c r="A1890" t="s">
        <v>155</v>
      </c>
      <c r="B1890" t="s">
        <v>358</v>
      </c>
      <c r="C1890">
        <v>1705</v>
      </c>
      <c r="D1890">
        <v>932</v>
      </c>
      <c r="E1890">
        <v>54.662756598240463</v>
      </c>
      <c r="F1890">
        <v>1805</v>
      </c>
      <c r="G1890">
        <v>861</v>
      </c>
      <c r="H1890">
        <v>47.70083102493075</v>
      </c>
      <c r="I1890">
        <v>3510</v>
      </c>
      <c r="J1890">
        <v>1793</v>
      </c>
      <c r="K1890">
        <v>51.082621082621081</v>
      </c>
    </row>
    <row r="1891" spans="1:11" x14ac:dyDescent="0.25">
      <c r="A1891" t="s">
        <v>155</v>
      </c>
      <c r="B1891" t="s">
        <v>359</v>
      </c>
      <c r="C1891">
        <v>2414</v>
      </c>
      <c r="D1891">
        <v>1272</v>
      </c>
      <c r="E1891">
        <v>52.692626346313176</v>
      </c>
      <c r="F1891">
        <v>2641</v>
      </c>
      <c r="G1891">
        <v>1186</v>
      </c>
      <c r="H1891">
        <v>44.907232109049602</v>
      </c>
      <c r="I1891">
        <v>5055</v>
      </c>
      <c r="J1891">
        <v>2458</v>
      </c>
      <c r="K1891">
        <v>48.625123639960435</v>
      </c>
    </row>
    <row r="1892" spans="1:11" x14ac:dyDescent="0.25">
      <c r="A1892" t="s">
        <v>155</v>
      </c>
      <c r="B1892" t="s">
        <v>360</v>
      </c>
      <c r="C1892">
        <v>1916</v>
      </c>
      <c r="D1892">
        <v>991</v>
      </c>
      <c r="E1892">
        <v>51.722338204592894</v>
      </c>
      <c r="F1892">
        <v>2254</v>
      </c>
      <c r="G1892">
        <v>994</v>
      </c>
      <c r="H1892">
        <v>44.099378881987576</v>
      </c>
      <c r="I1892">
        <v>4170</v>
      </c>
      <c r="J1892">
        <v>1985</v>
      </c>
      <c r="K1892">
        <v>47.601918465227818</v>
      </c>
    </row>
    <row r="1893" spans="1:11" x14ac:dyDescent="0.25">
      <c r="A1893" t="s">
        <v>155</v>
      </c>
      <c r="B1893" t="s">
        <v>361</v>
      </c>
      <c r="C1893">
        <v>2075</v>
      </c>
      <c r="D1893">
        <v>1127</v>
      </c>
      <c r="E1893">
        <v>54.3132530120482</v>
      </c>
      <c r="F1893">
        <v>2234</v>
      </c>
      <c r="G1893">
        <v>1001</v>
      </c>
      <c r="H1893">
        <v>44.807520143240801</v>
      </c>
      <c r="I1893">
        <v>4309</v>
      </c>
      <c r="J1893">
        <v>2128</v>
      </c>
      <c r="K1893">
        <v>49.385008122534202</v>
      </c>
    </row>
    <row r="1894" spans="1:11" x14ac:dyDescent="0.25">
      <c r="A1894" t="s">
        <v>155</v>
      </c>
      <c r="B1894" t="s">
        <v>362</v>
      </c>
      <c r="C1894">
        <v>1888</v>
      </c>
      <c r="D1894">
        <v>989</v>
      </c>
      <c r="E1894">
        <v>52.383474576271198</v>
      </c>
      <c r="F1894">
        <v>2077</v>
      </c>
      <c r="G1894">
        <v>938</v>
      </c>
      <c r="H1894">
        <v>45.161290322580598</v>
      </c>
      <c r="I1894">
        <v>3965</v>
      </c>
      <c r="J1894">
        <v>1927</v>
      </c>
      <c r="K1894">
        <v>48.6002522068096</v>
      </c>
    </row>
    <row r="1895" spans="1:11" x14ac:dyDescent="0.25">
      <c r="A1895" t="s">
        <v>155</v>
      </c>
      <c r="B1895" t="s">
        <v>363</v>
      </c>
      <c r="C1895">
        <v>730</v>
      </c>
      <c r="D1895">
        <v>446</v>
      </c>
      <c r="E1895">
        <v>61.095890410958901</v>
      </c>
      <c r="F1895">
        <v>749</v>
      </c>
      <c r="G1895">
        <v>410</v>
      </c>
      <c r="H1895">
        <v>54.739652870493998</v>
      </c>
      <c r="I1895">
        <v>1480</v>
      </c>
      <c r="J1895">
        <v>857</v>
      </c>
      <c r="K1895">
        <v>57.905405405405403</v>
      </c>
    </row>
    <row r="1896" spans="1:11" x14ac:dyDescent="0.25">
      <c r="A1896" t="s">
        <v>156</v>
      </c>
      <c r="B1896" t="s">
        <v>365</v>
      </c>
      <c r="C1896">
        <v>83</v>
      </c>
      <c r="D1896">
        <v>35</v>
      </c>
      <c r="E1896">
        <v>42.168674698795186</v>
      </c>
      <c r="F1896">
        <v>102</v>
      </c>
      <c r="G1896">
        <v>48</v>
      </c>
      <c r="H1896">
        <v>47.058823529411768</v>
      </c>
      <c r="I1896">
        <v>185</v>
      </c>
      <c r="J1896">
        <v>83</v>
      </c>
      <c r="K1896">
        <v>44.86486486486487</v>
      </c>
    </row>
    <row r="1897" spans="1:11" x14ac:dyDescent="0.25">
      <c r="A1897" t="s">
        <v>156</v>
      </c>
      <c r="B1897" t="s">
        <v>366</v>
      </c>
      <c r="C1897">
        <v>71</v>
      </c>
      <c r="D1897">
        <v>36</v>
      </c>
      <c r="E1897">
        <v>50.70422535211268</v>
      </c>
      <c r="F1897">
        <v>78</v>
      </c>
      <c r="G1897">
        <v>43</v>
      </c>
      <c r="H1897">
        <v>55.128205128205124</v>
      </c>
      <c r="I1897">
        <v>149</v>
      </c>
      <c r="J1897">
        <v>79</v>
      </c>
      <c r="K1897">
        <v>53.020134228187914</v>
      </c>
    </row>
    <row r="1898" spans="1:11" x14ac:dyDescent="0.25">
      <c r="A1898" t="s">
        <v>156</v>
      </c>
      <c r="B1898" t="s">
        <v>367</v>
      </c>
      <c r="C1898">
        <v>88</v>
      </c>
      <c r="D1898">
        <v>43</v>
      </c>
      <c r="E1898">
        <v>48.86363636363636</v>
      </c>
      <c r="F1898">
        <v>71</v>
      </c>
      <c r="G1898">
        <v>30</v>
      </c>
      <c r="H1898">
        <v>42.25352112676056</v>
      </c>
      <c r="I1898">
        <v>159</v>
      </c>
      <c r="J1898">
        <v>73</v>
      </c>
      <c r="K1898">
        <v>45.911949685534594</v>
      </c>
    </row>
    <row r="1899" spans="1:11" x14ac:dyDescent="0.25">
      <c r="A1899" t="s">
        <v>156</v>
      </c>
      <c r="B1899" t="s">
        <v>368</v>
      </c>
      <c r="C1899">
        <v>65</v>
      </c>
      <c r="D1899">
        <v>41</v>
      </c>
      <c r="E1899">
        <v>63.076923076923073</v>
      </c>
      <c r="F1899">
        <v>73</v>
      </c>
      <c r="G1899">
        <v>45</v>
      </c>
      <c r="H1899">
        <v>61.643835616438352</v>
      </c>
      <c r="I1899">
        <v>138</v>
      </c>
      <c r="J1899">
        <v>86</v>
      </c>
      <c r="K1899">
        <v>62.318840579710141</v>
      </c>
    </row>
    <row r="1900" spans="1:11" x14ac:dyDescent="0.25">
      <c r="A1900" t="s">
        <v>156</v>
      </c>
      <c r="B1900" t="s">
        <v>369</v>
      </c>
      <c r="C1900">
        <v>70</v>
      </c>
      <c r="D1900">
        <v>35</v>
      </c>
      <c r="E1900">
        <v>50</v>
      </c>
      <c r="F1900">
        <v>74</v>
      </c>
      <c r="G1900">
        <v>42</v>
      </c>
      <c r="H1900">
        <v>56.756756756756758</v>
      </c>
      <c r="I1900">
        <v>144</v>
      </c>
      <c r="J1900">
        <v>77</v>
      </c>
      <c r="K1900">
        <v>53.472222222222229</v>
      </c>
    </row>
    <row r="1901" spans="1:11" x14ac:dyDescent="0.25">
      <c r="A1901" t="s">
        <v>156</v>
      </c>
      <c r="B1901" t="s">
        <v>370</v>
      </c>
      <c r="C1901">
        <v>63</v>
      </c>
      <c r="D1901">
        <v>34</v>
      </c>
      <c r="E1901">
        <v>53.968253968253968</v>
      </c>
      <c r="F1901">
        <v>88</v>
      </c>
      <c r="G1901">
        <v>52</v>
      </c>
      <c r="H1901">
        <v>59.090909090909093</v>
      </c>
      <c r="I1901">
        <v>151</v>
      </c>
      <c r="J1901">
        <v>86</v>
      </c>
      <c r="K1901">
        <v>56.953642384105962</v>
      </c>
    </row>
    <row r="1902" spans="1:11" x14ac:dyDescent="0.25">
      <c r="A1902" t="s">
        <v>156</v>
      </c>
      <c r="B1902" t="s">
        <v>357</v>
      </c>
      <c r="C1902">
        <v>75</v>
      </c>
      <c r="D1902">
        <v>43</v>
      </c>
      <c r="E1902">
        <v>57.333333333333329</v>
      </c>
      <c r="F1902">
        <v>72</v>
      </c>
      <c r="G1902">
        <v>36</v>
      </c>
      <c r="H1902">
        <v>50</v>
      </c>
      <c r="I1902">
        <v>147</v>
      </c>
      <c r="J1902">
        <v>79</v>
      </c>
      <c r="K1902">
        <v>53.741496598639458</v>
      </c>
    </row>
    <row r="1903" spans="1:11" x14ac:dyDescent="0.25">
      <c r="A1903" t="s">
        <v>156</v>
      </c>
      <c r="B1903" t="s">
        <v>358</v>
      </c>
      <c r="C1903">
        <v>76</v>
      </c>
      <c r="D1903">
        <v>47</v>
      </c>
      <c r="E1903">
        <v>61.84210526315789</v>
      </c>
      <c r="F1903">
        <v>43</v>
      </c>
      <c r="G1903">
        <v>31</v>
      </c>
      <c r="H1903">
        <v>72.093023255813947</v>
      </c>
      <c r="I1903">
        <v>119</v>
      </c>
      <c r="J1903">
        <v>78</v>
      </c>
      <c r="K1903">
        <v>65.546218487394952</v>
      </c>
    </row>
    <row r="1904" spans="1:11" x14ac:dyDescent="0.25">
      <c r="A1904" t="s">
        <v>156</v>
      </c>
      <c r="B1904" t="s">
        <v>359</v>
      </c>
      <c r="C1904">
        <v>79</v>
      </c>
      <c r="D1904">
        <v>40</v>
      </c>
      <c r="E1904">
        <v>50.63291139240507</v>
      </c>
      <c r="F1904">
        <v>97</v>
      </c>
      <c r="G1904">
        <v>60</v>
      </c>
      <c r="H1904">
        <v>61.855670103092777</v>
      </c>
      <c r="I1904" t="s">
        <v>334</v>
      </c>
      <c r="J1904" t="s">
        <v>334</v>
      </c>
      <c r="K1904">
        <v>56.81818181818182</v>
      </c>
    </row>
    <row r="1905" spans="1:11" x14ac:dyDescent="0.25">
      <c r="A1905" t="s">
        <v>156</v>
      </c>
      <c r="B1905" t="s">
        <v>360</v>
      </c>
      <c r="C1905">
        <v>74</v>
      </c>
      <c r="D1905">
        <v>42</v>
      </c>
      <c r="E1905">
        <v>56.756756756756758</v>
      </c>
      <c r="F1905">
        <v>74</v>
      </c>
      <c r="G1905">
        <v>36</v>
      </c>
      <c r="H1905">
        <v>48.648648648648653</v>
      </c>
      <c r="I1905">
        <v>148</v>
      </c>
      <c r="J1905">
        <v>78</v>
      </c>
      <c r="K1905">
        <v>52.702702702702702</v>
      </c>
    </row>
    <row r="1906" spans="1:11" x14ac:dyDescent="0.25">
      <c r="A1906" t="s">
        <v>156</v>
      </c>
      <c r="B1906" t="s">
        <v>361</v>
      </c>
      <c r="C1906">
        <v>67</v>
      </c>
      <c r="D1906">
        <v>34</v>
      </c>
      <c r="E1906">
        <v>50.746268656716403</v>
      </c>
      <c r="F1906">
        <v>83</v>
      </c>
      <c r="G1906">
        <v>45</v>
      </c>
      <c r="H1906">
        <v>54.216867469879503</v>
      </c>
      <c r="I1906">
        <v>150</v>
      </c>
      <c r="J1906">
        <v>79</v>
      </c>
      <c r="K1906">
        <v>52.6666666666667</v>
      </c>
    </row>
    <row r="1907" spans="1:11" x14ac:dyDescent="0.25">
      <c r="A1907" t="s">
        <v>156</v>
      </c>
      <c r="B1907" t="s">
        <v>362</v>
      </c>
      <c r="C1907">
        <v>43</v>
      </c>
      <c r="D1907">
        <v>28</v>
      </c>
      <c r="E1907">
        <v>65.116279069767401</v>
      </c>
      <c r="F1907">
        <v>49</v>
      </c>
      <c r="G1907">
        <v>37</v>
      </c>
      <c r="H1907">
        <v>75.510204081632693</v>
      </c>
      <c r="I1907">
        <v>92</v>
      </c>
      <c r="J1907">
        <v>65</v>
      </c>
      <c r="K1907">
        <v>70.652173913043498</v>
      </c>
    </row>
    <row r="1908" spans="1:11" x14ac:dyDescent="0.25">
      <c r="A1908" t="s">
        <v>156</v>
      </c>
      <c r="B1908" t="s">
        <v>363</v>
      </c>
      <c r="C1908" t="s">
        <v>334</v>
      </c>
      <c r="D1908" t="s">
        <v>334</v>
      </c>
      <c r="E1908">
        <v>75</v>
      </c>
      <c r="F1908" t="s">
        <v>334</v>
      </c>
      <c r="G1908" t="s">
        <v>334</v>
      </c>
      <c r="H1908">
        <v>72.727272727272705</v>
      </c>
      <c r="I1908">
        <v>15</v>
      </c>
      <c r="J1908">
        <v>11</v>
      </c>
      <c r="K1908">
        <v>73.3333333333333</v>
      </c>
    </row>
    <row r="1909" spans="1:11" x14ac:dyDescent="0.25">
      <c r="A1909" t="s">
        <v>156</v>
      </c>
      <c r="B1909" t="s">
        <v>355</v>
      </c>
      <c r="C1909">
        <v>78</v>
      </c>
      <c r="D1909">
        <v>44</v>
      </c>
      <c r="E1909">
        <v>56.410256410256409</v>
      </c>
      <c r="F1909">
        <v>60</v>
      </c>
      <c r="G1909">
        <v>33</v>
      </c>
      <c r="H1909">
        <v>55</v>
      </c>
      <c r="I1909">
        <v>138</v>
      </c>
      <c r="J1909">
        <v>77</v>
      </c>
      <c r="K1909">
        <v>55.79710144927536</v>
      </c>
    </row>
    <row r="1910" spans="1:11" x14ac:dyDescent="0.25">
      <c r="A1910" t="s">
        <v>424</v>
      </c>
      <c r="B1910" t="s">
        <v>365</v>
      </c>
      <c r="C1910">
        <v>3600</v>
      </c>
      <c r="D1910">
        <v>1259</v>
      </c>
      <c r="E1910">
        <v>34.972222222222221</v>
      </c>
      <c r="F1910">
        <v>3121</v>
      </c>
      <c r="G1910">
        <v>879</v>
      </c>
      <c r="H1910">
        <v>28.164049983979496</v>
      </c>
      <c r="I1910">
        <v>6721</v>
      </c>
      <c r="J1910">
        <v>2138</v>
      </c>
      <c r="K1910">
        <v>31.810742449040323</v>
      </c>
    </row>
    <row r="1911" spans="1:11" x14ac:dyDescent="0.25">
      <c r="A1911" t="s">
        <v>424</v>
      </c>
      <c r="B1911" t="s">
        <v>366</v>
      </c>
      <c r="C1911">
        <v>3687</v>
      </c>
      <c r="D1911">
        <v>1573</v>
      </c>
      <c r="E1911">
        <v>42.66341198806618</v>
      </c>
      <c r="F1911">
        <v>3146</v>
      </c>
      <c r="G1911">
        <v>1112</v>
      </c>
      <c r="H1911">
        <v>35.346471710108077</v>
      </c>
      <c r="I1911">
        <v>6834</v>
      </c>
      <c r="J1911">
        <v>2685</v>
      </c>
      <c r="K1911">
        <v>39.288849868305533</v>
      </c>
    </row>
    <row r="1912" spans="1:11" x14ac:dyDescent="0.25">
      <c r="A1912" t="s">
        <v>424</v>
      </c>
      <c r="B1912" t="s">
        <v>367</v>
      </c>
      <c r="C1912">
        <v>3705</v>
      </c>
      <c r="D1912">
        <v>1681</v>
      </c>
      <c r="E1912">
        <v>45.371120107962213</v>
      </c>
      <c r="F1912">
        <v>3359</v>
      </c>
      <c r="G1912">
        <v>1195</v>
      </c>
      <c r="H1912">
        <v>35.576064304852636</v>
      </c>
      <c r="I1912">
        <v>7065</v>
      </c>
      <c r="J1912">
        <v>2877</v>
      </c>
      <c r="K1912">
        <v>40.72186836518047</v>
      </c>
    </row>
    <row r="1913" spans="1:11" x14ac:dyDescent="0.25">
      <c r="A1913" t="s">
        <v>424</v>
      </c>
      <c r="B1913" t="s">
        <v>368</v>
      </c>
      <c r="C1913">
        <v>3572</v>
      </c>
      <c r="D1913">
        <v>1697</v>
      </c>
      <c r="E1913">
        <v>47.508398656215007</v>
      </c>
      <c r="F1913">
        <v>3697</v>
      </c>
      <c r="G1913">
        <v>1407</v>
      </c>
      <c r="H1913">
        <v>38.057884771436299</v>
      </c>
      <c r="I1913">
        <v>7269</v>
      </c>
      <c r="J1913">
        <v>3104</v>
      </c>
      <c r="K1913">
        <v>42.701884715916904</v>
      </c>
    </row>
    <row r="1914" spans="1:11" x14ac:dyDescent="0.25">
      <c r="A1914" t="s">
        <v>424</v>
      </c>
      <c r="B1914" t="s">
        <v>369</v>
      </c>
      <c r="C1914">
        <v>3613</v>
      </c>
      <c r="D1914">
        <v>1694</v>
      </c>
      <c r="E1914">
        <v>46.886244118461107</v>
      </c>
      <c r="F1914">
        <v>3865</v>
      </c>
      <c r="G1914">
        <v>1463</v>
      </c>
      <c r="H1914">
        <v>37.852522639068567</v>
      </c>
      <c r="I1914">
        <v>7478</v>
      </c>
      <c r="J1914">
        <v>3157</v>
      </c>
      <c r="K1914">
        <v>42.217170366408126</v>
      </c>
    </row>
    <row r="1915" spans="1:11" x14ac:dyDescent="0.25">
      <c r="A1915" t="s">
        <v>310</v>
      </c>
      <c r="B1915" t="s">
        <v>359</v>
      </c>
      <c r="C1915">
        <v>2067</v>
      </c>
      <c r="D1915">
        <v>1100</v>
      </c>
      <c r="E1915">
        <v>53.217223028543785</v>
      </c>
      <c r="F1915">
        <v>2534</v>
      </c>
      <c r="G1915">
        <v>1122</v>
      </c>
      <c r="H1915">
        <v>44.277821625887924</v>
      </c>
      <c r="I1915">
        <v>4601</v>
      </c>
      <c r="J1915">
        <v>2222</v>
      </c>
      <c r="K1915">
        <v>48.293849163225389</v>
      </c>
    </row>
    <row r="1916" spans="1:11" x14ac:dyDescent="0.25">
      <c r="A1916" t="s">
        <v>310</v>
      </c>
      <c r="B1916" t="s">
        <v>360</v>
      </c>
      <c r="C1916">
        <v>2472</v>
      </c>
      <c r="D1916">
        <v>1439</v>
      </c>
      <c r="E1916">
        <v>58.211974110032358</v>
      </c>
      <c r="F1916">
        <v>3158</v>
      </c>
      <c r="G1916">
        <v>1502</v>
      </c>
      <c r="H1916">
        <v>47.561747941735277</v>
      </c>
      <c r="I1916">
        <v>5630</v>
      </c>
      <c r="J1916">
        <v>2941</v>
      </c>
      <c r="K1916">
        <v>52.238010657193605</v>
      </c>
    </row>
    <row r="1917" spans="1:11" x14ac:dyDescent="0.25">
      <c r="A1917" t="s">
        <v>310</v>
      </c>
      <c r="B1917" t="s">
        <v>361</v>
      </c>
      <c r="C1917">
        <v>2459</v>
      </c>
      <c r="D1917">
        <v>1441</v>
      </c>
      <c r="E1917">
        <v>58.601057340382297</v>
      </c>
      <c r="F1917">
        <v>2969</v>
      </c>
      <c r="G1917">
        <v>1459</v>
      </c>
      <c r="H1917">
        <v>49.141124957898299</v>
      </c>
      <c r="I1917">
        <v>5428</v>
      </c>
      <c r="J1917">
        <v>2900</v>
      </c>
      <c r="K1917">
        <v>53.426676492262303</v>
      </c>
    </row>
    <row r="1918" spans="1:11" x14ac:dyDescent="0.25">
      <c r="A1918" t="s">
        <v>310</v>
      </c>
      <c r="B1918" t="s">
        <v>362</v>
      </c>
      <c r="C1918">
        <v>2399</v>
      </c>
      <c r="D1918">
        <v>1412</v>
      </c>
      <c r="E1918">
        <v>58.857857440600199</v>
      </c>
      <c r="F1918">
        <v>2681</v>
      </c>
      <c r="G1918">
        <v>1333</v>
      </c>
      <c r="H1918">
        <v>49.720253636702701</v>
      </c>
      <c r="I1918">
        <v>5080</v>
      </c>
      <c r="J1918">
        <v>2745</v>
      </c>
      <c r="K1918">
        <v>54.035433070866098</v>
      </c>
    </row>
    <row r="1919" spans="1:11" x14ac:dyDescent="0.25">
      <c r="A1919" t="s">
        <v>310</v>
      </c>
      <c r="B1919" t="s">
        <v>363</v>
      </c>
      <c r="C1919">
        <v>727</v>
      </c>
      <c r="D1919">
        <v>476</v>
      </c>
      <c r="E1919">
        <v>65.474552957358995</v>
      </c>
      <c r="F1919">
        <v>876</v>
      </c>
      <c r="G1919">
        <v>515</v>
      </c>
      <c r="H1919">
        <v>58.789954337899502</v>
      </c>
      <c r="I1919">
        <v>1603</v>
      </c>
      <c r="J1919">
        <v>991</v>
      </c>
      <c r="K1919">
        <v>61.821584529008099</v>
      </c>
    </row>
    <row r="1920" spans="1:11" x14ac:dyDescent="0.25">
      <c r="A1920" t="s">
        <v>425</v>
      </c>
      <c r="B1920" t="s">
        <v>370</v>
      </c>
      <c r="C1920">
        <v>3762</v>
      </c>
      <c r="D1920">
        <v>1742</v>
      </c>
      <c r="E1920">
        <v>46.305156831472623</v>
      </c>
      <c r="F1920">
        <v>3778</v>
      </c>
      <c r="G1920">
        <v>1455</v>
      </c>
      <c r="H1920">
        <v>38.512440444679726</v>
      </c>
      <c r="I1920">
        <v>7540</v>
      </c>
      <c r="J1920">
        <v>3197</v>
      </c>
      <c r="K1920">
        <v>42.400530503978779</v>
      </c>
    </row>
    <row r="1921" spans="1:11" x14ac:dyDescent="0.25">
      <c r="A1921" t="s">
        <v>425</v>
      </c>
      <c r="B1921" t="s">
        <v>357</v>
      </c>
      <c r="C1921">
        <v>4758</v>
      </c>
      <c r="D1921">
        <v>2166</v>
      </c>
      <c r="E1921">
        <v>45.523329129886505</v>
      </c>
      <c r="F1921">
        <v>4382</v>
      </c>
      <c r="G1921">
        <v>1647</v>
      </c>
      <c r="H1921">
        <v>37.585577361935187</v>
      </c>
      <c r="I1921">
        <v>9140</v>
      </c>
      <c r="J1921">
        <v>3813</v>
      </c>
      <c r="K1921">
        <v>41.717724288840266</v>
      </c>
    </row>
    <row r="1922" spans="1:11" x14ac:dyDescent="0.25">
      <c r="A1922" t="s">
        <v>425</v>
      </c>
      <c r="B1922" t="s">
        <v>358</v>
      </c>
      <c r="C1922">
        <v>4222</v>
      </c>
      <c r="D1922">
        <v>1905</v>
      </c>
      <c r="E1922">
        <v>45.120795831359544</v>
      </c>
      <c r="F1922">
        <v>4008</v>
      </c>
      <c r="G1922">
        <v>1437</v>
      </c>
      <c r="H1922">
        <v>35.853293413173652</v>
      </c>
      <c r="I1922">
        <v>8230</v>
      </c>
      <c r="J1922">
        <v>3342</v>
      </c>
      <c r="K1922">
        <v>40.607533414337787</v>
      </c>
    </row>
    <row r="1923" spans="1:11" x14ac:dyDescent="0.25">
      <c r="A1923" t="s">
        <v>425</v>
      </c>
      <c r="B1923" t="s">
        <v>359</v>
      </c>
      <c r="C1923">
        <v>3342</v>
      </c>
      <c r="D1923">
        <v>1544</v>
      </c>
      <c r="E1923">
        <v>46.199880311190903</v>
      </c>
      <c r="F1923">
        <v>3446</v>
      </c>
      <c r="G1923">
        <v>1289</v>
      </c>
      <c r="H1923">
        <v>37.40568775391759</v>
      </c>
      <c r="I1923">
        <v>6788</v>
      </c>
      <c r="J1923">
        <v>2833</v>
      </c>
      <c r="K1923">
        <v>41.735415439010019</v>
      </c>
    </row>
    <row r="1924" spans="1:11" x14ac:dyDescent="0.25">
      <c r="A1924" t="s">
        <v>426</v>
      </c>
      <c r="B1924" t="s">
        <v>360</v>
      </c>
      <c r="C1924">
        <v>1106</v>
      </c>
      <c r="D1924">
        <v>497</v>
      </c>
      <c r="E1924">
        <v>44.936708860759488</v>
      </c>
      <c r="F1924">
        <v>1036</v>
      </c>
      <c r="G1924">
        <v>351</v>
      </c>
      <c r="H1924">
        <v>33.880308880308881</v>
      </c>
      <c r="I1924">
        <v>2142</v>
      </c>
      <c r="J1924">
        <v>848</v>
      </c>
      <c r="K1924">
        <v>39.589169000933708</v>
      </c>
    </row>
    <row r="1925" spans="1:11" x14ac:dyDescent="0.25">
      <c r="A1925" t="s">
        <v>426</v>
      </c>
      <c r="B1925" t="s">
        <v>361</v>
      </c>
      <c r="C1925">
        <v>1145</v>
      </c>
      <c r="D1925">
        <v>480</v>
      </c>
      <c r="E1925">
        <v>41.921397379912698</v>
      </c>
      <c r="F1925">
        <v>1021</v>
      </c>
      <c r="G1925">
        <v>348</v>
      </c>
      <c r="H1925">
        <v>34.084231145935398</v>
      </c>
      <c r="I1925">
        <v>2166</v>
      </c>
      <c r="J1925">
        <v>828</v>
      </c>
      <c r="K1925">
        <v>38.227146814404399</v>
      </c>
    </row>
    <row r="1926" spans="1:11" x14ac:dyDescent="0.25">
      <c r="A1926" t="s">
        <v>158</v>
      </c>
      <c r="B1926" t="s">
        <v>365</v>
      </c>
      <c r="C1926">
        <v>1114</v>
      </c>
      <c r="D1926">
        <v>536</v>
      </c>
      <c r="E1926">
        <v>48.114901256732495</v>
      </c>
      <c r="F1926">
        <v>1260</v>
      </c>
      <c r="G1926">
        <v>519</v>
      </c>
      <c r="H1926">
        <v>41.19047619047619</v>
      </c>
      <c r="I1926">
        <v>2374</v>
      </c>
      <c r="J1926">
        <v>1055</v>
      </c>
      <c r="K1926">
        <v>44.439764111204724</v>
      </c>
    </row>
    <row r="1927" spans="1:11" x14ac:dyDescent="0.25">
      <c r="A1927" t="s">
        <v>158</v>
      </c>
      <c r="B1927" t="s">
        <v>366</v>
      </c>
      <c r="C1927">
        <v>1113</v>
      </c>
      <c r="D1927">
        <v>562</v>
      </c>
      <c r="E1927">
        <v>50.494159928122187</v>
      </c>
      <c r="F1927">
        <v>1243</v>
      </c>
      <c r="G1927">
        <v>577</v>
      </c>
      <c r="H1927">
        <v>46.419951729686247</v>
      </c>
      <c r="I1927">
        <v>2356</v>
      </c>
      <c r="J1927">
        <v>1139</v>
      </c>
      <c r="K1927">
        <v>48.344651952461803</v>
      </c>
    </row>
    <row r="1928" spans="1:11" x14ac:dyDescent="0.25">
      <c r="A1928" t="s">
        <v>158</v>
      </c>
      <c r="B1928" t="s">
        <v>367</v>
      </c>
      <c r="C1928">
        <v>1170</v>
      </c>
      <c r="D1928">
        <v>541</v>
      </c>
      <c r="E1928">
        <v>46.239316239316238</v>
      </c>
      <c r="F1928">
        <v>1073</v>
      </c>
      <c r="G1928">
        <v>476</v>
      </c>
      <c r="H1928">
        <v>44.361602982292631</v>
      </c>
      <c r="I1928">
        <v>2243</v>
      </c>
      <c r="J1928">
        <v>1017</v>
      </c>
      <c r="K1928">
        <v>45.341061078912169</v>
      </c>
    </row>
    <row r="1929" spans="1:11" x14ac:dyDescent="0.25">
      <c r="A1929" t="s">
        <v>158</v>
      </c>
      <c r="B1929" t="s">
        <v>355</v>
      </c>
      <c r="C1929">
        <v>1008</v>
      </c>
      <c r="D1929">
        <v>536</v>
      </c>
      <c r="E1929">
        <v>53.17460317460317</v>
      </c>
      <c r="F1929">
        <v>1104</v>
      </c>
      <c r="G1929">
        <v>529</v>
      </c>
      <c r="H1929">
        <v>47.916666666666671</v>
      </c>
      <c r="I1929">
        <v>2112</v>
      </c>
      <c r="J1929">
        <v>1065</v>
      </c>
      <c r="K1929">
        <v>50.42613636363636</v>
      </c>
    </row>
    <row r="1930" spans="1:11" x14ac:dyDescent="0.25">
      <c r="A1930" t="s">
        <v>158</v>
      </c>
      <c r="B1930" t="s">
        <v>368</v>
      </c>
      <c r="C1930">
        <v>893</v>
      </c>
      <c r="D1930">
        <v>495</v>
      </c>
      <c r="E1930">
        <v>55.431131019036954</v>
      </c>
      <c r="F1930">
        <v>1047</v>
      </c>
      <c r="G1930">
        <v>537</v>
      </c>
      <c r="H1930">
        <v>51.289398280802288</v>
      </c>
      <c r="I1930">
        <v>1940</v>
      </c>
      <c r="J1930">
        <v>1032</v>
      </c>
      <c r="K1930">
        <v>53.19587628865979</v>
      </c>
    </row>
    <row r="1931" spans="1:11" x14ac:dyDescent="0.25">
      <c r="A1931" t="s">
        <v>158</v>
      </c>
      <c r="B1931" t="s">
        <v>369</v>
      </c>
      <c r="C1931">
        <v>837</v>
      </c>
      <c r="D1931">
        <v>442</v>
      </c>
      <c r="E1931">
        <v>52.807646356033459</v>
      </c>
      <c r="F1931">
        <v>1060</v>
      </c>
      <c r="G1931">
        <v>497</v>
      </c>
      <c r="H1931">
        <v>46.886792452830186</v>
      </c>
      <c r="I1931">
        <v>1897</v>
      </c>
      <c r="J1931">
        <v>939</v>
      </c>
      <c r="K1931">
        <v>49.499209277807068</v>
      </c>
    </row>
    <row r="1932" spans="1:11" x14ac:dyDescent="0.25">
      <c r="A1932" t="s">
        <v>158</v>
      </c>
      <c r="B1932" t="s">
        <v>370</v>
      </c>
      <c r="C1932">
        <v>1014</v>
      </c>
      <c r="D1932">
        <v>493</v>
      </c>
      <c r="E1932">
        <v>48.619329388560153</v>
      </c>
      <c r="F1932">
        <v>971</v>
      </c>
      <c r="G1932">
        <v>427</v>
      </c>
      <c r="H1932">
        <v>43.97528321318228</v>
      </c>
      <c r="I1932">
        <v>1985</v>
      </c>
      <c r="J1932">
        <v>920</v>
      </c>
      <c r="K1932">
        <v>46.347607052896727</v>
      </c>
    </row>
    <row r="1933" spans="1:11" x14ac:dyDescent="0.25">
      <c r="A1933" t="s">
        <v>158</v>
      </c>
      <c r="B1933" t="s">
        <v>357</v>
      </c>
      <c r="C1933">
        <v>927</v>
      </c>
      <c r="D1933">
        <v>461</v>
      </c>
      <c r="E1933">
        <v>49.730312837108947</v>
      </c>
      <c r="F1933">
        <v>1042</v>
      </c>
      <c r="G1933">
        <v>442</v>
      </c>
      <c r="H1933">
        <v>42.418426103646837</v>
      </c>
      <c r="I1933">
        <v>1969</v>
      </c>
      <c r="J1933">
        <v>903</v>
      </c>
      <c r="K1933">
        <v>45.860843067546973</v>
      </c>
    </row>
    <row r="1934" spans="1:11" x14ac:dyDescent="0.25">
      <c r="A1934" t="s">
        <v>158</v>
      </c>
      <c r="B1934" t="s">
        <v>358</v>
      </c>
      <c r="C1934">
        <v>1124</v>
      </c>
      <c r="D1934">
        <v>597</v>
      </c>
      <c r="E1934">
        <v>53.113879003558722</v>
      </c>
      <c r="F1934">
        <v>1240</v>
      </c>
      <c r="G1934">
        <v>586</v>
      </c>
      <c r="H1934">
        <v>47.258064516129032</v>
      </c>
      <c r="I1934">
        <v>2364</v>
      </c>
      <c r="J1934">
        <v>1183</v>
      </c>
      <c r="K1934">
        <v>50.042301184433164</v>
      </c>
    </row>
    <row r="1935" spans="1:11" x14ac:dyDescent="0.25">
      <c r="A1935" t="s">
        <v>158</v>
      </c>
      <c r="B1935" t="s">
        <v>359</v>
      </c>
      <c r="C1935">
        <v>1248</v>
      </c>
      <c r="D1935">
        <v>602</v>
      </c>
      <c r="E1935">
        <v>48.237179487179482</v>
      </c>
      <c r="F1935">
        <v>1301</v>
      </c>
      <c r="G1935">
        <v>575</v>
      </c>
      <c r="H1935">
        <v>44.196771714066102</v>
      </c>
      <c r="I1935">
        <v>2549</v>
      </c>
      <c r="J1935">
        <v>1177</v>
      </c>
      <c r="K1935">
        <v>46.174970576696744</v>
      </c>
    </row>
    <row r="1936" spans="1:11" x14ac:dyDescent="0.25">
      <c r="A1936" t="s">
        <v>158</v>
      </c>
      <c r="B1936" t="s">
        <v>360</v>
      </c>
      <c r="C1936">
        <v>1127</v>
      </c>
      <c r="D1936">
        <v>532</v>
      </c>
      <c r="E1936">
        <v>47.204968944099384</v>
      </c>
      <c r="F1936">
        <v>1395</v>
      </c>
      <c r="G1936">
        <v>557</v>
      </c>
      <c r="H1936">
        <v>39.928315412186379</v>
      </c>
      <c r="I1936">
        <v>2522</v>
      </c>
      <c r="J1936">
        <v>1089</v>
      </c>
      <c r="K1936">
        <v>43.180015860428227</v>
      </c>
    </row>
    <row r="1937" spans="1:11" x14ac:dyDescent="0.25">
      <c r="A1937" t="s">
        <v>158</v>
      </c>
      <c r="B1937" t="s">
        <v>361</v>
      </c>
      <c r="C1937">
        <v>841</v>
      </c>
      <c r="D1937">
        <v>384</v>
      </c>
      <c r="E1937">
        <v>45.659928656361501</v>
      </c>
      <c r="F1937">
        <v>1112</v>
      </c>
      <c r="G1937">
        <v>472</v>
      </c>
      <c r="H1937">
        <v>42.4460431654676</v>
      </c>
      <c r="I1937">
        <v>1953</v>
      </c>
      <c r="J1937">
        <v>856</v>
      </c>
      <c r="K1937">
        <v>43.830005120327698</v>
      </c>
    </row>
    <row r="1938" spans="1:11" x14ac:dyDescent="0.25">
      <c r="A1938" t="s">
        <v>158</v>
      </c>
      <c r="B1938" t="s">
        <v>362</v>
      </c>
      <c r="C1938">
        <v>900</v>
      </c>
      <c r="D1938">
        <v>410</v>
      </c>
      <c r="E1938">
        <v>45.5555555555556</v>
      </c>
      <c r="F1938">
        <v>1053</v>
      </c>
      <c r="G1938">
        <v>451</v>
      </c>
      <c r="H1938">
        <v>42.830009496676198</v>
      </c>
      <c r="I1938">
        <v>1953</v>
      </c>
      <c r="J1938">
        <v>861</v>
      </c>
      <c r="K1938">
        <v>44.086021505376401</v>
      </c>
    </row>
    <row r="1939" spans="1:11" x14ac:dyDescent="0.25">
      <c r="A1939" t="s">
        <v>158</v>
      </c>
      <c r="B1939" t="s">
        <v>363</v>
      </c>
      <c r="C1939">
        <v>312</v>
      </c>
      <c r="D1939">
        <v>169</v>
      </c>
      <c r="E1939">
        <v>54.1666666666667</v>
      </c>
      <c r="F1939">
        <v>308</v>
      </c>
      <c r="G1939">
        <v>141</v>
      </c>
      <c r="H1939">
        <v>45.7792207792208</v>
      </c>
      <c r="I1939">
        <v>620</v>
      </c>
      <c r="J1939">
        <v>310</v>
      </c>
      <c r="K1939">
        <v>50</v>
      </c>
    </row>
    <row r="1940" spans="1:11" x14ac:dyDescent="0.25">
      <c r="A1940" t="s">
        <v>427</v>
      </c>
      <c r="B1940" t="s">
        <v>365</v>
      </c>
      <c r="C1940">
        <v>2580</v>
      </c>
      <c r="D1940">
        <v>1172</v>
      </c>
      <c r="E1940">
        <v>45.426356589147289</v>
      </c>
      <c r="F1940">
        <v>2677</v>
      </c>
      <c r="G1940">
        <v>1021</v>
      </c>
      <c r="H1940">
        <v>38.139708629062383</v>
      </c>
      <c r="I1940">
        <v>5257</v>
      </c>
      <c r="J1940">
        <v>2193</v>
      </c>
      <c r="K1940">
        <v>41.715807494768882</v>
      </c>
    </row>
    <row r="1941" spans="1:11" x14ac:dyDescent="0.25">
      <c r="A1941" t="s">
        <v>427</v>
      </c>
      <c r="B1941" t="s">
        <v>366</v>
      </c>
      <c r="C1941">
        <v>2723</v>
      </c>
      <c r="D1941">
        <v>1273</v>
      </c>
      <c r="E1941">
        <v>46.749908189496885</v>
      </c>
      <c r="F1941">
        <v>2747</v>
      </c>
      <c r="G1941">
        <v>1104</v>
      </c>
      <c r="H1941">
        <v>40.189297415362212</v>
      </c>
      <c r="I1941">
        <v>5471</v>
      </c>
      <c r="J1941">
        <v>2377</v>
      </c>
      <c r="K1941">
        <v>43.447267409979894</v>
      </c>
    </row>
    <row r="1942" spans="1:11" x14ac:dyDescent="0.25">
      <c r="A1942" t="s">
        <v>427</v>
      </c>
      <c r="B1942" t="s">
        <v>367</v>
      </c>
      <c r="C1942">
        <v>2431</v>
      </c>
      <c r="D1942">
        <v>1101</v>
      </c>
      <c r="E1942">
        <v>45.29000411353352</v>
      </c>
      <c r="F1942">
        <v>2485</v>
      </c>
      <c r="G1942">
        <v>987</v>
      </c>
      <c r="H1942">
        <v>39.718309859154928</v>
      </c>
      <c r="I1942">
        <v>4918</v>
      </c>
      <c r="J1942">
        <v>2089</v>
      </c>
      <c r="K1942">
        <v>42.476616510776736</v>
      </c>
    </row>
    <row r="1943" spans="1:11" x14ac:dyDescent="0.25">
      <c r="A1943" t="s">
        <v>427</v>
      </c>
      <c r="B1943" t="s">
        <v>355</v>
      </c>
      <c r="C1943">
        <v>2014</v>
      </c>
      <c r="D1943">
        <v>958</v>
      </c>
      <c r="E1943">
        <v>47.567030784508439</v>
      </c>
      <c r="F1943">
        <v>2248</v>
      </c>
      <c r="G1943">
        <v>951</v>
      </c>
      <c r="H1943">
        <v>42.304270462633447</v>
      </c>
      <c r="I1943">
        <v>4262</v>
      </c>
      <c r="J1943">
        <v>1909</v>
      </c>
      <c r="K1943">
        <v>44.791177850774282</v>
      </c>
    </row>
    <row r="1944" spans="1:11" x14ac:dyDescent="0.25">
      <c r="A1944" t="s">
        <v>427</v>
      </c>
      <c r="B1944" t="s">
        <v>368</v>
      </c>
      <c r="C1944">
        <v>1988</v>
      </c>
      <c r="D1944">
        <v>972</v>
      </c>
      <c r="E1944">
        <v>48.893360160965791</v>
      </c>
      <c r="F1944">
        <v>2199</v>
      </c>
      <c r="G1944">
        <v>931</v>
      </c>
      <c r="H1944">
        <v>42.337426102773989</v>
      </c>
      <c r="I1944">
        <v>4187</v>
      </c>
      <c r="J1944">
        <v>1903</v>
      </c>
      <c r="K1944">
        <v>45.450203009314549</v>
      </c>
    </row>
    <row r="1945" spans="1:11" x14ac:dyDescent="0.25">
      <c r="A1945" t="s">
        <v>427</v>
      </c>
      <c r="B1945" t="s">
        <v>369</v>
      </c>
      <c r="C1945">
        <v>1777</v>
      </c>
      <c r="D1945">
        <v>845</v>
      </c>
      <c r="E1945">
        <v>47.552054023635336</v>
      </c>
      <c r="F1945">
        <v>2113</v>
      </c>
      <c r="G1945">
        <v>865</v>
      </c>
      <c r="H1945">
        <v>40.937056318031239</v>
      </c>
      <c r="I1945">
        <v>3890</v>
      </c>
      <c r="J1945">
        <v>1710</v>
      </c>
      <c r="K1945">
        <v>43.958868894601544</v>
      </c>
    </row>
    <row r="1946" spans="1:11" x14ac:dyDescent="0.25">
      <c r="A1946" t="s">
        <v>427</v>
      </c>
      <c r="B1946" t="s">
        <v>370</v>
      </c>
      <c r="C1946">
        <v>2037</v>
      </c>
      <c r="D1946">
        <v>945</v>
      </c>
      <c r="E1946">
        <v>46.391752577319586</v>
      </c>
      <c r="F1946">
        <v>2322</v>
      </c>
      <c r="G1946">
        <v>914</v>
      </c>
      <c r="H1946">
        <v>39.362618432385872</v>
      </c>
      <c r="I1946">
        <v>4359</v>
      </c>
      <c r="J1946">
        <v>1859</v>
      </c>
      <c r="K1946">
        <v>42.647396191787109</v>
      </c>
    </row>
    <row r="1947" spans="1:11" x14ac:dyDescent="0.25">
      <c r="A1947" t="s">
        <v>159</v>
      </c>
      <c r="B1947" t="s">
        <v>357</v>
      </c>
      <c r="C1947">
        <v>232</v>
      </c>
      <c r="D1947">
        <v>119</v>
      </c>
      <c r="E1947">
        <v>51.293103448275858</v>
      </c>
      <c r="F1947">
        <v>292</v>
      </c>
      <c r="G1947">
        <v>105</v>
      </c>
      <c r="H1947">
        <v>35.958904109589042</v>
      </c>
      <c r="I1947">
        <v>524</v>
      </c>
      <c r="J1947">
        <v>224</v>
      </c>
      <c r="K1947">
        <v>42.748091603053439</v>
      </c>
    </row>
    <row r="1948" spans="1:11" x14ac:dyDescent="0.25">
      <c r="A1948" t="s">
        <v>159</v>
      </c>
      <c r="B1948" t="s">
        <v>358</v>
      </c>
      <c r="C1948">
        <v>2319</v>
      </c>
      <c r="D1948">
        <v>1107</v>
      </c>
      <c r="E1948">
        <v>47.736093143596378</v>
      </c>
      <c r="F1948">
        <v>2532</v>
      </c>
      <c r="G1948">
        <v>1078</v>
      </c>
      <c r="H1948">
        <v>42.575039494470772</v>
      </c>
      <c r="I1948">
        <v>4851</v>
      </c>
      <c r="J1948">
        <v>2185</v>
      </c>
      <c r="K1948">
        <v>45.042259327973618</v>
      </c>
    </row>
    <row r="1949" spans="1:11" x14ac:dyDescent="0.25">
      <c r="A1949" t="s">
        <v>159</v>
      </c>
      <c r="B1949" t="s">
        <v>359</v>
      </c>
      <c r="C1949">
        <v>2391</v>
      </c>
      <c r="D1949">
        <v>1196</v>
      </c>
      <c r="E1949">
        <v>50.020911752404857</v>
      </c>
      <c r="F1949">
        <v>2679</v>
      </c>
      <c r="G1949">
        <v>1205</v>
      </c>
      <c r="H1949">
        <v>44.979469951474428</v>
      </c>
      <c r="I1949">
        <v>5070</v>
      </c>
      <c r="J1949">
        <v>2401</v>
      </c>
      <c r="K1949">
        <v>47.357001972386591</v>
      </c>
    </row>
    <row r="1950" spans="1:11" x14ac:dyDescent="0.25">
      <c r="A1950" t="s">
        <v>159</v>
      </c>
      <c r="B1950" t="s">
        <v>360</v>
      </c>
      <c r="C1950">
        <v>2376</v>
      </c>
      <c r="D1950">
        <v>1120</v>
      </c>
      <c r="E1950">
        <v>47.138047138047142</v>
      </c>
      <c r="F1950">
        <v>2619</v>
      </c>
      <c r="G1950">
        <v>1146</v>
      </c>
      <c r="H1950">
        <v>43.757159221076748</v>
      </c>
      <c r="I1950">
        <v>4995</v>
      </c>
      <c r="J1950">
        <v>2266</v>
      </c>
      <c r="K1950">
        <v>45.365365365365371</v>
      </c>
    </row>
    <row r="1951" spans="1:11" x14ac:dyDescent="0.25">
      <c r="A1951" t="s">
        <v>159</v>
      </c>
      <c r="B1951" t="s">
        <v>361</v>
      </c>
      <c r="C1951">
        <v>2188</v>
      </c>
      <c r="D1951">
        <v>938</v>
      </c>
      <c r="E1951">
        <v>42.870201096892103</v>
      </c>
      <c r="F1951">
        <v>2551</v>
      </c>
      <c r="G1951">
        <v>998</v>
      </c>
      <c r="H1951">
        <v>39.1219129753038</v>
      </c>
      <c r="I1951">
        <v>4739</v>
      </c>
      <c r="J1951">
        <v>1936</v>
      </c>
      <c r="K1951">
        <v>40.852500527537501</v>
      </c>
    </row>
    <row r="1952" spans="1:11" x14ac:dyDescent="0.25">
      <c r="A1952" t="s">
        <v>159</v>
      </c>
      <c r="B1952" t="s">
        <v>362</v>
      </c>
      <c r="C1952">
        <v>2176</v>
      </c>
      <c r="D1952">
        <v>918</v>
      </c>
      <c r="E1952">
        <v>42.1875</v>
      </c>
      <c r="F1952">
        <v>2545</v>
      </c>
      <c r="G1952">
        <v>960</v>
      </c>
      <c r="H1952">
        <v>37.721021611002001</v>
      </c>
      <c r="I1952">
        <v>4721</v>
      </c>
      <c r="J1952">
        <v>1878</v>
      </c>
      <c r="K1952">
        <v>39.779707689048898</v>
      </c>
    </row>
    <row r="1953" spans="1:11" x14ac:dyDescent="0.25">
      <c r="A1953" t="s">
        <v>159</v>
      </c>
      <c r="B1953" t="s">
        <v>363</v>
      </c>
      <c r="C1953">
        <v>582</v>
      </c>
      <c r="D1953">
        <v>276</v>
      </c>
      <c r="E1953">
        <v>47.422680412371101</v>
      </c>
      <c r="F1953">
        <v>608</v>
      </c>
      <c r="G1953">
        <v>283</v>
      </c>
      <c r="H1953">
        <v>46.546052631579002</v>
      </c>
      <c r="I1953">
        <v>1190</v>
      </c>
      <c r="J1953">
        <v>559</v>
      </c>
      <c r="K1953">
        <v>46.974789915966397</v>
      </c>
    </row>
    <row r="1954" spans="1:11" x14ac:dyDescent="0.25">
      <c r="A1954" t="s">
        <v>160</v>
      </c>
      <c r="B1954" t="s">
        <v>365</v>
      </c>
      <c r="C1954">
        <v>2503</v>
      </c>
      <c r="D1954">
        <v>1200</v>
      </c>
      <c r="E1954">
        <v>47.942469037155412</v>
      </c>
      <c r="F1954">
        <v>2710</v>
      </c>
      <c r="G1954">
        <v>1214</v>
      </c>
      <c r="H1954">
        <v>44.79704797047971</v>
      </c>
      <c r="I1954">
        <v>5213</v>
      </c>
      <c r="J1954">
        <v>2414</v>
      </c>
      <c r="K1954">
        <v>46.307308651448302</v>
      </c>
    </row>
    <row r="1955" spans="1:11" x14ac:dyDescent="0.25">
      <c r="A1955" t="s">
        <v>160</v>
      </c>
      <c r="B1955" t="s">
        <v>366</v>
      </c>
      <c r="C1955">
        <v>3074</v>
      </c>
      <c r="D1955">
        <v>1476</v>
      </c>
      <c r="E1955">
        <v>48.015614834092382</v>
      </c>
      <c r="F1955">
        <v>3227</v>
      </c>
      <c r="G1955">
        <v>1508</v>
      </c>
      <c r="H1955">
        <v>46.730709637434146</v>
      </c>
      <c r="I1955">
        <v>6304</v>
      </c>
      <c r="J1955">
        <v>2984</v>
      </c>
      <c r="K1955">
        <v>47.335025380710661</v>
      </c>
    </row>
    <row r="1956" spans="1:11" x14ac:dyDescent="0.25">
      <c r="A1956" t="s">
        <v>160</v>
      </c>
      <c r="B1956" t="s">
        <v>367</v>
      </c>
      <c r="C1956">
        <v>3201</v>
      </c>
      <c r="D1956">
        <v>1540</v>
      </c>
      <c r="E1956">
        <v>48.109965635738838</v>
      </c>
      <c r="F1956">
        <v>3275</v>
      </c>
      <c r="G1956">
        <v>1515</v>
      </c>
      <c r="H1956">
        <v>46.25954198473282</v>
      </c>
      <c r="I1956">
        <v>6477</v>
      </c>
      <c r="J1956">
        <v>3055</v>
      </c>
      <c r="K1956">
        <v>47.16689825536514</v>
      </c>
    </row>
    <row r="1957" spans="1:11" x14ac:dyDescent="0.25">
      <c r="A1957" t="s">
        <v>160</v>
      </c>
      <c r="B1957" t="s">
        <v>368</v>
      </c>
      <c r="C1957">
        <v>2664</v>
      </c>
      <c r="D1957">
        <v>1514</v>
      </c>
      <c r="E1957">
        <v>56.831831831831835</v>
      </c>
      <c r="F1957">
        <v>3000</v>
      </c>
      <c r="G1957">
        <v>1626</v>
      </c>
      <c r="H1957">
        <v>54.2</v>
      </c>
      <c r="I1957">
        <v>5664</v>
      </c>
      <c r="J1957">
        <v>3140</v>
      </c>
      <c r="K1957">
        <v>55.437853107344637</v>
      </c>
    </row>
    <row r="1958" spans="1:11" x14ac:dyDescent="0.25">
      <c r="A1958" t="s">
        <v>160</v>
      </c>
      <c r="B1958" t="s">
        <v>369</v>
      </c>
      <c r="C1958">
        <v>2993</v>
      </c>
      <c r="D1958">
        <v>1635</v>
      </c>
      <c r="E1958">
        <v>54.627464082860008</v>
      </c>
      <c r="F1958">
        <v>3353</v>
      </c>
      <c r="G1958">
        <v>1722</v>
      </c>
      <c r="H1958">
        <v>51.356993736951978</v>
      </c>
      <c r="I1958">
        <v>6346</v>
      </c>
      <c r="J1958">
        <v>3357</v>
      </c>
      <c r="K1958">
        <v>52.899464229435864</v>
      </c>
    </row>
    <row r="1959" spans="1:11" x14ac:dyDescent="0.25">
      <c r="A1959" t="s">
        <v>160</v>
      </c>
      <c r="B1959" t="s">
        <v>370</v>
      </c>
      <c r="C1959">
        <v>3087</v>
      </c>
      <c r="D1959">
        <v>1602</v>
      </c>
      <c r="E1959">
        <v>51.895043731778422</v>
      </c>
      <c r="F1959">
        <v>3226</v>
      </c>
      <c r="G1959">
        <v>1601</v>
      </c>
      <c r="H1959">
        <v>49.628022318660875</v>
      </c>
      <c r="I1959">
        <v>6313</v>
      </c>
      <c r="J1959">
        <v>3203</v>
      </c>
      <c r="K1959">
        <v>50.736575320766669</v>
      </c>
    </row>
    <row r="1960" spans="1:11" x14ac:dyDescent="0.25">
      <c r="A1960" t="s">
        <v>160</v>
      </c>
      <c r="B1960" t="s">
        <v>357</v>
      </c>
      <c r="C1960">
        <v>3383</v>
      </c>
      <c r="D1960">
        <v>1726</v>
      </c>
      <c r="E1960">
        <v>51.019804906887373</v>
      </c>
      <c r="F1960">
        <v>3695</v>
      </c>
      <c r="G1960">
        <v>1738</v>
      </c>
      <c r="H1960">
        <v>47.036535859269279</v>
      </c>
      <c r="I1960">
        <v>7078</v>
      </c>
      <c r="J1960">
        <v>3464</v>
      </c>
      <c r="K1960">
        <v>48.940378638033344</v>
      </c>
    </row>
    <row r="1961" spans="1:11" x14ac:dyDescent="0.25">
      <c r="A1961" t="s">
        <v>160</v>
      </c>
      <c r="B1961" t="s">
        <v>358</v>
      </c>
      <c r="C1961">
        <v>3389</v>
      </c>
      <c r="D1961">
        <v>1649</v>
      </c>
      <c r="E1961">
        <v>48.657421068161703</v>
      </c>
      <c r="F1961">
        <v>3739</v>
      </c>
      <c r="G1961">
        <v>1655</v>
      </c>
      <c r="H1961">
        <v>44.26317197111527</v>
      </c>
      <c r="I1961">
        <v>7128</v>
      </c>
      <c r="J1961">
        <v>3304</v>
      </c>
      <c r="K1961">
        <v>46.352413019079684</v>
      </c>
    </row>
    <row r="1962" spans="1:11" x14ac:dyDescent="0.25">
      <c r="A1962" t="s">
        <v>160</v>
      </c>
      <c r="B1962" t="s">
        <v>359</v>
      </c>
      <c r="C1962">
        <v>2680</v>
      </c>
      <c r="D1962">
        <v>1500</v>
      </c>
      <c r="E1962">
        <v>55.970149253731343</v>
      </c>
      <c r="F1962">
        <v>2857</v>
      </c>
      <c r="G1962">
        <v>1489</v>
      </c>
      <c r="H1962">
        <v>52.117605880294015</v>
      </c>
      <c r="I1962">
        <v>5537</v>
      </c>
      <c r="J1962">
        <v>2989</v>
      </c>
      <c r="K1962">
        <v>53.982300884955748</v>
      </c>
    </row>
    <row r="1963" spans="1:11" x14ac:dyDescent="0.25">
      <c r="A1963" t="s">
        <v>160</v>
      </c>
      <c r="B1963" t="s">
        <v>360</v>
      </c>
      <c r="C1963">
        <v>3336</v>
      </c>
      <c r="D1963">
        <v>1862</v>
      </c>
      <c r="E1963">
        <v>55.815347721822548</v>
      </c>
      <c r="F1963">
        <v>3650</v>
      </c>
      <c r="G1963">
        <v>1821</v>
      </c>
      <c r="H1963">
        <v>49.890410958904113</v>
      </c>
      <c r="I1963">
        <v>6986</v>
      </c>
      <c r="J1963">
        <v>3683</v>
      </c>
      <c r="K1963">
        <v>52.71972516461495</v>
      </c>
    </row>
    <row r="1964" spans="1:11" x14ac:dyDescent="0.25">
      <c r="A1964" t="s">
        <v>160</v>
      </c>
      <c r="B1964" t="s">
        <v>361</v>
      </c>
      <c r="C1964">
        <v>3204</v>
      </c>
      <c r="D1964">
        <v>1633</v>
      </c>
      <c r="E1964">
        <v>50.967540574282097</v>
      </c>
      <c r="F1964">
        <v>3487</v>
      </c>
      <c r="G1964">
        <v>1622</v>
      </c>
      <c r="H1964">
        <v>46.515629480929199</v>
      </c>
      <c r="I1964">
        <v>6691</v>
      </c>
      <c r="J1964">
        <v>3255</v>
      </c>
      <c r="K1964">
        <v>48.647436855477501</v>
      </c>
    </row>
    <row r="1965" spans="1:11" x14ac:dyDescent="0.25">
      <c r="A1965" t="s">
        <v>160</v>
      </c>
      <c r="B1965" t="s">
        <v>362</v>
      </c>
      <c r="C1965">
        <v>3041</v>
      </c>
      <c r="D1965">
        <v>1604</v>
      </c>
      <c r="E1965">
        <v>52.745807300230197</v>
      </c>
      <c r="F1965">
        <v>3181</v>
      </c>
      <c r="G1965">
        <v>1518</v>
      </c>
      <c r="H1965">
        <v>47.720842502357698</v>
      </c>
      <c r="I1965">
        <v>6222</v>
      </c>
      <c r="J1965">
        <v>3122</v>
      </c>
      <c r="K1965">
        <v>50.176792028286698</v>
      </c>
    </row>
    <row r="1966" spans="1:11" x14ac:dyDescent="0.25">
      <c r="A1966" t="s">
        <v>160</v>
      </c>
      <c r="B1966" t="s">
        <v>363</v>
      </c>
      <c r="C1966">
        <v>718</v>
      </c>
      <c r="D1966">
        <v>370</v>
      </c>
      <c r="E1966">
        <v>51.532033426183801</v>
      </c>
      <c r="F1966">
        <v>722</v>
      </c>
      <c r="G1966">
        <v>389</v>
      </c>
      <c r="H1966">
        <v>53.878116343490298</v>
      </c>
      <c r="I1966">
        <v>1440</v>
      </c>
      <c r="J1966">
        <v>759</v>
      </c>
      <c r="K1966">
        <v>52.7083333333333</v>
      </c>
    </row>
    <row r="1967" spans="1:11" x14ac:dyDescent="0.25">
      <c r="A1967" t="s">
        <v>160</v>
      </c>
      <c r="B1967" t="s">
        <v>355</v>
      </c>
      <c r="C1967">
        <v>3507</v>
      </c>
      <c r="D1967">
        <v>1787</v>
      </c>
      <c r="E1967">
        <v>50.955232392358141</v>
      </c>
      <c r="F1967">
        <v>3424</v>
      </c>
      <c r="G1967">
        <v>1711</v>
      </c>
      <c r="H1967">
        <v>49.970794392523366</v>
      </c>
      <c r="I1967">
        <v>6931</v>
      </c>
      <c r="J1967">
        <v>3498</v>
      </c>
      <c r="K1967">
        <v>50.468907805511471</v>
      </c>
    </row>
    <row r="1968" spans="1:11" x14ac:dyDescent="0.25">
      <c r="A1968" t="s">
        <v>161</v>
      </c>
      <c r="B1968" t="s">
        <v>365</v>
      </c>
      <c r="C1968">
        <v>610</v>
      </c>
      <c r="D1968">
        <v>336</v>
      </c>
      <c r="E1968">
        <v>55.081967213114758</v>
      </c>
      <c r="F1968">
        <v>637</v>
      </c>
      <c r="G1968">
        <v>325</v>
      </c>
      <c r="H1968">
        <v>51.020408163265309</v>
      </c>
      <c r="I1968">
        <v>1247</v>
      </c>
      <c r="J1968">
        <v>661</v>
      </c>
      <c r="K1968">
        <v>53.007217321571773</v>
      </c>
    </row>
    <row r="1969" spans="1:11" x14ac:dyDescent="0.25">
      <c r="A1969" t="s">
        <v>161</v>
      </c>
      <c r="B1969" t="s">
        <v>366</v>
      </c>
      <c r="C1969">
        <v>545</v>
      </c>
      <c r="D1969">
        <v>321</v>
      </c>
      <c r="E1969">
        <v>58.899082568807344</v>
      </c>
      <c r="F1969">
        <v>611</v>
      </c>
      <c r="G1969">
        <v>338</v>
      </c>
      <c r="H1969">
        <v>55.319148936170215</v>
      </c>
      <c r="I1969">
        <v>1156</v>
      </c>
      <c r="J1969">
        <v>659</v>
      </c>
      <c r="K1969">
        <v>57.006920415224911</v>
      </c>
    </row>
    <row r="1970" spans="1:11" x14ac:dyDescent="0.25">
      <c r="A1970" t="s">
        <v>161</v>
      </c>
      <c r="B1970" t="s">
        <v>367</v>
      </c>
      <c r="C1970">
        <v>477</v>
      </c>
      <c r="D1970">
        <v>286</v>
      </c>
      <c r="E1970">
        <v>59.95807127882599</v>
      </c>
      <c r="F1970">
        <v>553</v>
      </c>
      <c r="G1970">
        <v>318</v>
      </c>
      <c r="H1970">
        <v>57.504520795660035</v>
      </c>
      <c r="I1970">
        <v>1030</v>
      </c>
      <c r="J1970">
        <v>604</v>
      </c>
      <c r="K1970">
        <v>58.640776699029132</v>
      </c>
    </row>
    <row r="1971" spans="1:11" x14ac:dyDescent="0.25">
      <c r="A1971" t="s">
        <v>161</v>
      </c>
      <c r="B1971" t="s">
        <v>368</v>
      </c>
      <c r="C1971">
        <v>503</v>
      </c>
      <c r="D1971">
        <v>309</v>
      </c>
      <c r="E1971">
        <v>61.431411530815112</v>
      </c>
      <c r="F1971">
        <v>544</v>
      </c>
      <c r="G1971">
        <v>304</v>
      </c>
      <c r="H1971">
        <v>55.882352941176471</v>
      </c>
      <c r="I1971">
        <v>1047</v>
      </c>
      <c r="J1971">
        <v>613</v>
      </c>
      <c r="K1971">
        <v>58.548233046800377</v>
      </c>
    </row>
    <row r="1972" spans="1:11" x14ac:dyDescent="0.25">
      <c r="A1972" t="s">
        <v>161</v>
      </c>
      <c r="B1972" t="s">
        <v>369</v>
      </c>
      <c r="C1972">
        <v>497</v>
      </c>
      <c r="D1972">
        <v>291</v>
      </c>
      <c r="E1972">
        <v>58.551307847082498</v>
      </c>
      <c r="F1972">
        <v>554</v>
      </c>
      <c r="G1972">
        <v>324</v>
      </c>
      <c r="H1972">
        <v>58.483754512635379</v>
      </c>
      <c r="I1972">
        <v>1051</v>
      </c>
      <c r="J1972">
        <v>615</v>
      </c>
      <c r="K1972">
        <v>58.515699333967653</v>
      </c>
    </row>
    <row r="1973" spans="1:11" x14ac:dyDescent="0.25">
      <c r="A1973" t="s">
        <v>161</v>
      </c>
      <c r="B1973" t="s">
        <v>370</v>
      </c>
      <c r="C1973">
        <v>527</v>
      </c>
      <c r="D1973">
        <v>330</v>
      </c>
      <c r="E1973">
        <v>62.618595825426944</v>
      </c>
      <c r="F1973">
        <v>587</v>
      </c>
      <c r="G1973">
        <v>321</v>
      </c>
      <c r="H1973">
        <v>54.684838160136287</v>
      </c>
      <c r="I1973">
        <v>1114</v>
      </c>
      <c r="J1973">
        <v>651</v>
      </c>
      <c r="K1973">
        <v>58.438061041292642</v>
      </c>
    </row>
    <row r="1974" spans="1:11" x14ac:dyDescent="0.25">
      <c r="A1974" t="s">
        <v>161</v>
      </c>
      <c r="B1974" t="s">
        <v>357</v>
      </c>
      <c r="C1974">
        <v>473</v>
      </c>
      <c r="D1974">
        <v>279</v>
      </c>
      <c r="E1974">
        <v>58.985200845665958</v>
      </c>
      <c r="F1974">
        <v>666</v>
      </c>
      <c r="G1974">
        <v>350</v>
      </c>
      <c r="H1974">
        <v>52.552552552552555</v>
      </c>
      <c r="I1974">
        <v>1139</v>
      </c>
      <c r="J1974">
        <v>629</v>
      </c>
      <c r="K1974">
        <v>55.223880597014926</v>
      </c>
    </row>
    <row r="1975" spans="1:11" x14ac:dyDescent="0.25">
      <c r="A1975" t="s">
        <v>161</v>
      </c>
      <c r="B1975" t="s">
        <v>358</v>
      </c>
      <c r="C1975">
        <v>507</v>
      </c>
      <c r="D1975">
        <v>306</v>
      </c>
      <c r="E1975">
        <v>60.355029585798817</v>
      </c>
      <c r="F1975">
        <v>646</v>
      </c>
      <c r="G1975">
        <v>345</v>
      </c>
      <c r="H1975">
        <v>53.405572755417964</v>
      </c>
      <c r="I1975">
        <v>1153</v>
      </c>
      <c r="J1975">
        <v>651</v>
      </c>
      <c r="K1975">
        <v>56.461405030355593</v>
      </c>
    </row>
    <row r="1976" spans="1:11" x14ac:dyDescent="0.25">
      <c r="A1976" t="s">
        <v>161</v>
      </c>
      <c r="B1976" t="s">
        <v>359</v>
      </c>
      <c r="C1976">
        <v>551</v>
      </c>
      <c r="D1976">
        <v>368</v>
      </c>
      <c r="E1976">
        <v>66.787658802177859</v>
      </c>
      <c r="F1976">
        <v>699</v>
      </c>
      <c r="G1976">
        <v>388</v>
      </c>
      <c r="H1976">
        <v>55.507868383404869</v>
      </c>
      <c r="I1976">
        <v>1250</v>
      </c>
      <c r="J1976">
        <v>756</v>
      </c>
      <c r="K1976">
        <v>60.48</v>
      </c>
    </row>
    <row r="1977" spans="1:11" x14ac:dyDescent="0.25">
      <c r="A1977" t="s">
        <v>161</v>
      </c>
      <c r="B1977" t="s">
        <v>360</v>
      </c>
      <c r="C1977">
        <v>473</v>
      </c>
      <c r="D1977">
        <v>346</v>
      </c>
      <c r="E1977">
        <v>73.150105708245249</v>
      </c>
      <c r="F1977">
        <v>645</v>
      </c>
      <c r="G1977">
        <v>385</v>
      </c>
      <c r="H1977">
        <v>59.689922480620154</v>
      </c>
      <c r="I1977">
        <v>1118</v>
      </c>
      <c r="J1977">
        <v>731</v>
      </c>
      <c r="K1977">
        <v>65.384615384615387</v>
      </c>
    </row>
    <row r="1978" spans="1:11" x14ac:dyDescent="0.25">
      <c r="A1978" t="s">
        <v>161</v>
      </c>
      <c r="B1978" t="s">
        <v>361</v>
      </c>
      <c r="C1978">
        <v>505</v>
      </c>
      <c r="D1978">
        <v>329</v>
      </c>
      <c r="E1978">
        <v>65.148514851485103</v>
      </c>
      <c r="F1978">
        <v>603</v>
      </c>
      <c r="G1978">
        <v>364</v>
      </c>
      <c r="H1978">
        <v>60.364842454394697</v>
      </c>
      <c r="I1978">
        <v>1108</v>
      </c>
      <c r="J1978">
        <v>693</v>
      </c>
      <c r="K1978">
        <v>62.5451263537906</v>
      </c>
    </row>
    <row r="1979" spans="1:11" x14ac:dyDescent="0.25">
      <c r="A1979" t="s">
        <v>161</v>
      </c>
      <c r="B1979" t="s">
        <v>362</v>
      </c>
      <c r="C1979">
        <v>538</v>
      </c>
      <c r="D1979">
        <v>331</v>
      </c>
      <c r="E1979">
        <v>61.524163568773197</v>
      </c>
      <c r="F1979">
        <v>570</v>
      </c>
      <c r="G1979">
        <v>291</v>
      </c>
      <c r="H1979">
        <v>51.052631578947398</v>
      </c>
      <c r="I1979">
        <v>1108</v>
      </c>
      <c r="J1979">
        <v>622</v>
      </c>
      <c r="K1979">
        <v>56.137184115523503</v>
      </c>
    </row>
    <row r="1980" spans="1:11" x14ac:dyDescent="0.25">
      <c r="A1980" t="s">
        <v>161</v>
      </c>
      <c r="B1980" t="s">
        <v>363</v>
      </c>
      <c r="C1980">
        <v>160</v>
      </c>
      <c r="D1980">
        <v>108</v>
      </c>
      <c r="E1980">
        <v>67.5</v>
      </c>
      <c r="F1980">
        <v>181</v>
      </c>
      <c r="G1980">
        <v>102</v>
      </c>
      <c r="H1980">
        <v>56.353591160221001</v>
      </c>
      <c r="I1980">
        <v>341</v>
      </c>
      <c r="J1980">
        <v>210</v>
      </c>
      <c r="K1980">
        <v>61.583577712610001</v>
      </c>
    </row>
    <row r="1981" spans="1:11" x14ac:dyDescent="0.25">
      <c r="A1981" t="s">
        <v>322</v>
      </c>
      <c r="B1981" t="s">
        <v>365</v>
      </c>
      <c r="C1981">
        <v>2215</v>
      </c>
      <c r="D1981">
        <v>1024</v>
      </c>
      <c r="E1981">
        <v>46.230248306997744</v>
      </c>
      <c r="F1981">
        <v>2196</v>
      </c>
      <c r="G1981">
        <v>895</v>
      </c>
      <c r="H1981">
        <v>40.755919854280506</v>
      </c>
      <c r="I1981">
        <v>4415</v>
      </c>
      <c r="J1981">
        <v>1920</v>
      </c>
      <c r="K1981">
        <v>43.488108720271804</v>
      </c>
    </row>
    <row r="1982" spans="1:11" x14ac:dyDescent="0.25">
      <c r="A1982" t="s">
        <v>322</v>
      </c>
      <c r="B1982" t="s">
        <v>366</v>
      </c>
      <c r="C1982">
        <v>2187</v>
      </c>
      <c r="D1982">
        <v>1080</v>
      </c>
      <c r="E1982">
        <v>49.382716049382715</v>
      </c>
      <c r="F1982">
        <v>2195</v>
      </c>
      <c r="G1982">
        <v>905</v>
      </c>
      <c r="H1982">
        <v>41.230068337129843</v>
      </c>
      <c r="I1982">
        <v>4382</v>
      </c>
      <c r="J1982">
        <v>1985</v>
      </c>
      <c r="K1982">
        <v>45.298950251026923</v>
      </c>
    </row>
    <row r="1983" spans="1:11" x14ac:dyDescent="0.25">
      <c r="A1983" t="s">
        <v>322</v>
      </c>
      <c r="B1983" t="s">
        <v>367</v>
      </c>
      <c r="C1983">
        <v>2014</v>
      </c>
      <c r="D1983">
        <v>955</v>
      </c>
      <c r="E1983">
        <v>47.4180734856008</v>
      </c>
      <c r="F1983">
        <v>2172</v>
      </c>
      <c r="G1983">
        <v>895</v>
      </c>
      <c r="H1983">
        <v>41.206261510128918</v>
      </c>
      <c r="I1983">
        <v>4186</v>
      </c>
      <c r="J1983">
        <v>1850</v>
      </c>
      <c r="K1983">
        <v>44.194935499283332</v>
      </c>
    </row>
    <row r="1984" spans="1:11" x14ac:dyDescent="0.25">
      <c r="A1984" t="s">
        <v>322</v>
      </c>
      <c r="B1984" t="s">
        <v>355</v>
      </c>
      <c r="C1984">
        <v>2335</v>
      </c>
      <c r="D1984">
        <v>1096</v>
      </c>
      <c r="E1984">
        <v>46.937901498929335</v>
      </c>
      <c r="F1984">
        <v>2437</v>
      </c>
      <c r="G1984">
        <v>962</v>
      </c>
      <c r="H1984">
        <v>39.474764054164957</v>
      </c>
      <c r="I1984">
        <v>4772</v>
      </c>
      <c r="J1984">
        <v>2058</v>
      </c>
      <c r="K1984">
        <v>43.126571668063704</v>
      </c>
    </row>
    <row r="1985" spans="1:11" x14ac:dyDescent="0.25">
      <c r="A1985" t="s">
        <v>322</v>
      </c>
      <c r="B1985" t="s">
        <v>368</v>
      </c>
      <c r="C1985">
        <v>2040</v>
      </c>
      <c r="D1985">
        <v>982</v>
      </c>
      <c r="E1985">
        <v>48.137254901960787</v>
      </c>
      <c r="F1985">
        <v>2091</v>
      </c>
      <c r="G1985">
        <v>901</v>
      </c>
      <c r="H1985">
        <v>43.089430894308947</v>
      </c>
      <c r="I1985">
        <v>4131</v>
      </c>
      <c r="J1985">
        <v>1883</v>
      </c>
      <c r="K1985">
        <v>45.582183490680229</v>
      </c>
    </row>
    <row r="1986" spans="1:11" x14ac:dyDescent="0.25">
      <c r="A1986" t="s">
        <v>322</v>
      </c>
      <c r="B1986" t="s">
        <v>369</v>
      </c>
      <c r="C1986">
        <v>1642</v>
      </c>
      <c r="D1986">
        <v>800</v>
      </c>
      <c r="E1986">
        <v>48.721071863581003</v>
      </c>
      <c r="F1986">
        <v>1680</v>
      </c>
      <c r="G1986">
        <v>744</v>
      </c>
      <c r="H1986">
        <v>44.285714285714285</v>
      </c>
      <c r="I1986">
        <v>3322</v>
      </c>
      <c r="J1986">
        <v>1544</v>
      </c>
      <c r="K1986">
        <v>46.478025285972308</v>
      </c>
    </row>
    <row r="1987" spans="1:11" x14ac:dyDescent="0.25">
      <c r="A1987" t="s">
        <v>322</v>
      </c>
      <c r="B1987" t="s">
        <v>357</v>
      </c>
      <c r="C1987">
        <v>1580</v>
      </c>
      <c r="D1987">
        <v>652</v>
      </c>
      <c r="E1987">
        <v>41.265822784810126</v>
      </c>
      <c r="F1987">
        <v>1562</v>
      </c>
      <c r="G1987">
        <v>638</v>
      </c>
      <c r="H1987">
        <v>40.845070422535208</v>
      </c>
      <c r="I1987">
        <v>3142</v>
      </c>
      <c r="J1987">
        <v>1290</v>
      </c>
      <c r="K1987">
        <v>41.056651814131129</v>
      </c>
    </row>
    <row r="1988" spans="1:11" x14ac:dyDescent="0.25">
      <c r="A1988" t="s">
        <v>322</v>
      </c>
      <c r="B1988" t="s">
        <v>358</v>
      </c>
      <c r="C1988">
        <v>1593</v>
      </c>
      <c r="D1988">
        <v>662</v>
      </c>
      <c r="E1988">
        <v>41.556811048336478</v>
      </c>
      <c r="F1988">
        <v>1449</v>
      </c>
      <c r="G1988">
        <v>556</v>
      </c>
      <c r="H1988">
        <v>38.371290545203586</v>
      </c>
      <c r="I1988">
        <v>3042</v>
      </c>
      <c r="J1988">
        <v>1218</v>
      </c>
      <c r="K1988">
        <v>40.039447731755423</v>
      </c>
    </row>
    <row r="1989" spans="1:11" x14ac:dyDescent="0.25">
      <c r="A1989" t="s">
        <v>322</v>
      </c>
      <c r="B1989" t="s">
        <v>359</v>
      </c>
      <c r="C1989">
        <v>2761</v>
      </c>
      <c r="D1989">
        <v>1170</v>
      </c>
      <c r="E1989">
        <v>42.375950742484612</v>
      </c>
      <c r="F1989">
        <v>2513</v>
      </c>
      <c r="G1989">
        <v>957</v>
      </c>
      <c r="H1989">
        <v>38.081973736569836</v>
      </c>
      <c r="I1989">
        <v>5274</v>
      </c>
      <c r="J1989">
        <v>2127</v>
      </c>
      <c r="K1989">
        <v>40.329920364050061</v>
      </c>
    </row>
    <row r="1990" spans="1:11" x14ac:dyDescent="0.25">
      <c r="A1990" t="s">
        <v>322</v>
      </c>
      <c r="B1990" t="s">
        <v>360</v>
      </c>
      <c r="C1990">
        <v>1928</v>
      </c>
      <c r="D1990">
        <v>980</v>
      </c>
      <c r="E1990">
        <v>50.829875518672196</v>
      </c>
      <c r="F1990">
        <v>2366</v>
      </c>
      <c r="G1990">
        <v>1003</v>
      </c>
      <c r="H1990">
        <v>42.392223161453927</v>
      </c>
      <c r="I1990">
        <v>4294</v>
      </c>
      <c r="J1990">
        <v>1983</v>
      </c>
      <c r="K1990">
        <v>46.180717279925474</v>
      </c>
    </row>
    <row r="1991" spans="1:11" x14ac:dyDescent="0.25">
      <c r="A1991" t="s">
        <v>322</v>
      </c>
      <c r="B1991" t="s">
        <v>361</v>
      </c>
      <c r="C1991">
        <v>1833</v>
      </c>
      <c r="D1991">
        <v>886</v>
      </c>
      <c r="E1991">
        <v>48.336061102018498</v>
      </c>
      <c r="F1991">
        <v>2161</v>
      </c>
      <c r="G1991">
        <v>816</v>
      </c>
      <c r="H1991">
        <v>37.7602961591856</v>
      </c>
      <c r="I1991">
        <v>3994</v>
      </c>
      <c r="J1991">
        <v>1702</v>
      </c>
      <c r="K1991">
        <v>42.613920881322002</v>
      </c>
    </row>
    <row r="1992" spans="1:11" x14ac:dyDescent="0.25">
      <c r="A1992" t="s">
        <v>322</v>
      </c>
      <c r="B1992" t="s">
        <v>362</v>
      </c>
      <c r="C1992">
        <v>1775</v>
      </c>
      <c r="D1992">
        <v>913</v>
      </c>
      <c r="E1992">
        <v>51.436619718309899</v>
      </c>
      <c r="F1992">
        <v>2260</v>
      </c>
      <c r="G1992">
        <v>933</v>
      </c>
      <c r="H1992">
        <v>41.283185840708001</v>
      </c>
      <c r="I1992">
        <v>4035</v>
      </c>
      <c r="J1992">
        <v>1846</v>
      </c>
      <c r="K1992">
        <v>45.749690210656802</v>
      </c>
    </row>
    <row r="1993" spans="1:11" x14ac:dyDescent="0.25">
      <c r="A1993" t="s">
        <v>322</v>
      </c>
      <c r="B1993" t="s">
        <v>363</v>
      </c>
      <c r="C1993">
        <v>764</v>
      </c>
      <c r="D1993">
        <v>466</v>
      </c>
      <c r="E1993">
        <v>60.994764397905797</v>
      </c>
      <c r="F1993">
        <v>871</v>
      </c>
      <c r="G1993">
        <v>424</v>
      </c>
      <c r="H1993">
        <v>48.679678530424802</v>
      </c>
      <c r="I1993">
        <v>1635</v>
      </c>
      <c r="J1993">
        <v>890</v>
      </c>
      <c r="K1993">
        <v>54.434250764525999</v>
      </c>
    </row>
    <row r="1994" spans="1:11" x14ac:dyDescent="0.25">
      <c r="A1994" t="s">
        <v>322</v>
      </c>
      <c r="B1994" t="s">
        <v>370</v>
      </c>
      <c r="C1994">
        <v>1785</v>
      </c>
      <c r="D1994">
        <v>890</v>
      </c>
      <c r="E1994">
        <v>49.859943977591037</v>
      </c>
      <c r="F1994">
        <v>1781</v>
      </c>
      <c r="G1994">
        <v>748</v>
      </c>
      <c r="H1994">
        <v>41.99887703537339</v>
      </c>
      <c r="I1994">
        <v>3566</v>
      </c>
      <c r="J1994">
        <v>1638</v>
      </c>
      <c r="K1994">
        <v>45.933819405496351</v>
      </c>
    </row>
    <row r="1995" spans="1:11" x14ac:dyDescent="0.25">
      <c r="A1995" t="s">
        <v>428</v>
      </c>
      <c r="B1995" t="s">
        <v>362</v>
      </c>
      <c r="C1995" t="s">
        <v>334</v>
      </c>
      <c r="D1995" t="s">
        <v>334</v>
      </c>
      <c r="E1995">
        <v>58.3333333333333</v>
      </c>
      <c r="F1995" t="s">
        <v>334</v>
      </c>
      <c r="G1995" t="s">
        <v>334</v>
      </c>
      <c r="H1995">
        <v>40</v>
      </c>
      <c r="I1995">
        <v>17</v>
      </c>
      <c r="J1995">
        <v>9</v>
      </c>
      <c r="K1995">
        <v>52.941176470588204</v>
      </c>
    </row>
    <row r="1996" spans="1:11" x14ac:dyDescent="0.25">
      <c r="A1996" t="s">
        <v>36</v>
      </c>
      <c r="B1996" t="s">
        <v>370</v>
      </c>
      <c r="C1996">
        <v>3508</v>
      </c>
      <c r="D1996">
        <v>1845</v>
      </c>
      <c r="E1996">
        <v>52.594070695553022</v>
      </c>
      <c r="F1996">
        <v>3615</v>
      </c>
      <c r="G1996">
        <v>1717</v>
      </c>
      <c r="H1996">
        <v>47.496542185338868</v>
      </c>
      <c r="I1996">
        <v>7123</v>
      </c>
      <c r="J1996">
        <v>3562</v>
      </c>
      <c r="K1996">
        <v>50.007019514249613</v>
      </c>
    </row>
    <row r="1997" spans="1:11" x14ac:dyDescent="0.25">
      <c r="A1997" t="s">
        <v>36</v>
      </c>
      <c r="B1997" t="s">
        <v>357</v>
      </c>
      <c r="C1997">
        <v>3505</v>
      </c>
      <c r="D1997">
        <v>1831</v>
      </c>
      <c r="E1997">
        <v>52.239657631954351</v>
      </c>
      <c r="F1997">
        <v>3953</v>
      </c>
      <c r="G1997">
        <v>1867</v>
      </c>
      <c r="H1997">
        <v>47.229951935239058</v>
      </c>
      <c r="I1997">
        <v>7458</v>
      </c>
      <c r="J1997">
        <v>3698</v>
      </c>
      <c r="K1997">
        <v>49.584338964869943</v>
      </c>
    </row>
    <row r="1998" spans="1:11" x14ac:dyDescent="0.25">
      <c r="A1998" t="s">
        <v>36</v>
      </c>
      <c r="B1998" t="s">
        <v>358</v>
      </c>
      <c r="C1998">
        <v>3358</v>
      </c>
      <c r="D1998">
        <v>1707</v>
      </c>
      <c r="E1998">
        <v>50.833829660512208</v>
      </c>
      <c r="F1998">
        <v>3602</v>
      </c>
      <c r="G1998">
        <v>1676</v>
      </c>
      <c r="H1998">
        <v>46.529705719044976</v>
      </c>
      <c r="I1998">
        <v>6960</v>
      </c>
      <c r="J1998">
        <v>3383</v>
      </c>
      <c r="K1998">
        <v>48.606321839080458</v>
      </c>
    </row>
    <row r="1999" spans="1:11" x14ac:dyDescent="0.25">
      <c r="A1999" t="s">
        <v>36</v>
      </c>
      <c r="B1999" t="s">
        <v>359</v>
      </c>
      <c r="C1999">
        <v>2731</v>
      </c>
      <c r="D1999">
        <v>1363</v>
      </c>
      <c r="E1999">
        <v>49.908458440131817</v>
      </c>
      <c r="F1999">
        <v>3115</v>
      </c>
      <c r="G1999">
        <v>1413</v>
      </c>
      <c r="H1999">
        <v>45.361155698234349</v>
      </c>
      <c r="I1999">
        <v>5846</v>
      </c>
      <c r="J1999">
        <v>2776</v>
      </c>
      <c r="K1999">
        <v>47.485460143687988</v>
      </c>
    </row>
    <row r="2000" spans="1:11" x14ac:dyDescent="0.25">
      <c r="A2000" t="s">
        <v>36</v>
      </c>
      <c r="B2000" t="s">
        <v>360</v>
      </c>
      <c r="C2000">
        <v>3089</v>
      </c>
      <c r="D2000">
        <v>1639</v>
      </c>
      <c r="E2000">
        <v>53.059242473292322</v>
      </c>
      <c r="F2000">
        <v>3647</v>
      </c>
      <c r="G2000">
        <v>1780</v>
      </c>
      <c r="H2000">
        <v>48.807238826432688</v>
      </c>
      <c r="I2000">
        <v>6736</v>
      </c>
      <c r="J2000">
        <v>3419</v>
      </c>
      <c r="K2000">
        <v>50.75712589073634</v>
      </c>
    </row>
    <row r="2001" spans="1:11" x14ac:dyDescent="0.25">
      <c r="A2001" t="s">
        <v>36</v>
      </c>
      <c r="B2001" t="s">
        <v>361</v>
      </c>
      <c r="C2001">
        <v>3008</v>
      </c>
      <c r="D2001">
        <v>1540</v>
      </c>
      <c r="E2001">
        <v>51.196808510638299</v>
      </c>
      <c r="F2001">
        <v>3357</v>
      </c>
      <c r="G2001">
        <v>1580</v>
      </c>
      <c r="H2001">
        <v>47.0658325886208</v>
      </c>
      <c r="I2001">
        <v>6365</v>
      </c>
      <c r="J2001">
        <v>3120</v>
      </c>
      <c r="K2001">
        <v>49.018067556952097</v>
      </c>
    </row>
    <row r="2002" spans="1:11" x14ac:dyDescent="0.25">
      <c r="A2002" t="s">
        <v>36</v>
      </c>
      <c r="B2002" t="s">
        <v>362</v>
      </c>
      <c r="C2002">
        <v>2727</v>
      </c>
      <c r="D2002">
        <v>1412</v>
      </c>
      <c r="E2002">
        <v>51.778511184451801</v>
      </c>
      <c r="F2002">
        <v>2909</v>
      </c>
      <c r="G2002">
        <v>1322</v>
      </c>
      <c r="H2002">
        <v>45.445170161567503</v>
      </c>
      <c r="I2002">
        <v>5636</v>
      </c>
      <c r="J2002">
        <v>2734</v>
      </c>
      <c r="K2002">
        <v>48.509581263307297</v>
      </c>
    </row>
    <row r="2003" spans="1:11" x14ac:dyDescent="0.25">
      <c r="A2003" t="s">
        <v>36</v>
      </c>
      <c r="B2003" t="s">
        <v>363</v>
      </c>
      <c r="C2003">
        <v>698</v>
      </c>
      <c r="D2003">
        <v>367</v>
      </c>
      <c r="E2003">
        <v>52.578796561604598</v>
      </c>
      <c r="F2003">
        <v>640</v>
      </c>
      <c r="G2003">
        <v>318</v>
      </c>
      <c r="H2003">
        <v>49.6875</v>
      </c>
      <c r="I2003">
        <v>1338</v>
      </c>
      <c r="J2003">
        <v>685</v>
      </c>
      <c r="K2003">
        <v>51.195814648729403</v>
      </c>
    </row>
    <row r="2004" spans="1:11" x14ac:dyDescent="0.25">
      <c r="A2004" t="s">
        <v>44</v>
      </c>
      <c r="B2004" t="s">
        <v>359</v>
      </c>
      <c r="C2004">
        <v>4243</v>
      </c>
      <c r="D2004">
        <v>1622</v>
      </c>
      <c r="E2004">
        <v>38.227669102050434</v>
      </c>
      <c r="F2004">
        <v>3659</v>
      </c>
      <c r="G2004">
        <v>1166</v>
      </c>
      <c r="H2004">
        <v>31.866630226837934</v>
      </c>
      <c r="I2004">
        <v>7902</v>
      </c>
      <c r="J2004">
        <v>2788</v>
      </c>
      <c r="K2004">
        <v>35.28220703619337</v>
      </c>
    </row>
    <row r="2005" spans="1:11" x14ac:dyDescent="0.25">
      <c r="A2005" t="s">
        <v>44</v>
      </c>
      <c r="B2005" t="s">
        <v>360</v>
      </c>
      <c r="C2005">
        <v>2822</v>
      </c>
      <c r="D2005">
        <v>1019</v>
      </c>
      <c r="E2005">
        <v>36.109142452161585</v>
      </c>
      <c r="F2005">
        <v>2292</v>
      </c>
      <c r="G2005">
        <v>734</v>
      </c>
      <c r="H2005">
        <v>32.024432809773124</v>
      </c>
      <c r="I2005">
        <v>5114</v>
      </c>
      <c r="J2005">
        <v>1753</v>
      </c>
      <c r="K2005">
        <v>34.278451310129057</v>
      </c>
    </row>
    <row r="2006" spans="1:11" x14ac:dyDescent="0.25">
      <c r="A2006" t="s">
        <v>44</v>
      </c>
      <c r="B2006" t="s">
        <v>361</v>
      </c>
      <c r="C2006">
        <v>3613</v>
      </c>
      <c r="D2006">
        <v>1359</v>
      </c>
      <c r="E2006">
        <v>37.614171048989803</v>
      </c>
      <c r="F2006">
        <v>2994</v>
      </c>
      <c r="G2006">
        <v>918</v>
      </c>
      <c r="H2006">
        <v>30.6613226452906</v>
      </c>
      <c r="I2006">
        <v>6607</v>
      </c>
      <c r="J2006">
        <v>2277</v>
      </c>
      <c r="K2006">
        <v>34.463447858332103</v>
      </c>
    </row>
    <row r="2007" spans="1:11" x14ac:dyDescent="0.25">
      <c r="A2007" t="s">
        <v>44</v>
      </c>
      <c r="B2007" t="s">
        <v>362</v>
      </c>
      <c r="C2007">
        <v>5222</v>
      </c>
      <c r="D2007">
        <v>2170</v>
      </c>
      <c r="E2007">
        <v>41.554959785522797</v>
      </c>
      <c r="F2007">
        <v>3837</v>
      </c>
      <c r="G2007">
        <v>1293</v>
      </c>
      <c r="H2007">
        <v>33.698201720093799</v>
      </c>
      <c r="I2007">
        <v>9059</v>
      </c>
      <c r="J2007">
        <v>3463</v>
      </c>
      <c r="K2007">
        <v>38.227177392648201</v>
      </c>
    </row>
    <row r="2008" spans="1:11" x14ac:dyDescent="0.25">
      <c r="A2008" t="s">
        <v>44</v>
      </c>
      <c r="B2008" t="s">
        <v>363</v>
      </c>
      <c r="C2008">
        <v>1634</v>
      </c>
      <c r="D2008">
        <v>719</v>
      </c>
      <c r="E2008">
        <v>44.0024479804162</v>
      </c>
      <c r="F2008">
        <v>1007</v>
      </c>
      <c r="G2008">
        <v>357</v>
      </c>
      <c r="H2008">
        <v>35.451837140019897</v>
      </c>
      <c r="I2008">
        <v>2641</v>
      </c>
      <c r="J2008">
        <v>1076</v>
      </c>
      <c r="K2008">
        <v>40.7421431276032</v>
      </c>
    </row>
    <row r="2009" spans="1:11" x14ac:dyDescent="0.25">
      <c r="A2009" t="s">
        <v>45</v>
      </c>
      <c r="B2009" t="s">
        <v>370</v>
      </c>
      <c r="C2009">
        <v>3751</v>
      </c>
      <c r="D2009">
        <v>1583</v>
      </c>
      <c r="E2009">
        <v>42.202079445481203</v>
      </c>
      <c r="F2009">
        <v>3486</v>
      </c>
      <c r="G2009">
        <v>1229</v>
      </c>
      <c r="H2009">
        <v>35.255306942053927</v>
      </c>
      <c r="I2009">
        <v>7237</v>
      </c>
      <c r="J2009">
        <v>2812</v>
      </c>
      <c r="K2009">
        <v>38.855879508083461</v>
      </c>
    </row>
    <row r="2010" spans="1:11" x14ac:dyDescent="0.25">
      <c r="A2010" t="s">
        <v>164</v>
      </c>
      <c r="B2010" t="s">
        <v>365</v>
      </c>
      <c r="C2010">
        <v>2572</v>
      </c>
      <c r="D2010">
        <v>1224</v>
      </c>
      <c r="E2010">
        <v>47.589424572317263</v>
      </c>
      <c r="F2010">
        <v>3118</v>
      </c>
      <c r="G2010">
        <v>1166</v>
      </c>
      <c r="H2010">
        <v>37.395766516998073</v>
      </c>
      <c r="I2010">
        <v>5690</v>
      </c>
      <c r="J2010">
        <v>2390</v>
      </c>
      <c r="K2010">
        <v>42.003514938488578</v>
      </c>
    </row>
    <row r="2011" spans="1:11" x14ac:dyDescent="0.25">
      <c r="A2011" t="s">
        <v>164</v>
      </c>
      <c r="B2011" t="s">
        <v>366</v>
      </c>
      <c r="C2011">
        <v>2774</v>
      </c>
      <c r="D2011">
        <v>1425</v>
      </c>
      <c r="E2011">
        <v>51.369863013698634</v>
      </c>
      <c r="F2011">
        <v>3318</v>
      </c>
      <c r="G2011">
        <v>1363</v>
      </c>
      <c r="H2011">
        <v>41.078963230861966</v>
      </c>
      <c r="I2011">
        <v>6092</v>
      </c>
      <c r="J2011">
        <v>2788</v>
      </c>
      <c r="K2011">
        <v>45.764937623112282</v>
      </c>
    </row>
    <row r="2012" spans="1:11" x14ac:dyDescent="0.25">
      <c r="A2012" t="s">
        <v>164</v>
      </c>
      <c r="B2012" t="s">
        <v>367</v>
      </c>
      <c r="C2012">
        <v>2430</v>
      </c>
      <c r="D2012">
        <v>1230</v>
      </c>
      <c r="E2012">
        <v>50.617283950617285</v>
      </c>
      <c r="F2012">
        <v>2914</v>
      </c>
      <c r="G2012">
        <v>1220</v>
      </c>
      <c r="H2012">
        <v>41.866849691146193</v>
      </c>
      <c r="I2012">
        <v>5344</v>
      </c>
      <c r="J2012">
        <v>2450</v>
      </c>
      <c r="K2012">
        <v>45.845808383233532</v>
      </c>
    </row>
    <row r="2013" spans="1:11" x14ac:dyDescent="0.25">
      <c r="A2013" t="s">
        <v>164</v>
      </c>
      <c r="B2013" t="s">
        <v>355</v>
      </c>
      <c r="C2013">
        <v>2086</v>
      </c>
      <c r="D2013">
        <v>1057</v>
      </c>
      <c r="E2013">
        <v>50.671140939597315</v>
      </c>
      <c r="F2013">
        <v>2546</v>
      </c>
      <c r="G2013">
        <v>1103</v>
      </c>
      <c r="H2013">
        <v>43.322859387274157</v>
      </c>
      <c r="I2013">
        <v>4632</v>
      </c>
      <c r="J2013">
        <v>2160</v>
      </c>
      <c r="K2013">
        <v>46.632124352331601</v>
      </c>
    </row>
    <row r="2014" spans="1:11" x14ac:dyDescent="0.25">
      <c r="A2014" t="s">
        <v>164</v>
      </c>
      <c r="B2014" t="s">
        <v>368</v>
      </c>
      <c r="C2014">
        <v>2013</v>
      </c>
      <c r="D2014">
        <v>1186</v>
      </c>
      <c r="E2014">
        <v>58.917039244908104</v>
      </c>
      <c r="F2014">
        <v>2442</v>
      </c>
      <c r="G2014">
        <v>1188</v>
      </c>
      <c r="H2014">
        <v>48.648648648648653</v>
      </c>
      <c r="I2014">
        <v>4458</v>
      </c>
      <c r="J2014">
        <v>2374</v>
      </c>
      <c r="K2014">
        <v>53.252579632122021</v>
      </c>
    </row>
    <row r="2015" spans="1:11" x14ac:dyDescent="0.25">
      <c r="A2015" t="s">
        <v>164</v>
      </c>
      <c r="B2015" t="s">
        <v>369</v>
      </c>
      <c r="C2015">
        <v>1712</v>
      </c>
      <c r="D2015">
        <v>928</v>
      </c>
      <c r="E2015">
        <v>54.205607476635514</v>
      </c>
      <c r="F2015">
        <v>2060</v>
      </c>
      <c r="G2015">
        <v>996</v>
      </c>
      <c r="H2015">
        <v>48.349514563106794</v>
      </c>
      <c r="I2015">
        <v>3774</v>
      </c>
      <c r="J2015">
        <v>1925</v>
      </c>
      <c r="K2015">
        <v>51.006889242183362</v>
      </c>
    </row>
    <row r="2016" spans="1:11" x14ac:dyDescent="0.25">
      <c r="A2016" t="s">
        <v>164</v>
      </c>
      <c r="B2016" t="s">
        <v>370</v>
      </c>
      <c r="C2016">
        <v>1991</v>
      </c>
      <c r="D2016">
        <v>1146</v>
      </c>
      <c r="E2016">
        <v>57.559015570065291</v>
      </c>
      <c r="F2016">
        <v>2324</v>
      </c>
      <c r="G2016">
        <v>1197</v>
      </c>
      <c r="H2016">
        <v>51.506024096385545</v>
      </c>
      <c r="I2016">
        <v>4315</v>
      </c>
      <c r="J2016">
        <v>2343</v>
      </c>
      <c r="K2016">
        <v>54.298957126303591</v>
      </c>
    </row>
    <row r="2017" spans="1:11" x14ac:dyDescent="0.25">
      <c r="A2017" t="s">
        <v>164</v>
      </c>
      <c r="B2017" t="s">
        <v>357</v>
      </c>
      <c r="C2017">
        <v>1990</v>
      </c>
      <c r="D2017">
        <v>1219</v>
      </c>
      <c r="E2017">
        <v>61.256281407035175</v>
      </c>
      <c r="F2017">
        <v>2523</v>
      </c>
      <c r="G2017">
        <v>1279</v>
      </c>
      <c r="H2017">
        <v>50.693618707887438</v>
      </c>
      <c r="I2017">
        <v>4513</v>
      </c>
      <c r="J2017">
        <v>2498</v>
      </c>
      <c r="K2017">
        <v>55.351207622424106</v>
      </c>
    </row>
    <row r="2018" spans="1:11" x14ac:dyDescent="0.25">
      <c r="A2018" t="s">
        <v>164</v>
      </c>
      <c r="B2018" t="s">
        <v>358</v>
      </c>
      <c r="C2018">
        <v>1909</v>
      </c>
      <c r="D2018">
        <v>1122</v>
      </c>
      <c r="E2018">
        <v>58.774227344159243</v>
      </c>
      <c r="F2018">
        <v>2388</v>
      </c>
      <c r="G2018">
        <v>1187</v>
      </c>
      <c r="H2018">
        <v>49.706867671691789</v>
      </c>
      <c r="I2018">
        <v>4297</v>
      </c>
      <c r="J2018">
        <v>2309</v>
      </c>
      <c r="K2018">
        <v>53.735164067954386</v>
      </c>
    </row>
    <row r="2019" spans="1:11" x14ac:dyDescent="0.25">
      <c r="A2019" t="s">
        <v>164</v>
      </c>
      <c r="B2019" t="s">
        <v>359</v>
      </c>
      <c r="C2019">
        <v>2747</v>
      </c>
      <c r="D2019">
        <v>1603</v>
      </c>
      <c r="E2019">
        <v>58.354568620313067</v>
      </c>
      <c r="F2019">
        <v>3205</v>
      </c>
      <c r="G2019">
        <v>1555</v>
      </c>
      <c r="H2019">
        <v>48.517940717628704</v>
      </c>
      <c r="I2019">
        <v>5952</v>
      </c>
      <c r="J2019">
        <v>3158</v>
      </c>
      <c r="K2019">
        <v>53.057795698924728</v>
      </c>
    </row>
    <row r="2020" spans="1:11" x14ac:dyDescent="0.25">
      <c r="A2020" t="s">
        <v>164</v>
      </c>
      <c r="B2020" t="s">
        <v>360</v>
      </c>
      <c r="C2020">
        <v>2158</v>
      </c>
      <c r="D2020">
        <v>1297</v>
      </c>
      <c r="E2020">
        <v>60.101946246524555</v>
      </c>
      <c r="F2020">
        <v>2707</v>
      </c>
      <c r="G2020">
        <v>1347</v>
      </c>
      <c r="H2020">
        <v>49.759881787957148</v>
      </c>
      <c r="I2020">
        <v>4866</v>
      </c>
      <c r="J2020">
        <v>2645</v>
      </c>
      <c r="K2020">
        <v>54.356761200164414</v>
      </c>
    </row>
    <row r="2021" spans="1:11" x14ac:dyDescent="0.25">
      <c r="A2021" t="s">
        <v>164</v>
      </c>
      <c r="B2021" t="s">
        <v>361</v>
      </c>
      <c r="C2021">
        <v>2146</v>
      </c>
      <c r="D2021">
        <v>1266</v>
      </c>
      <c r="E2021">
        <v>58.9934762348555</v>
      </c>
      <c r="F2021">
        <v>2692</v>
      </c>
      <c r="G2021">
        <v>1354</v>
      </c>
      <c r="H2021">
        <v>50.297176820208001</v>
      </c>
      <c r="I2021">
        <v>4838</v>
      </c>
      <c r="J2021">
        <v>2620</v>
      </c>
      <c r="K2021">
        <v>54.154609342703601</v>
      </c>
    </row>
    <row r="2022" spans="1:11" x14ac:dyDescent="0.25">
      <c r="A2022" t="s">
        <v>164</v>
      </c>
      <c r="B2022" t="s">
        <v>362</v>
      </c>
      <c r="C2022">
        <v>2252</v>
      </c>
      <c r="D2022">
        <v>1315</v>
      </c>
      <c r="E2022">
        <v>58.392539964476001</v>
      </c>
      <c r="F2022">
        <v>2766</v>
      </c>
      <c r="G2022">
        <v>1401</v>
      </c>
      <c r="H2022">
        <v>50.650759219088897</v>
      </c>
      <c r="I2022">
        <v>5018</v>
      </c>
      <c r="J2022">
        <v>2716</v>
      </c>
      <c r="K2022">
        <v>54.125149461936999</v>
      </c>
    </row>
    <row r="2023" spans="1:11" x14ac:dyDescent="0.25">
      <c r="A2023" t="s">
        <v>164</v>
      </c>
      <c r="B2023" t="s">
        <v>363</v>
      </c>
      <c r="C2023">
        <v>394</v>
      </c>
      <c r="D2023">
        <v>231</v>
      </c>
      <c r="E2023">
        <v>58.629441624365498</v>
      </c>
      <c r="F2023">
        <v>496</v>
      </c>
      <c r="G2023">
        <v>279</v>
      </c>
      <c r="H2023">
        <v>56.25</v>
      </c>
      <c r="I2023">
        <v>890</v>
      </c>
      <c r="J2023">
        <v>510</v>
      </c>
      <c r="K2023">
        <v>57.303370786516901</v>
      </c>
    </row>
    <row r="2024" spans="1:11" x14ac:dyDescent="0.25">
      <c r="A2024" t="s">
        <v>165</v>
      </c>
      <c r="B2024" t="s">
        <v>365</v>
      </c>
      <c r="C2024">
        <v>2115</v>
      </c>
      <c r="D2024">
        <v>984</v>
      </c>
      <c r="E2024">
        <v>46.524822695035461</v>
      </c>
      <c r="F2024">
        <v>2134</v>
      </c>
      <c r="G2024">
        <v>818</v>
      </c>
      <c r="H2024">
        <v>38.331771321462043</v>
      </c>
      <c r="I2024">
        <v>4249</v>
      </c>
      <c r="J2024">
        <v>1802</v>
      </c>
      <c r="K2024">
        <v>42.40997881854554</v>
      </c>
    </row>
    <row r="2025" spans="1:11" x14ac:dyDescent="0.25">
      <c r="A2025" t="s">
        <v>165</v>
      </c>
      <c r="B2025" t="s">
        <v>366</v>
      </c>
      <c r="C2025">
        <v>2016</v>
      </c>
      <c r="D2025">
        <v>941</v>
      </c>
      <c r="E2025">
        <v>46.676587301587304</v>
      </c>
      <c r="F2025">
        <v>1997</v>
      </c>
      <c r="G2025">
        <v>829</v>
      </c>
      <c r="H2025">
        <v>41.512268402603901</v>
      </c>
      <c r="I2025">
        <v>4013</v>
      </c>
      <c r="J2025">
        <v>1770</v>
      </c>
      <c r="K2025">
        <v>44.106653376526289</v>
      </c>
    </row>
    <row r="2026" spans="1:11" x14ac:dyDescent="0.25">
      <c r="A2026" t="s">
        <v>165</v>
      </c>
      <c r="B2026" t="s">
        <v>367</v>
      </c>
      <c r="C2026">
        <v>2000</v>
      </c>
      <c r="D2026">
        <v>932</v>
      </c>
      <c r="E2026">
        <v>46.6</v>
      </c>
      <c r="F2026">
        <v>1691</v>
      </c>
      <c r="G2026">
        <v>706</v>
      </c>
      <c r="H2026">
        <v>41.750443524541687</v>
      </c>
      <c r="I2026">
        <v>3691</v>
      </c>
      <c r="J2026">
        <v>1638</v>
      </c>
      <c r="K2026">
        <v>44.378217285288535</v>
      </c>
    </row>
    <row r="2027" spans="1:11" x14ac:dyDescent="0.25">
      <c r="A2027" t="s">
        <v>165</v>
      </c>
      <c r="B2027" t="s">
        <v>355</v>
      </c>
      <c r="C2027">
        <v>1903</v>
      </c>
      <c r="D2027">
        <v>879</v>
      </c>
      <c r="E2027">
        <v>46.190225959012089</v>
      </c>
      <c r="F2027">
        <v>2000</v>
      </c>
      <c r="G2027">
        <v>792</v>
      </c>
      <c r="H2027">
        <v>39.6</v>
      </c>
      <c r="I2027">
        <v>3903</v>
      </c>
      <c r="J2027">
        <v>1671</v>
      </c>
      <c r="K2027">
        <v>42.813220599538816</v>
      </c>
    </row>
    <row r="2028" spans="1:11" x14ac:dyDescent="0.25">
      <c r="A2028" t="s">
        <v>165</v>
      </c>
      <c r="B2028" t="s">
        <v>368</v>
      </c>
      <c r="C2028">
        <v>1597</v>
      </c>
      <c r="D2028">
        <v>782</v>
      </c>
      <c r="E2028">
        <v>48.966812773951162</v>
      </c>
      <c r="F2028">
        <v>1777</v>
      </c>
      <c r="G2028">
        <v>746</v>
      </c>
      <c r="H2028">
        <v>41.980866629150249</v>
      </c>
      <c r="I2028">
        <v>3374</v>
      </c>
      <c r="J2028">
        <v>1528</v>
      </c>
      <c r="K2028">
        <v>45.28749259039715</v>
      </c>
    </row>
    <row r="2029" spans="1:11" x14ac:dyDescent="0.25">
      <c r="A2029" t="s">
        <v>165</v>
      </c>
      <c r="B2029" t="s">
        <v>369</v>
      </c>
      <c r="C2029">
        <v>1393</v>
      </c>
      <c r="D2029">
        <v>705</v>
      </c>
      <c r="E2029">
        <v>50.610193826274227</v>
      </c>
      <c r="F2029">
        <v>1692</v>
      </c>
      <c r="G2029">
        <v>692</v>
      </c>
      <c r="H2029">
        <v>40.898345153664302</v>
      </c>
      <c r="I2029">
        <v>3085</v>
      </c>
      <c r="J2029">
        <v>1397</v>
      </c>
      <c r="K2029">
        <v>45.283630470016206</v>
      </c>
    </row>
    <row r="2030" spans="1:11" x14ac:dyDescent="0.25">
      <c r="A2030" t="s">
        <v>165</v>
      </c>
      <c r="B2030" t="s">
        <v>370</v>
      </c>
      <c r="C2030">
        <v>1584</v>
      </c>
      <c r="D2030">
        <v>751</v>
      </c>
      <c r="E2030">
        <v>47.411616161616159</v>
      </c>
      <c r="F2030">
        <v>1711</v>
      </c>
      <c r="G2030">
        <v>716</v>
      </c>
      <c r="H2030">
        <v>41.846873173582701</v>
      </c>
      <c r="I2030">
        <v>3295</v>
      </c>
      <c r="J2030">
        <v>1467</v>
      </c>
      <c r="K2030">
        <v>44.52200303490136</v>
      </c>
    </row>
    <row r="2031" spans="1:11" x14ac:dyDescent="0.25">
      <c r="A2031" t="s">
        <v>165</v>
      </c>
      <c r="B2031" t="s">
        <v>357</v>
      </c>
      <c r="C2031">
        <v>234</v>
      </c>
      <c r="D2031">
        <v>122</v>
      </c>
      <c r="E2031">
        <v>52.136752136752136</v>
      </c>
      <c r="F2031">
        <v>243</v>
      </c>
      <c r="G2031">
        <v>110</v>
      </c>
      <c r="H2031">
        <v>45.267489711934161</v>
      </c>
      <c r="I2031">
        <v>477</v>
      </c>
      <c r="J2031">
        <v>232</v>
      </c>
      <c r="K2031">
        <v>48.637316561844862</v>
      </c>
    </row>
    <row r="2032" spans="1:11" x14ac:dyDescent="0.25">
      <c r="A2032" t="s">
        <v>165</v>
      </c>
      <c r="B2032" t="s">
        <v>358</v>
      </c>
      <c r="C2032">
        <v>1617</v>
      </c>
      <c r="D2032">
        <v>809</v>
      </c>
      <c r="E2032">
        <v>50.030921459492895</v>
      </c>
      <c r="F2032">
        <v>1846</v>
      </c>
      <c r="G2032">
        <v>786</v>
      </c>
      <c r="H2032">
        <v>42.578548212351031</v>
      </c>
      <c r="I2032">
        <v>3463</v>
      </c>
      <c r="J2032">
        <v>1595</v>
      </c>
      <c r="K2032">
        <v>46.058330926941956</v>
      </c>
    </row>
    <row r="2033" spans="1:11" x14ac:dyDescent="0.25">
      <c r="A2033" t="s">
        <v>165</v>
      </c>
      <c r="B2033" t="s">
        <v>359</v>
      </c>
      <c r="C2033">
        <v>1744</v>
      </c>
      <c r="D2033">
        <v>899</v>
      </c>
      <c r="E2033">
        <v>51.548165137614681</v>
      </c>
      <c r="F2033">
        <v>2092</v>
      </c>
      <c r="G2033">
        <v>908</v>
      </c>
      <c r="H2033">
        <v>43.403441682600381</v>
      </c>
      <c r="I2033">
        <v>3836</v>
      </c>
      <c r="J2033">
        <v>1807</v>
      </c>
      <c r="K2033">
        <v>47.106360792492175</v>
      </c>
    </row>
    <row r="2034" spans="1:11" x14ac:dyDescent="0.25">
      <c r="A2034" t="s">
        <v>165</v>
      </c>
      <c r="B2034" t="s">
        <v>360</v>
      </c>
      <c r="C2034">
        <v>1928</v>
      </c>
      <c r="D2034">
        <v>903</v>
      </c>
      <c r="E2034">
        <v>46.836099585062236</v>
      </c>
      <c r="F2034">
        <v>2243</v>
      </c>
      <c r="G2034">
        <v>931</v>
      </c>
      <c r="H2034">
        <v>41.506910387873383</v>
      </c>
      <c r="I2034">
        <v>4171</v>
      </c>
      <c r="J2034">
        <v>1834</v>
      </c>
      <c r="K2034">
        <v>43.970270918245021</v>
      </c>
    </row>
    <row r="2035" spans="1:11" x14ac:dyDescent="0.25">
      <c r="A2035" t="s">
        <v>165</v>
      </c>
      <c r="B2035" t="s">
        <v>361</v>
      </c>
      <c r="C2035">
        <v>1795</v>
      </c>
      <c r="D2035">
        <v>806</v>
      </c>
      <c r="E2035">
        <v>44.902506963788298</v>
      </c>
      <c r="F2035">
        <v>2095</v>
      </c>
      <c r="G2035">
        <v>848</v>
      </c>
      <c r="H2035">
        <v>40.477326968973699</v>
      </c>
      <c r="I2035">
        <v>3890</v>
      </c>
      <c r="J2035">
        <v>1654</v>
      </c>
      <c r="K2035">
        <v>42.519280205655498</v>
      </c>
    </row>
    <row r="2036" spans="1:11" x14ac:dyDescent="0.25">
      <c r="A2036" t="s">
        <v>165</v>
      </c>
      <c r="B2036" t="s">
        <v>362</v>
      </c>
      <c r="C2036">
        <v>1755</v>
      </c>
      <c r="D2036">
        <v>819</v>
      </c>
      <c r="E2036">
        <v>46.6666666666667</v>
      </c>
      <c r="F2036">
        <v>2039</v>
      </c>
      <c r="G2036">
        <v>816</v>
      </c>
      <c r="H2036">
        <v>40.019617459538999</v>
      </c>
      <c r="I2036">
        <v>3794</v>
      </c>
      <c r="J2036">
        <v>1635</v>
      </c>
      <c r="K2036">
        <v>43.094359515023697</v>
      </c>
    </row>
    <row r="2037" spans="1:11" x14ac:dyDescent="0.25">
      <c r="A2037" t="s">
        <v>165</v>
      </c>
      <c r="B2037" t="s">
        <v>363</v>
      </c>
      <c r="C2037">
        <v>429</v>
      </c>
      <c r="D2037">
        <v>200</v>
      </c>
      <c r="E2037">
        <v>46.620046620046601</v>
      </c>
      <c r="F2037">
        <v>458</v>
      </c>
      <c r="G2037">
        <v>219</v>
      </c>
      <c r="H2037">
        <v>47.816593886462897</v>
      </c>
      <c r="I2037">
        <v>887</v>
      </c>
      <c r="J2037">
        <v>419</v>
      </c>
      <c r="K2037">
        <v>47.237880496054103</v>
      </c>
    </row>
    <row r="2038" spans="1:11" x14ac:dyDescent="0.25">
      <c r="A2038" t="s">
        <v>166</v>
      </c>
      <c r="B2038" t="s">
        <v>367</v>
      </c>
      <c r="C2038">
        <v>126</v>
      </c>
      <c r="D2038">
        <v>68</v>
      </c>
      <c r="E2038">
        <v>53.968253968253968</v>
      </c>
      <c r="F2038">
        <v>145</v>
      </c>
      <c r="G2038">
        <v>56</v>
      </c>
      <c r="H2038">
        <v>38.620689655172413</v>
      </c>
      <c r="I2038">
        <v>271</v>
      </c>
      <c r="J2038">
        <v>124</v>
      </c>
      <c r="K2038">
        <v>45.756457564575648</v>
      </c>
    </row>
    <row r="2039" spans="1:11" x14ac:dyDescent="0.25">
      <c r="A2039" t="s">
        <v>166</v>
      </c>
      <c r="B2039" t="s">
        <v>368</v>
      </c>
      <c r="C2039">
        <v>132</v>
      </c>
      <c r="D2039">
        <v>86</v>
      </c>
      <c r="E2039">
        <v>65.151515151515156</v>
      </c>
      <c r="F2039">
        <v>152</v>
      </c>
      <c r="G2039">
        <v>90</v>
      </c>
      <c r="H2039">
        <v>59.210526315789473</v>
      </c>
      <c r="I2039">
        <v>284</v>
      </c>
      <c r="J2039">
        <v>176</v>
      </c>
      <c r="K2039">
        <v>61.971830985915496</v>
      </c>
    </row>
    <row r="2040" spans="1:11" x14ac:dyDescent="0.25">
      <c r="A2040" t="s">
        <v>166</v>
      </c>
      <c r="B2040" t="s">
        <v>370</v>
      </c>
      <c r="C2040">
        <v>108</v>
      </c>
      <c r="D2040">
        <v>70</v>
      </c>
      <c r="E2040">
        <v>64.814814814814824</v>
      </c>
      <c r="F2040">
        <v>153</v>
      </c>
      <c r="G2040">
        <v>68</v>
      </c>
      <c r="H2040">
        <v>44.444444444444443</v>
      </c>
      <c r="I2040">
        <v>261</v>
      </c>
      <c r="J2040">
        <v>138</v>
      </c>
      <c r="K2040">
        <v>52.8735632183908</v>
      </c>
    </row>
    <row r="2041" spans="1:11" x14ac:dyDescent="0.25">
      <c r="A2041" t="s">
        <v>166</v>
      </c>
      <c r="B2041" t="s">
        <v>357</v>
      </c>
      <c r="C2041">
        <v>158</v>
      </c>
      <c r="D2041">
        <v>101</v>
      </c>
      <c r="E2041">
        <v>63.924050632911396</v>
      </c>
      <c r="F2041">
        <v>220</v>
      </c>
      <c r="G2041">
        <v>120</v>
      </c>
      <c r="H2041">
        <v>54.545454545454547</v>
      </c>
      <c r="I2041">
        <v>378</v>
      </c>
      <c r="J2041">
        <v>221</v>
      </c>
      <c r="K2041">
        <v>58.465608465608469</v>
      </c>
    </row>
    <row r="2042" spans="1:11" x14ac:dyDescent="0.25">
      <c r="A2042" t="s">
        <v>166</v>
      </c>
      <c r="B2042" t="s">
        <v>358</v>
      </c>
      <c r="C2042">
        <v>145</v>
      </c>
      <c r="D2042">
        <v>88</v>
      </c>
      <c r="E2042">
        <v>60.689655172413794</v>
      </c>
      <c r="F2042">
        <v>241</v>
      </c>
      <c r="G2042">
        <v>134</v>
      </c>
      <c r="H2042">
        <v>55.601659751037339</v>
      </c>
      <c r="I2042">
        <v>386</v>
      </c>
      <c r="J2042">
        <v>222</v>
      </c>
      <c r="K2042">
        <v>57.512953367875646</v>
      </c>
    </row>
    <row r="2043" spans="1:11" x14ac:dyDescent="0.25">
      <c r="A2043" t="s">
        <v>166</v>
      </c>
      <c r="B2043" t="s">
        <v>359</v>
      </c>
      <c r="C2043">
        <v>124</v>
      </c>
      <c r="D2043">
        <v>84</v>
      </c>
      <c r="E2043">
        <v>67.741935483870961</v>
      </c>
      <c r="F2043">
        <v>189</v>
      </c>
      <c r="G2043">
        <v>105</v>
      </c>
      <c r="H2043">
        <v>55.555555555555557</v>
      </c>
      <c r="I2043">
        <v>313</v>
      </c>
      <c r="J2043">
        <v>189</v>
      </c>
      <c r="K2043">
        <v>60.383386581469651</v>
      </c>
    </row>
    <row r="2044" spans="1:11" x14ac:dyDescent="0.25">
      <c r="A2044" t="s">
        <v>166</v>
      </c>
      <c r="B2044" t="s">
        <v>360</v>
      </c>
      <c r="C2044">
        <v>162</v>
      </c>
      <c r="D2044">
        <v>104</v>
      </c>
      <c r="E2044">
        <v>64.197530864197532</v>
      </c>
      <c r="F2044">
        <v>229</v>
      </c>
      <c r="G2044">
        <v>137</v>
      </c>
      <c r="H2044">
        <v>59.825327510917035</v>
      </c>
      <c r="I2044">
        <v>391</v>
      </c>
      <c r="J2044">
        <v>241</v>
      </c>
      <c r="K2044">
        <v>61.636828644501271</v>
      </c>
    </row>
    <row r="2045" spans="1:11" x14ac:dyDescent="0.25">
      <c r="A2045" t="s">
        <v>166</v>
      </c>
      <c r="B2045" t="s">
        <v>361</v>
      </c>
      <c r="C2045">
        <v>178</v>
      </c>
      <c r="D2045">
        <v>112</v>
      </c>
      <c r="E2045">
        <v>62.921348314606703</v>
      </c>
      <c r="F2045">
        <v>162</v>
      </c>
      <c r="G2045">
        <v>97</v>
      </c>
      <c r="H2045">
        <v>59.876543209876502</v>
      </c>
      <c r="I2045">
        <v>340</v>
      </c>
      <c r="J2045">
        <v>209</v>
      </c>
      <c r="K2045">
        <v>61.470588235294102</v>
      </c>
    </row>
    <row r="2046" spans="1:11" x14ac:dyDescent="0.25">
      <c r="A2046" t="s">
        <v>166</v>
      </c>
      <c r="B2046" t="s">
        <v>362</v>
      </c>
      <c r="C2046">
        <v>145</v>
      </c>
      <c r="D2046">
        <v>101</v>
      </c>
      <c r="E2046">
        <v>69.655172413793096</v>
      </c>
      <c r="F2046">
        <v>204</v>
      </c>
      <c r="G2046">
        <v>110</v>
      </c>
      <c r="H2046">
        <v>53.921568627451002</v>
      </c>
      <c r="I2046">
        <v>349</v>
      </c>
      <c r="J2046">
        <v>211</v>
      </c>
      <c r="K2046">
        <v>60.458452722063001</v>
      </c>
    </row>
    <row r="2047" spans="1:11" x14ac:dyDescent="0.25">
      <c r="A2047" t="s">
        <v>166</v>
      </c>
      <c r="B2047" t="s">
        <v>363</v>
      </c>
      <c r="C2047">
        <v>36</v>
      </c>
      <c r="D2047">
        <v>25</v>
      </c>
      <c r="E2047">
        <v>69.4444444444444</v>
      </c>
      <c r="F2047">
        <v>51</v>
      </c>
      <c r="G2047">
        <v>34</v>
      </c>
      <c r="H2047">
        <v>66.6666666666667</v>
      </c>
      <c r="I2047">
        <v>87</v>
      </c>
      <c r="J2047">
        <v>59</v>
      </c>
      <c r="K2047">
        <v>67.816091954022994</v>
      </c>
    </row>
    <row r="2048" spans="1:11" x14ac:dyDescent="0.25">
      <c r="A2048" t="s">
        <v>166</v>
      </c>
      <c r="B2048" t="s">
        <v>355</v>
      </c>
      <c r="C2048">
        <v>138</v>
      </c>
      <c r="D2048">
        <v>89</v>
      </c>
      <c r="E2048">
        <v>64.492753623188406</v>
      </c>
      <c r="F2048">
        <v>169</v>
      </c>
      <c r="G2048">
        <v>86</v>
      </c>
      <c r="H2048">
        <v>50.887573964497044</v>
      </c>
      <c r="I2048">
        <v>307</v>
      </c>
      <c r="J2048">
        <v>175</v>
      </c>
      <c r="K2048">
        <v>57.00325732899023</v>
      </c>
    </row>
    <row r="2049" spans="1:11" x14ac:dyDescent="0.25">
      <c r="A2049" t="s">
        <v>429</v>
      </c>
      <c r="B2049" t="s">
        <v>365</v>
      </c>
      <c r="C2049">
        <v>3607</v>
      </c>
      <c r="D2049">
        <v>1494</v>
      </c>
      <c r="E2049">
        <v>41.419462156917106</v>
      </c>
      <c r="F2049">
        <v>3160</v>
      </c>
      <c r="G2049">
        <v>1100</v>
      </c>
      <c r="H2049">
        <v>34.810126582278478</v>
      </c>
      <c r="I2049">
        <v>6767</v>
      </c>
      <c r="J2049">
        <v>2594</v>
      </c>
      <c r="K2049">
        <v>38.333087040047289</v>
      </c>
    </row>
    <row r="2050" spans="1:11" x14ac:dyDescent="0.25">
      <c r="A2050" t="s">
        <v>429</v>
      </c>
      <c r="B2050" t="s">
        <v>366</v>
      </c>
      <c r="C2050">
        <v>3783</v>
      </c>
      <c r="D2050">
        <v>1636</v>
      </c>
      <c r="E2050">
        <v>43.246100978059737</v>
      </c>
      <c r="F2050">
        <v>3410</v>
      </c>
      <c r="G2050">
        <v>1227</v>
      </c>
      <c r="H2050">
        <v>35.982404692082106</v>
      </c>
      <c r="I2050">
        <v>7194</v>
      </c>
      <c r="J2050">
        <v>2863</v>
      </c>
      <c r="K2050">
        <v>39.797053099805396</v>
      </c>
    </row>
    <row r="2051" spans="1:11" x14ac:dyDescent="0.25">
      <c r="A2051" t="s">
        <v>429</v>
      </c>
      <c r="B2051" t="s">
        <v>367</v>
      </c>
      <c r="C2051">
        <v>3992</v>
      </c>
      <c r="D2051">
        <v>1851</v>
      </c>
      <c r="E2051">
        <v>46.367735470941881</v>
      </c>
      <c r="F2051">
        <v>3796</v>
      </c>
      <c r="G2051">
        <v>1460</v>
      </c>
      <c r="H2051">
        <v>38.46153846153846</v>
      </c>
      <c r="I2051">
        <v>7788</v>
      </c>
      <c r="J2051">
        <v>3311</v>
      </c>
      <c r="K2051">
        <v>42.514124293785308</v>
      </c>
    </row>
    <row r="2052" spans="1:11" x14ac:dyDescent="0.25">
      <c r="A2052" t="s">
        <v>429</v>
      </c>
      <c r="B2052" t="s">
        <v>368</v>
      </c>
      <c r="C2052">
        <v>3526</v>
      </c>
      <c r="D2052">
        <v>1530</v>
      </c>
      <c r="E2052">
        <v>43.391945547362447</v>
      </c>
      <c r="F2052">
        <v>3113</v>
      </c>
      <c r="G2052">
        <v>1109</v>
      </c>
      <c r="H2052">
        <v>35.62479922903951</v>
      </c>
      <c r="I2052">
        <v>6639</v>
      </c>
      <c r="J2052">
        <v>2639</v>
      </c>
      <c r="K2052">
        <v>39.749962343726466</v>
      </c>
    </row>
    <row r="2053" spans="1:11" x14ac:dyDescent="0.25">
      <c r="A2053" t="s">
        <v>429</v>
      </c>
      <c r="B2053" t="s">
        <v>369</v>
      </c>
      <c r="C2053">
        <v>3034</v>
      </c>
      <c r="D2053">
        <v>1286</v>
      </c>
      <c r="E2053">
        <v>42.386288727752145</v>
      </c>
      <c r="F2053">
        <v>2782</v>
      </c>
      <c r="G2053">
        <v>996</v>
      </c>
      <c r="H2053">
        <v>35.80158159597412</v>
      </c>
      <c r="I2053">
        <v>5816</v>
      </c>
      <c r="J2053">
        <v>2282</v>
      </c>
      <c r="K2053">
        <v>39.236588720770285</v>
      </c>
    </row>
    <row r="2054" spans="1:11" x14ac:dyDescent="0.25">
      <c r="A2054" t="s">
        <v>429</v>
      </c>
      <c r="B2054" t="s">
        <v>370</v>
      </c>
      <c r="C2054">
        <v>2991</v>
      </c>
      <c r="D2054">
        <v>1293</v>
      </c>
      <c r="E2054">
        <v>43.229689067201605</v>
      </c>
      <c r="F2054">
        <v>2612</v>
      </c>
      <c r="G2054">
        <v>886</v>
      </c>
      <c r="H2054">
        <v>33.920367534456354</v>
      </c>
      <c r="I2054">
        <v>5603</v>
      </c>
      <c r="J2054">
        <v>2179</v>
      </c>
      <c r="K2054">
        <v>38.889880421202932</v>
      </c>
    </row>
    <row r="2055" spans="1:11" x14ac:dyDescent="0.25">
      <c r="A2055" t="s">
        <v>429</v>
      </c>
      <c r="B2055" t="s">
        <v>357</v>
      </c>
      <c r="C2055">
        <v>3210</v>
      </c>
      <c r="D2055">
        <v>1376</v>
      </c>
      <c r="E2055">
        <v>42.866043613707163</v>
      </c>
      <c r="F2055">
        <v>2870</v>
      </c>
      <c r="G2055">
        <v>972</v>
      </c>
      <c r="H2055">
        <v>33.867595818815332</v>
      </c>
      <c r="I2055">
        <v>6080</v>
      </c>
      <c r="J2055">
        <v>2348</v>
      </c>
      <c r="K2055">
        <v>38.618421052631582</v>
      </c>
    </row>
    <row r="2056" spans="1:11" x14ac:dyDescent="0.25">
      <c r="A2056" t="s">
        <v>429</v>
      </c>
      <c r="B2056" t="s">
        <v>358</v>
      </c>
      <c r="C2056">
        <v>3006</v>
      </c>
      <c r="D2056">
        <v>1221</v>
      </c>
      <c r="E2056">
        <v>40.618762475049898</v>
      </c>
      <c r="F2056">
        <v>2916</v>
      </c>
      <c r="G2056">
        <v>1009</v>
      </c>
      <c r="H2056">
        <v>34.602194787379972</v>
      </c>
      <c r="I2056">
        <v>5922</v>
      </c>
      <c r="J2056">
        <v>2230</v>
      </c>
      <c r="K2056">
        <v>37.656197230665313</v>
      </c>
    </row>
    <row r="2057" spans="1:11" x14ac:dyDescent="0.25">
      <c r="A2057" t="s">
        <v>429</v>
      </c>
      <c r="B2057" t="s">
        <v>359</v>
      </c>
      <c r="C2057">
        <v>3294</v>
      </c>
      <c r="D2057">
        <v>1540</v>
      </c>
      <c r="E2057">
        <v>46.751669702489373</v>
      </c>
      <c r="F2057">
        <v>3056</v>
      </c>
      <c r="G2057">
        <v>1188</v>
      </c>
      <c r="H2057">
        <v>38.874345549738216</v>
      </c>
      <c r="I2057">
        <v>6350</v>
      </c>
      <c r="J2057">
        <v>2728</v>
      </c>
      <c r="K2057">
        <v>42.960629921259844</v>
      </c>
    </row>
    <row r="2058" spans="1:11" x14ac:dyDescent="0.25">
      <c r="A2058" t="s">
        <v>429</v>
      </c>
      <c r="B2058" t="s">
        <v>360</v>
      </c>
      <c r="C2058">
        <v>3858</v>
      </c>
      <c r="D2058">
        <v>1872</v>
      </c>
      <c r="E2058">
        <v>48.522550544323487</v>
      </c>
      <c r="F2058">
        <v>3794</v>
      </c>
      <c r="G2058">
        <v>1467</v>
      </c>
      <c r="H2058">
        <v>38.666315234580914</v>
      </c>
      <c r="I2058">
        <v>7652</v>
      </c>
      <c r="J2058">
        <v>3339</v>
      </c>
      <c r="K2058">
        <v>43.635650810245686</v>
      </c>
    </row>
    <row r="2059" spans="1:11" x14ac:dyDescent="0.25">
      <c r="A2059" t="s">
        <v>429</v>
      </c>
      <c r="B2059" t="s">
        <v>361</v>
      </c>
      <c r="C2059">
        <v>2740</v>
      </c>
      <c r="D2059">
        <v>1251</v>
      </c>
      <c r="E2059">
        <v>45.656934306569298</v>
      </c>
      <c r="F2059">
        <v>3075</v>
      </c>
      <c r="G2059">
        <v>1107</v>
      </c>
      <c r="H2059">
        <v>36</v>
      </c>
      <c r="I2059">
        <v>5815</v>
      </c>
      <c r="J2059">
        <v>2358</v>
      </c>
      <c r="K2059">
        <v>40.550300945829697</v>
      </c>
    </row>
    <row r="2060" spans="1:11" x14ac:dyDescent="0.25">
      <c r="A2060" t="s">
        <v>429</v>
      </c>
      <c r="B2060" t="s">
        <v>362</v>
      </c>
      <c r="C2060">
        <v>1672</v>
      </c>
      <c r="D2060">
        <v>720</v>
      </c>
      <c r="E2060">
        <v>43.062200956937801</v>
      </c>
      <c r="F2060">
        <v>1809</v>
      </c>
      <c r="G2060">
        <v>583</v>
      </c>
      <c r="H2060">
        <v>32.227750138197898</v>
      </c>
      <c r="I2060">
        <v>3481</v>
      </c>
      <c r="J2060">
        <v>1303</v>
      </c>
      <c r="K2060">
        <v>37.4317724791727</v>
      </c>
    </row>
    <row r="2061" spans="1:11" x14ac:dyDescent="0.25">
      <c r="A2061" t="s">
        <v>429</v>
      </c>
      <c r="B2061" t="s">
        <v>355</v>
      </c>
      <c r="C2061">
        <v>4119</v>
      </c>
      <c r="D2061">
        <v>1903</v>
      </c>
      <c r="E2061">
        <v>46.200534110220921</v>
      </c>
      <c r="F2061">
        <v>3762</v>
      </c>
      <c r="G2061">
        <v>1437</v>
      </c>
      <c r="H2061">
        <v>38.197767145135565</v>
      </c>
      <c r="I2061">
        <v>7881</v>
      </c>
      <c r="J2061">
        <v>3340</v>
      </c>
      <c r="K2061">
        <v>42.38040857759168</v>
      </c>
    </row>
    <row r="2062" spans="1:11" x14ac:dyDescent="0.25">
      <c r="A2062" t="s">
        <v>45</v>
      </c>
      <c r="B2062" t="s">
        <v>357</v>
      </c>
      <c r="C2062">
        <v>4044</v>
      </c>
      <c r="D2062">
        <v>1634</v>
      </c>
      <c r="E2062">
        <v>40.405539070227498</v>
      </c>
      <c r="F2062">
        <v>3301</v>
      </c>
      <c r="G2062">
        <v>1158</v>
      </c>
      <c r="H2062">
        <v>35.080278703423204</v>
      </c>
      <c r="I2062">
        <v>7345</v>
      </c>
      <c r="J2062">
        <v>2792</v>
      </c>
      <c r="K2062">
        <v>38.012253233492167</v>
      </c>
    </row>
    <row r="2063" spans="1:11" x14ac:dyDescent="0.25">
      <c r="A2063" t="s">
        <v>45</v>
      </c>
      <c r="B2063" t="s">
        <v>358</v>
      </c>
      <c r="C2063">
        <v>3915</v>
      </c>
      <c r="D2063">
        <v>1626</v>
      </c>
      <c r="E2063">
        <v>41.532567049808428</v>
      </c>
      <c r="F2063">
        <v>3248</v>
      </c>
      <c r="G2063">
        <v>1118</v>
      </c>
      <c r="H2063">
        <v>34.421182266009851</v>
      </c>
      <c r="I2063">
        <v>7163</v>
      </c>
      <c r="J2063">
        <v>2744</v>
      </c>
      <c r="K2063">
        <v>38.307971520312719</v>
      </c>
    </row>
    <row r="2064" spans="1:11" x14ac:dyDescent="0.25">
      <c r="A2064" t="s">
        <v>45</v>
      </c>
      <c r="B2064" t="s">
        <v>359</v>
      </c>
      <c r="C2064">
        <v>4285</v>
      </c>
      <c r="D2064">
        <v>1562</v>
      </c>
      <c r="E2064">
        <v>36.45274212368728</v>
      </c>
      <c r="F2064">
        <v>3855</v>
      </c>
      <c r="G2064">
        <v>1162</v>
      </c>
      <c r="H2064">
        <v>30.142671854734111</v>
      </c>
      <c r="I2064">
        <v>8140</v>
      </c>
      <c r="J2064">
        <v>2724</v>
      </c>
      <c r="K2064">
        <v>33.464373464373466</v>
      </c>
    </row>
    <row r="2065" spans="1:11" x14ac:dyDescent="0.25">
      <c r="A2065" t="s">
        <v>45</v>
      </c>
      <c r="B2065" t="s">
        <v>360</v>
      </c>
      <c r="C2065">
        <v>3355</v>
      </c>
      <c r="D2065">
        <v>1409</v>
      </c>
      <c r="E2065">
        <v>41.99701937406855</v>
      </c>
      <c r="F2065">
        <v>3193</v>
      </c>
      <c r="G2065">
        <v>1158</v>
      </c>
      <c r="H2065">
        <v>36.266833698715942</v>
      </c>
      <c r="I2065">
        <v>6548</v>
      </c>
      <c r="J2065">
        <v>2567</v>
      </c>
      <c r="K2065">
        <v>39.202810018326211</v>
      </c>
    </row>
    <row r="2066" spans="1:11" x14ac:dyDescent="0.25">
      <c r="A2066" t="s">
        <v>45</v>
      </c>
      <c r="B2066" t="s">
        <v>361</v>
      </c>
      <c r="C2066">
        <v>3010</v>
      </c>
      <c r="D2066">
        <v>1157</v>
      </c>
      <c r="E2066">
        <v>38.438538205980102</v>
      </c>
      <c r="F2066">
        <v>3008</v>
      </c>
      <c r="G2066">
        <v>1052</v>
      </c>
      <c r="H2066">
        <v>34.973404255319203</v>
      </c>
      <c r="I2066">
        <v>6018</v>
      </c>
      <c r="J2066">
        <v>2209</v>
      </c>
      <c r="K2066">
        <v>36.706547025589899</v>
      </c>
    </row>
    <row r="2067" spans="1:11" x14ac:dyDescent="0.25">
      <c r="A2067" t="s">
        <v>45</v>
      </c>
      <c r="B2067" t="s">
        <v>362</v>
      </c>
      <c r="C2067">
        <v>2576</v>
      </c>
      <c r="D2067">
        <v>1121</v>
      </c>
      <c r="E2067">
        <v>43.517080745341602</v>
      </c>
      <c r="F2067">
        <v>2452</v>
      </c>
      <c r="G2067">
        <v>861</v>
      </c>
      <c r="H2067">
        <v>35.114192495921699</v>
      </c>
      <c r="I2067">
        <v>5028</v>
      </c>
      <c r="J2067">
        <v>1982</v>
      </c>
      <c r="K2067">
        <v>39.419252187748597</v>
      </c>
    </row>
    <row r="2068" spans="1:11" x14ac:dyDescent="0.25">
      <c r="A2068" t="s">
        <v>45</v>
      </c>
      <c r="B2068" t="s">
        <v>363</v>
      </c>
      <c r="C2068">
        <v>804</v>
      </c>
      <c r="D2068">
        <v>372</v>
      </c>
      <c r="E2068">
        <v>46.268656716417901</v>
      </c>
      <c r="F2068">
        <v>611</v>
      </c>
      <c r="G2068">
        <v>230</v>
      </c>
      <c r="H2068">
        <v>37.643207855973799</v>
      </c>
      <c r="I2068">
        <v>1416</v>
      </c>
      <c r="J2068">
        <v>602</v>
      </c>
      <c r="K2068">
        <v>42.514124293785301</v>
      </c>
    </row>
    <row r="2069" spans="1:11" x14ac:dyDescent="0.25">
      <c r="A2069" t="s">
        <v>52</v>
      </c>
      <c r="B2069" t="s">
        <v>370</v>
      </c>
      <c r="C2069">
        <v>3350</v>
      </c>
      <c r="D2069">
        <v>1210</v>
      </c>
      <c r="E2069">
        <v>36.119402985074629</v>
      </c>
      <c r="F2069">
        <v>3796</v>
      </c>
      <c r="G2069">
        <v>1088</v>
      </c>
      <c r="H2069">
        <v>28.661749209694417</v>
      </c>
      <c r="I2069">
        <v>7146</v>
      </c>
      <c r="J2069">
        <v>2298</v>
      </c>
      <c r="K2069">
        <v>32.157850545759864</v>
      </c>
    </row>
    <row r="2070" spans="1:11" x14ac:dyDescent="0.25">
      <c r="A2070" t="s">
        <v>52</v>
      </c>
      <c r="B2070" t="s">
        <v>357</v>
      </c>
      <c r="C2070">
        <v>3408</v>
      </c>
      <c r="D2070">
        <v>1134</v>
      </c>
      <c r="E2070">
        <v>33.274647887323944</v>
      </c>
      <c r="F2070">
        <v>3216</v>
      </c>
      <c r="G2070">
        <v>875</v>
      </c>
      <c r="H2070">
        <v>27.207711442786071</v>
      </c>
      <c r="I2070">
        <v>6624</v>
      </c>
      <c r="J2070">
        <v>2009</v>
      </c>
      <c r="K2070">
        <v>30.329106280193237</v>
      </c>
    </row>
    <row r="2071" spans="1:11" x14ac:dyDescent="0.25">
      <c r="A2071" t="s">
        <v>52</v>
      </c>
      <c r="B2071" t="s">
        <v>358</v>
      </c>
      <c r="C2071">
        <v>2453</v>
      </c>
      <c r="D2071">
        <v>840</v>
      </c>
      <c r="E2071">
        <v>34.243783122706894</v>
      </c>
      <c r="F2071">
        <v>2369</v>
      </c>
      <c r="G2071">
        <v>620</v>
      </c>
      <c r="H2071">
        <v>26.171380329252848</v>
      </c>
      <c r="I2071">
        <v>4822</v>
      </c>
      <c r="J2071">
        <v>1460</v>
      </c>
      <c r="K2071">
        <v>30.277892990460391</v>
      </c>
    </row>
    <row r="2072" spans="1:11" x14ac:dyDescent="0.25">
      <c r="A2072" t="s">
        <v>52</v>
      </c>
      <c r="B2072" t="s">
        <v>359</v>
      </c>
      <c r="C2072">
        <v>3379</v>
      </c>
      <c r="D2072">
        <v>1066</v>
      </c>
      <c r="E2072">
        <v>31.547795205682156</v>
      </c>
      <c r="F2072">
        <v>3171</v>
      </c>
      <c r="G2072">
        <v>790</v>
      </c>
      <c r="H2072">
        <v>24.913276568905708</v>
      </c>
      <c r="I2072">
        <v>6550</v>
      </c>
      <c r="J2072">
        <v>1856</v>
      </c>
      <c r="K2072">
        <v>28.335877862595421</v>
      </c>
    </row>
    <row r="2073" spans="1:11" x14ac:dyDescent="0.25">
      <c r="A2073" t="s">
        <v>52</v>
      </c>
      <c r="B2073" t="s">
        <v>360</v>
      </c>
      <c r="C2073">
        <v>3175</v>
      </c>
      <c r="D2073">
        <v>1127</v>
      </c>
      <c r="E2073">
        <v>35.496062992125985</v>
      </c>
      <c r="F2073">
        <v>3377</v>
      </c>
      <c r="G2073">
        <v>1027</v>
      </c>
      <c r="H2073">
        <v>30.411607936037903</v>
      </c>
      <c r="I2073">
        <v>6552</v>
      </c>
      <c r="J2073">
        <v>2154</v>
      </c>
      <c r="K2073">
        <v>32.875457875457876</v>
      </c>
    </row>
    <row r="2074" spans="1:11" x14ac:dyDescent="0.25">
      <c r="A2074" t="s">
        <v>52</v>
      </c>
      <c r="B2074" t="s">
        <v>361</v>
      </c>
      <c r="C2074">
        <v>2540</v>
      </c>
      <c r="D2074">
        <v>934</v>
      </c>
      <c r="E2074">
        <v>36.771653543307103</v>
      </c>
      <c r="F2074">
        <v>3037</v>
      </c>
      <c r="G2074">
        <v>919</v>
      </c>
      <c r="H2074">
        <v>30.260125123477099</v>
      </c>
      <c r="I2074">
        <v>5577</v>
      </c>
      <c r="J2074">
        <v>1853</v>
      </c>
      <c r="K2074">
        <v>33.225748610364001</v>
      </c>
    </row>
    <row r="2075" spans="1:11" x14ac:dyDescent="0.25">
      <c r="A2075" t="s">
        <v>52</v>
      </c>
      <c r="B2075" t="s">
        <v>362</v>
      </c>
      <c r="C2075">
        <v>2169</v>
      </c>
      <c r="D2075">
        <v>818</v>
      </c>
      <c r="E2075">
        <v>37.713231904103303</v>
      </c>
      <c r="F2075">
        <v>2315</v>
      </c>
      <c r="G2075">
        <v>731</v>
      </c>
      <c r="H2075">
        <v>31.576673866090701</v>
      </c>
      <c r="I2075">
        <v>4484</v>
      </c>
      <c r="J2075">
        <v>1549</v>
      </c>
      <c r="K2075">
        <v>34.5450490633363</v>
      </c>
    </row>
    <row r="2076" spans="1:11" x14ac:dyDescent="0.25">
      <c r="A2076" t="s">
        <v>430</v>
      </c>
      <c r="B2076" t="s">
        <v>370</v>
      </c>
      <c r="C2076">
        <v>434</v>
      </c>
      <c r="D2076">
        <v>231</v>
      </c>
      <c r="E2076">
        <v>53.225806451612904</v>
      </c>
      <c r="F2076">
        <v>545</v>
      </c>
      <c r="G2076">
        <v>240</v>
      </c>
      <c r="H2076">
        <v>44.036697247706428</v>
      </c>
      <c r="I2076">
        <v>979</v>
      </c>
      <c r="J2076">
        <v>471</v>
      </c>
      <c r="K2076">
        <v>48.110316649642492</v>
      </c>
    </row>
    <row r="2077" spans="1:11" x14ac:dyDescent="0.25">
      <c r="A2077" t="s">
        <v>430</v>
      </c>
      <c r="B2077" t="s">
        <v>357</v>
      </c>
      <c r="C2077">
        <v>480</v>
      </c>
      <c r="D2077">
        <v>260</v>
      </c>
      <c r="E2077">
        <v>54.166666666666671</v>
      </c>
      <c r="F2077">
        <v>757</v>
      </c>
      <c r="G2077">
        <v>351</v>
      </c>
      <c r="H2077">
        <v>46.367239101717303</v>
      </c>
      <c r="I2077">
        <v>1237</v>
      </c>
      <c r="J2077">
        <v>611</v>
      </c>
      <c r="K2077">
        <v>49.393694421988684</v>
      </c>
    </row>
    <row r="2078" spans="1:11" x14ac:dyDescent="0.25">
      <c r="A2078" t="s">
        <v>430</v>
      </c>
      <c r="B2078" t="s">
        <v>358</v>
      </c>
      <c r="C2078">
        <v>472</v>
      </c>
      <c r="D2078">
        <v>260</v>
      </c>
      <c r="E2078">
        <v>55.084745762711862</v>
      </c>
      <c r="F2078">
        <v>732</v>
      </c>
      <c r="G2078">
        <v>337</v>
      </c>
      <c r="H2078">
        <v>46.038251366120221</v>
      </c>
      <c r="I2078">
        <v>1204</v>
      </c>
      <c r="J2078">
        <v>597</v>
      </c>
      <c r="K2078">
        <v>49.584717607973424</v>
      </c>
    </row>
    <row r="2079" spans="1:11" x14ac:dyDescent="0.25">
      <c r="A2079" t="s">
        <v>430</v>
      </c>
      <c r="B2079" t="s">
        <v>359</v>
      </c>
      <c r="C2079">
        <v>532</v>
      </c>
      <c r="D2079">
        <v>280</v>
      </c>
      <c r="E2079">
        <v>52.631578947368425</v>
      </c>
      <c r="F2079">
        <v>751</v>
      </c>
      <c r="G2079">
        <v>349</v>
      </c>
      <c r="H2079">
        <v>46.471371504660453</v>
      </c>
      <c r="I2079">
        <v>1283</v>
      </c>
      <c r="J2079">
        <v>629</v>
      </c>
      <c r="K2079">
        <v>49.025720966484805</v>
      </c>
    </row>
    <row r="2080" spans="1:11" x14ac:dyDescent="0.25">
      <c r="A2080" t="s">
        <v>430</v>
      </c>
      <c r="B2080" t="s">
        <v>360</v>
      </c>
      <c r="C2080">
        <v>456</v>
      </c>
      <c r="D2080">
        <v>254</v>
      </c>
      <c r="E2080">
        <v>55.701754385964911</v>
      </c>
      <c r="F2080">
        <v>825</v>
      </c>
      <c r="G2080">
        <v>413</v>
      </c>
      <c r="H2080">
        <v>50.060606060606062</v>
      </c>
      <c r="I2080">
        <v>1281</v>
      </c>
      <c r="J2080">
        <v>667</v>
      </c>
      <c r="K2080">
        <v>52.068696330991415</v>
      </c>
    </row>
    <row r="2081" spans="1:11" x14ac:dyDescent="0.25">
      <c r="A2081" t="s">
        <v>430</v>
      </c>
      <c r="B2081" t="s">
        <v>361</v>
      </c>
      <c r="C2081">
        <v>537</v>
      </c>
      <c r="D2081">
        <v>264</v>
      </c>
      <c r="E2081">
        <v>49.162011173184403</v>
      </c>
      <c r="F2081">
        <v>825</v>
      </c>
      <c r="G2081">
        <v>403</v>
      </c>
      <c r="H2081">
        <v>48.848484848484901</v>
      </c>
      <c r="I2081">
        <v>1362</v>
      </c>
      <c r="J2081">
        <v>667</v>
      </c>
      <c r="K2081">
        <v>48.972099853157097</v>
      </c>
    </row>
    <row r="2082" spans="1:11" x14ac:dyDescent="0.25">
      <c r="A2082" t="s">
        <v>52</v>
      </c>
      <c r="B2082" t="s">
        <v>363</v>
      </c>
      <c r="C2082">
        <v>525</v>
      </c>
      <c r="D2082">
        <v>182</v>
      </c>
      <c r="E2082">
        <v>34.6666666666667</v>
      </c>
      <c r="F2082">
        <v>510</v>
      </c>
      <c r="G2082">
        <v>155</v>
      </c>
      <c r="H2082">
        <v>30.3921568627451</v>
      </c>
      <c r="I2082">
        <v>1035</v>
      </c>
      <c r="J2082">
        <v>337</v>
      </c>
      <c r="K2082">
        <v>32.56038647343</v>
      </c>
    </row>
    <row r="2083" spans="1:11" x14ac:dyDescent="0.25">
      <c r="A2083" t="s">
        <v>69</v>
      </c>
      <c r="B2083" t="s">
        <v>365</v>
      </c>
      <c r="C2083">
        <v>6724</v>
      </c>
      <c r="D2083">
        <v>3128</v>
      </c>
      <c r="E2083">
        <v>46.519928613920285</v>
      </c>
      <c r="F2083">
        <v>4682</v>
      </c>
      <c r="G2083">
        <v>1925</v>
      </c>
      <c r="H2083">
        <v>41.114908158906445</v>
      </c>
      <c r="I2083">
        <v>11408</v>
      </c>
      <c r="J2083">
        <v>5055</v>
      </c>
      <c r="K2083">
        <v>44.31100981767181</v>
      </c>
    </row>
    <row r="2084" spans="1:11" x14ac:dyDescent="0.25">
      <c r="A2084" t="s">
        <v>69</v>
      </c>
      <c r="B2084" t="s">
        <v>366</v>
      </c>
      <c r="C2084">
        <v>6981</v>
      </c>
      <c r="D2084">
        <v>3322</v>
      </c>
      <c r="E2084">
        <v>47.586305686864343</v>
      </c>
      <c r="F2084">
        <v>5409</v>
      </c>
      <c r="G2084">
        <v>2293</v>
      </c>
      <c r="H2084">
        <v>42.392309114438895</v>
      </c>
      <c r="I2084">
        <v>12391</v>
      </c>
      <c r="J2084">
        <v>5616</v>
      </c>
      <c r="K2084">
        <v>45.323218465014932</v>
      </c>
    </row>
    <row r="2085" spans="1:11" x14ac:dyDescent="0.25">
      <c r="A2085" t="s">
        <v>69</v>
      </c>
      <c r="B2085" t="s">
        <v>367</v>
      </c>
      <c r="C2085">
        <v>5987</v>
      </c>
      <c r="D2085">
        <v>2871</v>
      </c>
      <c r="E2085">
        <v>47.953900116919996</v>
      </c>
      <c r="F2085">
        <v>4512</v>
      </c>
      <c r="G2085">
        <v>1997</v>
      </c>
      <c r="H2085">
        <v>44.259751773049651</v>
      </c>
      <c r="I2085">
        <v>10501</v>
      </c>
      <c r="J2085">
        <v>4868</v>
      </c>
      <c r="K2085">
        <v>46.357489762879723</v>
      </c>
    </row>
    <row r="2086" spans="1:11" x14ac:dyDescent="0.25">
      <c r="A2086" t="s">
        <v>69</v>
      </c>
      <c r="B2086" t="s">
        <v>355</v>
      </c>
      <c r="C2086">
        <v>5842</v>
      </c>
      <c r="D2086">
        <v>2855</v>
      </c>
      <c r="E2086">
        <v>48.870249914412874</v>
      </c>
      <c r="F2086">
        <v>5312</v>
      </c>
      <c r="G2086">
        <v>2356</v>
      </c>
      <c r="H2086">
        <v>44.352409638554221</v>
      </c>
      <c r="I2086">
        <v>11154</v>
      </c>
      <c r="J2086">
        <v>5211</v>
      </c>
      <c r="K2086">
        <v>46.718665949435177</v>
      </c>
    </row>
    <row r="2087" spans="1:11" x14ac:dyDescent="0.25">
      <c r="A2087" t="s">
        <v>69</v>
      </c>
      <c r="B2087" t="s">
        <v>368</v>
      </c>
      <c r="C2087">
        <v>5528</v>
      </c>
      <c r="D2087">
        <v>2719</v>
      </c>
      <c r="E2087">
        <v>49.185962373371922</v>
      </c>
      <c r="F2087">
        <v>5106</v>
      </c>
      <c r="G2087">
        <v>2258</v>
      </c>
      <c r="H2087">
        <v>44.222483352918132</v>
      </c>
      <c r="I2087">
        <v>10634</v>
      </c>
      <c r="J2087">
        <v>4977</v>
      </c>
      <c r="K2087">
        <v>46.802708294150833</v>
      </c>
    </row>
    <row r="2088" spans="1:11" x14ac:dyDescent="0.25">
      <c r="A2088" t="s">
        <v>69</v>
      </c>
      <c r="B2088" t="s">
        <v>369</v>
      </c>
      <c r="C2088">
        <v>4039</v>
      </c>
      <c r="D2088">
        <v>2065</v>
      </c>
      <c r="E2088">
        <v>51.126516464471408</v>
      </c>
      <c r="F2088">
        <v>3839</v>
      </c>
      <c r="G2088">
        <v>1749</v>
      </c>
      <c r="H2088">
        <v>45.558739255014324</v>
      </c>
      <c r="I2088">
        <v>7878</v>
      </c>
      <c r="J2088">
        <v>3814</v>
      </c>
      <c r="K2088">
        <v>48.413302868748417</v>
      </c>
    </row>
    <row r="2089" spans="1:11" x14ac:dyDescent="0.25">
      <c r="A2089" t="s">
        <v>69</v>
      </c>
      <c r="B2089" t="s">
        <v>370</v>
      </c>
      <c r="C2089">
        <v>2570</v>
      </c>
      <c r="D2089">
        <v>1357</v>
      </c>
      <c r="E2089">
        <v>52.801556420233467</v>
      </c>
      <c r="F2089">
        <v>2764</v>
      </c>
      <c r="G2089">
        <v>1393</v>
      </c>
      <c r="H2089">
        <v>50.397973950795951</v>
      </c>
      <c r="I2089">
        <v>5334</v>
      </c>
      <c r="J2089">
        <v>2750</v>
      </c>
      <c r="K2089">
        <v>51.556055493063369</v>
      </c>
    </row>
    <row r="2090" spans="1:11" x14ac:dyDescent="0.25">
      <c r="A2090" t="s">
        <v>69</v>
      </c>
      <c r="B2090" t="s">
        <v>357</v>
      </c>
      <c r="C2090">
        <v>2649</v>
      </c>
      <c r="D2090">
        <v>1387</v>
      </c>
      <c r="E2090">
        <v>52.359380898452244</v>
      </c>
      <c r="F2090">
        <v>2795</v>
      </c>
      <c r="G2090">
        <v>1299</v>
      </c>
      <c r="H2090">
        <v>46.475849731663686</v>
      </c>
      <c r="I2090">
        <v>5444</v>
      </c>
      <c r="J2090">
        <v>2686</v>
      </c>
      <c r="K2090">
        <v>49.338721528288026</v>
      </c>
    </row>
    <row r="2091" spans="1:11" x14ac:dyDescent="0.25">
      <c r="A2091" t="s">
        <v>69</v>
      </c>
      <c r="B2091" t="s">
        <v>358</v>
      </c>
      <c r="C2091">
        <v>1440</v>
      </c>
      <c r="D2091">
        <v>708</v>
      </c>
      <c r="E2091">
        <v>49.166666666666671</v>
      </c>
      <c r="F2091">
        <v>1670</v>
      </c>
      <c r="G2091">
        <v>776</v>
      </c>
      <c r="H2091">
        <v>46.467065868263468</v>
      </c>
      <c r="I2091">
        <v>3110</v>
      </c>
      <c r="J2091">
        <v>1484</v>
      </c>
      <c r="K2091">
        <v>47.717041800643081</v>
      </c>
    </row>
    <row r="2092" spans="1:11" x14ac:dyDescent="0.25">
      <c r="A2092" t="s">
        <v>69</v>
      </c>
      <c r="B2092" t="s">
        <v>359</v>
      </c>
      <c r="C2092">
        <v>2095</v>
      </c>
      <c r="D2092">
        <v>1011</v>
      </c>
      <c r="E2092">
        <v>48.25775656324582</v>
      </c>
      <c r="F2092">
        <v>1992</v>
      </c>
      <c r="G2092">
        <v>866</v>
      </c>
      <c r="H2092">
        <v>43.473895582329313</v>
      </c>
      <c r="I2092">
        <v>4087</v>
      </c>
      <c r="J2092">
        <v>1877</v>
      </c>
      <c r="K2092">
        <v>45.926107169072665</v>
      </c>
    </row>
    <row r="2093" spans="1:11" x14ac:dyDescent="0.25">
      <c r="A2093" t="s">
        <v>69</v>
      </c>
      <c r="B2093" t="s">
        <v>360</v>
      </c>
      <c r="C2093">
        <v>2668</v>
      </c>
      <c r="D2093">
        <v>1358</v>
      </c>
      <c r="E2093">
        <v>50.899550224887555</v>
      </c>
      <c r="F2093">
        <v>2456</v>
      </c>
      <c r="G2093">
        <v>1094</v>
      </c>
      <c r="H2093">
        <v>44.54397394136808</v>
      </c>
      <c r="I2093">
        <v>5124</v>
      </c>
      <c r="J2093">
        <v>2452</v>
      </c>
      <c r="K2093">
        <v>47.853239656518348</v>
      </c>
    </row>
    <row r="2094" spans="1:11" x14ac:dyDescent="0.25">
      <c r="A2094" t="s">
        <v>69</v>
      </c>
      <c r="B2094" t="s">
        <v>361</v>
      </c>
      <c r="C2094">
        <v>2549</v>
      </c>
      <c r="D2094">
        <v>1380</v>
      </c>
      <c r="E2094">
        <v>54.138877991369199</v>
      </c>
      <c r="F2094">
        <v>2330</v>
      </c>
      <c r="G2094">
        <v>1097</v>
      </c>
      <c r="H2094">
        <v>47.0815450643777</v>
      </c>
      <c r="I2094">
        <v>4879</v>
      </c>
      <c r="J2094">
        <v>2477</v>
      </c>
      <c r="K2094">
        <v>50.768600122975997</v>
      </c>
    </row>
    <row r="2095" spans="1:11" x14ac:dyDescent="0.25">
      <c r="A2095" t="s">
        <v>169</v>
      </c>
      <c r="B2095" t="s">
        <v>365</v>
      </c>
      <c r="C2095">
        <v>1459</v>
      </c>
      <c r="D2095">
        <v>805</v>
      </c>
      <c r="E2095">
        <v>55.174777244688137</v>
      </c>
      <c r="F2095">
        <v>1691</v>
      </c>
      <c r="G2095">
        <v>793</v>
      </c>
      <c r="H2095">
        <v>46.895328208160855</v>
      </c>
      <c r="I2095">
        <v>3150</v>
      </c>
      <c r="J2095">
        <v>1598</v>
      </c>
      <c r="K2095">
        <v>50.730158730158728</v>
      </c>
    </row>
    <row r="2096" spans="1:11" x14ac:dyDescent="0.25">
      <c r="A2096" t="s">
        <v>169</v>
      </c>
      <c r="B2096" t="s">
        <v>366</v>
      </c>
      <c r="C2096">
        <v>1397</v>
      </c>
      <c r="D2096">
        <v>764</v>
      </c>
      <c r="E2096">
        <v>54.688618468146025</v>
      </c>
      <c r="F2096">
        <v>1662</v>
      </c>
      <c r="G2096">
        <v>795</v>
      </c>
      <c r="H2096">
        <v>47.833935018050539</v>
      </c>
      <c r="I2096">
        <v>3061</v>
      </c>
      <c r="J2096">
        <v>1560</v>
      </c>
      <c r="K2096">
        <v>50.963737340738319</v>
      </c>
    </row>
    <row r="2097" spans="1:11" x14ac:dyDescent="0.25">
      <c r="A2097" t="s">
        <v>169</v>
      </c>
      <c r="B2097" t="s">
        <v>367</v>
      </c>
      <c r="C2097">
        <v>1396</v>
      </c>
      <c r="D2097">
        <v>747</v>
      </c>
      <c r="E2097">
        <v>53.51002865329513</v>
      </c>
      <c r="F2097">
        <v>1573</v>
      </c>
      <c r="G2097">
        <v>759</v>
      </c>
      <c r="H2097">
        <v>48.251748251748246</v>
      </c>
      <c r="I2097">
        <v>2969</v>
      </c>
      <c r="J2097">
        <v>1506</v>
      </c>
      <c r="K2097">
        <v>50.724149545301451</v>
      </c>
    </row>
    <row r="2098" spans="1:11" x14ac:dyDescent="0.25">
      <c r="A2098" t="s">
        <v>169</v>
      </c>
      <c r="B2098" t="s">
        <v>355</v>
      </c>
      <c r="C2098">
        <v>1267</v>
      </c>
      <c r="D2098">
        <v>724</v>
      </c>
      <c r="E2098">
        <v>57.142857142857146</v>
      </c>
      <c r="F2098">
        <v>1600</v>
      </c>
      <c r="G2098">
        <v>818</v>
      </c>
      <c r="H2098">
        <v>51.125</v>
      </c>
      <c r="I2098">
        <v>2867</v>
      </c>
      <c r="J2098">
        <v>1542</v>
      </c>
      <c r="K2098">
        <v>53.784443669340774</v>
      </c>
    </row>
    <row r="2099" spans="1:11" x14ac:dyDescent="0.25">
      <c r="A2099" t="s">
        <v>169</v>
      </c>
      <c r="B2099" t="s">
        <v>368</v>
      </c>
      <c r="C2099">
        <v>1267</v>
      </c>
      <c r="D2099">
        <v>695</v>
      </c>
      <c r="E2099">
        <v>54.853985793212317</v>
      </c>
      <c r="F2099">
        <v>1663</v>
      </c>
      <c r="G2099">
        <v>858</v>
      </c>
      <c r="H2099">
        <v>51.593505712567648</v>
      </c>
      <c r="I2099">
        <v>2930</v>
      </c>
      <c r="J2099">
        <v>1553</v>
      </c>
      <c r="K2099">
        <v>53.003412969283275</v>
      </c>
    </row>
    <row r="2100" spans="1:11" x14ac:dyDescent="0.25">
      <c r="A2100" t="s">
        <v>169</v>
      </c>
      <c r="B2100" t="s">
        <v>369</v>
      </c>
      <c r="C2100">
        <v>1194</v>
      </c>
      <c r="D2100">
        <v>674</v>
      </c>
      <c r="E2100">
        <v>56.448911222780573</v>
      </c>
      <c r="F2100">
        <v>1497</v>
      </c>
      <c r="G2100">
        <v>731</v>
      </c>
      <c r="H2100">
        <v>48.830995323981298</v>
      </c>
      <c r="I2100">
        <v>2691</v>
      </c>
      <c r="J2100">
        <v>1405</v>
      </c>
      <c r="K2100">
        <v>52.21107395020438</v>
      </c>
    </row>
    <row r="2101" spans="1:11" x14ac:dyDescent="0.25">
      <c r="A2101" t="s">
        <v>169</v>
      </c>
      <c r="B2101" t="s">
        <v>370</v>
      </c>
      <c r="C2101">
        <v>1387</v>
      </c>
      <c r="D2101">
        <v>728</v>
      </c>
      <c r="E2101">
        <v>52.487382840663301</v>
      </c>
      <c r="F2101">
        <v>1547</v>
      </c>
      <c r="G2101">
        <v>733</v>
      </c>
      <c r="H2101">
        <v>47.382029734970914</v>
      </c>
      <c r="I2101">
        <v>2934</v>
      </c>
      <c r="J2101">
        <v>1461</v>
      </c>
      <c r="K2101">
        <v>49.795501022494889</v>
      </c>
    </row>
    <row r="2102" spans="1:11" x14ac:dyDescent="0.25">
      <c r="A2102" t="s">
        <v>169</v>
      </c>
      <c r="B2102" t="s">
        <v>357</v>
      </c>
      <c r="C2102">
        <v>1254</v>
      </c>
      <c r="D2102">
        <v>731</v>
      </c>
      <c r="E2102">
        <v>58.293460925039874</v>
      </c>
      <c r="F2102">
        <v>1562</v>
      </c>
      <c r="G2102">
        <v>783</v>
      </c>
      <c r="H2102">
        <v>50.128040973111389</v>
      </c>
      <c r="I2102">
        <v>2816</v>
      </c>
      <c r="J2102">
        <v>1514</v>
      </c>
      <c r="K2102">
        <v>53.764204545454547</v>
      </c>
    </row>
    <row r="2103" spans="1:11" x14ac:dyDescent="0.25">
      <c r="A2103" t="s">
        <v>169</v>
      </c>
      <c r="B2103" t="s">
        <v>358</v>
      </c>
      <c r="C2103">
        <v>1462</v>
      </c>
      <c r="D2103">
        <v>887</v>
      </c>
      <c r="E2103">
        <v>60.670314637482896</v>
      </c>
      <c r="F2103">
        <v>1620</v>
      </c>
      <c r="G2103">
        <v>898</v>
      </c>
      <c r="H2103">
        <v>55.432098765432102</v>
      </c>
      <c r="I2103">
        <v>3082</v>
      </c>
      <c r="J2103">
        <v>1785</v>
      </c>
      <c r="K2103">
        <v>57.916937053861126</v>
      </c>
    </row>
    <row r="2104" spans="1:11" x14ac:dyDescent="0.25">
      <c r="A2104" t="s">
        <v>169</v>
      </c>
      <c r="B2104" t="s">
        <v>359</v>
      </c>
      <c r="C2104">
        <v>1532</v>
      </c>
      <c r="D2104">
        <v>904</v>
      </c>
      <c r="E2104">
        <v>59.007832898172325</v>
      </c>
      <c r="F2104">
        <v>1659</v>
      </c>
      <c r="G2104">
        <v>857</v>
      </c>
      <c r="H2104">
        <v>51.657625075346594</v>
      </c>
      <c r="I2104">
        <v>3191</v>
      </c>
      <c r="J2104">
        <v>1761</v>
      </c>
      <c r="K2104">
        <v>55.186461924161705</v>
      </c>
    </row>
    <row r="2105" spans="1:11" x14ac:dyDescent="0.25">
      <c r="A2105" t="s">
        <v>169</v>
      </c>
      <c r="B2105" t="s">
        <v>360</v>
      </c>
      <c r="C2105">
        <v>1340</v>
      </c>
      <c r="D2105">
        <v>779</v>
      </c>
      <c r="E2105">
        <v>58.134328358208961</v>
      </c>
      <c r="F2105">
        <v>1556</v>
      </c>
      <c r="G2105">
        <v>829</v>
      </c>
      <c r="H2105">
        <v>53.277634961439588</v>
      </c>
      <c r="I2105">
        <v>2896</v>
      </c>
      <c r="J2105">
        <v>1608</v>
      </c>
      <c r="K2105">
        <v>55.524861878453038</v>
      </c>
    </row>
    <row r="2106" spans="1:11" x14ac:dyDescent="0.25">
      <c r="A2106" t="s">
        <v>169</v>
      </c>
      <c r="B2106" t="s">
        <v>361</v>
      </c>
      <c r="C2106">
        <v>1378</v>
      </c>
      <c r="D2106">
        <v>839</v>
      </c>
      <c r="E2106">
        <v>60.885341074020303</v>
      </c>
      <c r="F2106">
        <v>1560</v>
      </c>
      <c r="G2106">
        <v>818</v>
      </c>
      <c r="H2106">
        <v>52.435897435897402</v>
      </c>
      <c r="I2106">
        <v>2938</v>
      </c>
      <c r="J2106">
        <v>1657</v>
      </c>
      <c r="K2106">
        <v>56.398910823689597</v>
      </c>
    </row>
    <row r="2107" spans="1:11" x14ac:dyDescent="0.25">
      <c r="A2107" t="s">
        <v>169</v>
      </c>
      <c r="B2107" t="s">
        <v>362</v>
      </c>
      <c r="C2107">
        <v>1347</v>
      </c>
      <c r="D2107">
        <v>775</v>
      </c>
      <c r="E2107">
        <v>57.535263548626602</v>
      </c>
      <c r="F2107">
        <v>1454</v>
      </c>
      <c r="G2107">
        <v>757</v>
      </c>
      <c r="H2107">
        <v>52.063273727647903</v>
      </c>
      <c r="I2107">
        <v>2801</v>
      </c>
      <c r="J2107">
        <v>1532</v>
      </c>
      <c r="K2107">
        <v>54.694751874330599</v>
      </c>
    </row>
    <row r="2108" spans="1:11" x14ac:dyDescent="0.25">
      <c r="A2108" t="s">
        <v>169</v>
      </c>
      <c r="B2108" t="s">
        <v>363</v>
      </c>
      <c r="C2108">
        <v>412</v>
      </c>
      <c r="D2108">
        <v>261</v>
      </c>
      <c r="E2108">
        <v>63.349514563106801</v>
      </c>
      <c r="F2108">
        <v>472</v>
      </c>
      <c r="G2108">
        <v>262</v>
      </c>
      <c r="H2108">
        <v>55.508474576271198</v>
      </c>
      <c r="I2108">
        <v>884</v>
      </c>
      <c r="J2108">
        <v>523</v>
      </c>
      <c r="K2108">
        <v>59.162895927601802</v>
      </c>
    </row>
    <row r="2109" spans="1:11" x14ac:dyDescent="0.25">
      <c r="A2109" t="s">
        <v>170</v>
      </c>
      <c r="B2109" t="s">
        <v>366</v>
      </c>
      <c r="C2109">
        <v>646</v>
      </c>
      <c r="D2109">
        <v>295</v>
      </c>
      <c r="E2109">
        <v>45.6656346749226</v>
      </c>
      <c r="F2109">
        <v>723</v>
      </c>
      <c r="G2109">
        <v>270</v>
      </c>
      <c r="H2109">
        <v>37.344398340248965</v>
      </c>
      <c r="I2109">
        <v>1369</v>
      </c>
      <c r="J2109">
        <v>565</v>
      </c>
      <c r="K2109">
        <v>41.271000730460194</v>
      </c>
    </row>
    <row r="2110" spans="1:11" x14ac:dyDescent="0.25">
      <c r="A2110" t="s">
        <v>170</v>
      </c>
      <c r="B2110" t="s">
        <v>367</v>
      </c>
      <c r="C2110">
        <v>3149</v>
      </c>
      <c r="D2110">
        <v>1485</v>
      </c>
      <c r="E2110">
        <v>47.157827881867263</v>
      </c>
      <c r="F2110">
        <v>3464</v>
      </c>
      <c r="G2110">
        <v>1432</v>
      </c>
      <c r="H2110">
        <v>41.339491916859124</v>
      </c>
      <c r="I2110">
        <v>6613</v>
      </c>
      <c r="J2110">
        <v>2917</v>
      </c>
      <c r="K2110">
        <v>44.110086193860582</v>
      </c>
    </row>
    <row r="2111" spans="1:11" x14ac:dyDescent="0.25">
      <c r="A2111" t="s">
        <v>170</v>
      </c>
      <c r="B2111" t="s">
        <v>368</v>
      </c>
      <c r="C2111">
        <v>3229</v>
      </c>
      <c r="D2111">
        <v>1639</v>
      </c>
      <c r="E2111">
        <v>50.758748838649737</v>
      </c>
      <c r="F2111">
        <v>3615</v>
      </c>
      <c r="G2111">
        <v>1588</v>
      </c>
      <c r="H2111">
        <v>43.928077455048403</v>
      </c>
      <c r="I2111">
        <v>6844</v>
      </c>
      <c r="J2111">
        <v>3227</v>
      </c>
      <c r="K2111">
        <v>47.150789012273528</v>
      </c>
    </row>
    <row r="2112" spans="1:11" x14ac:dyDescent="0.25">
      <c r="A2112" t="s">
        <v>170</v>
      </c>
      <c r="B2112" t="s">
        <v>369</v>
      </c>
      <c r="C2112">
        <v>2610</v>
      </c>
      <c r="D2112">
        <v>1346</v>
      </c>
      <c r="E2112">
        <v>51.570881226053643</v>
      </c>
      <c r="F2112">
        <v>3173</v>
      </c>
      <c r="G2112">
        <v>1462</v>
      </c>
      <c r="H2112">
        <v>46.076268515600376</v>
      </c>
      <c r="I2112">
        <v>5783</v>
      </c>
      <c r="J2112">
        <v>2808</v>
      </c>
      <c r="K2112">
        <v>48.556112744250385</v>
      </c>
    </row>
    <row r="2113" spans="1:11" x14ac:dyDescent="0.25">
      <c r="A2113" t="s">
        <v>170</v>
      </c>
      <c r="B2113" t="s">
        <v>370</v>
      </c>
      <c r="C2113">
        <v>2903</v>
      </c>
      <c r="D2113">
        <v>1404</v>
      </c>
      <c r="E2113">
        <v>48.363761625904232</v>
      </c>
      <c r="F2113">
        <v>3287</v>
      </c>
      <c r="G2113">
        <v>1408</v>
      </c>
      <c r="H2113">
        <v>42.835412229996955</v>
      </c>
      <c r="I2113">
        <v>6190</v>
      </c>
      <c r="J2113">
        <v>2812</v>
      </c>
      <c r="K2113">
        <v>45.428109854604202</v>
      </c>
    </row>
    <row r="2114" spans="1:11" x14ac:dyDescent="0.25">
      <c r="A2114" t="s">
        <v>170</v>
      </c>
      <c r="B2114" t="s">
        <v>357</v>
      </c>
      <c r="C2114">
        <v>3201</v>
      </c>
      <c r="D2114">
        <v>1527</v>
      </c>
      <c r="E2114">
        <v>47.703842549203372</v>
      </c>
      <c r="F2114">
        <v>3852</v>
      </c>
      <c r="G2114">
        <v>1567</v>
      </c>
      <c r="H2114">
        <v>40.680166147455864</v>
      </c>
      <c r="I2114">
        <v>7053</v>
      </c>
      <c r="J2114">
        <v>3094</v>
      </c>
      <c r="K2114">
        <v>43.867857649227282</v>
      </c>
    </row>
    <row r="2115" spans="1:11" x14ac:dyDescent="0.25">
      <c r="A2115" t="s">
        <v>170</v>
      </c>
      <c r="B2115" t="s">
        <v>358</v>
      </c>
      <c r="C2115">
        <v>3603</v>
      </c>
      <c r="D2115">
        <v>1697</v>
      </c>
      <c r="E2115">
        <v>47.09963918956425</v>
      </c>
      <c r="F2115">
        <v>4199</v>
      </c>
      <c r="G2115">
        <v>1674</v>
      </c>
      <c r="H2115">
        <v>39.866634913074542</v>
      </c>
      <c r="I2115">
        <v>7802</v>
      </c>
      <c r="J2115">
        <v>3371</v>
      </c>
      <c r="K2115">
        <v>43.206870033324783</v>
      </c>
    </row>
    <row r="2116" spans="1:11" x14ac:dyDescent="0.25">
      <c r="A2116" t="s">
        <v>170</v>
      </c>
      <c r="B2116" t="s">
        <v>359</v>
      </c>
      <c r="C2116">
        <v>3641</v>
      </c>
      <c r="D2116">
        <v>1729</v>
      </c>
      <c r="E2116">
        <v>47.486954133479813</v>
      </c>
      <c r="F2116">
        <v>4215</v>
      </c>
      <c r="G2116">
        <v>1681</v>
      </c>
      <c r="H2116">
        <v>39.881376037959669</v>
      </c>
      <c r="I2116">
        <v>7856</v>
      </c>
      <c r="J2116">
        <v>3410</v>
      </c>
      <c r="K2116">
        <v>43.406313645621182</v>
      </c>
    </row>
    <row r="2117" spans="1:11" x14ac:dyDescent="0.25">
      <c r="A2117" t="s">
        <v>170</v>
      </c>
      <c r="B2117" t="s">
        <v>360</v>
      </c>
      <c r="C2117">
        <v>3821</v>
      </c>
      <c r="D2117">
        <v>1793</v>
      </c>
      <c r="E2117">
        <v>46.924888772572622</v>
      </c>
      <c r="F2117">
        <v>4661</v>
      </c>
      <c r="G2117">
        <v>1793</v>
      </c>
      <c r="H2117">
        <v>38.468139884145032</v>
      </c>
      <c r="I2117">
        <v>8482</v>
      </c>
      <c r="J2117">
        <v>3586</v>
      </c>
      <c r="K2117">
        <v>42.277764678141949</v>
      </c>
    </row>
    <row r="2118" spans="1:11" x14ac:dyDescent="0.25">
      <c r="A2118" t="s">
        <v>170</v>
      </c>
      <c r="B2118" t="s">
        <v>361</v>
      </c>
      <c r="C2118">
        <v>3498</v>
      </c>
      <c r="D2118">
        <v>1687</v>
      </c>
      <c r="E2118">
        <v>48.2275586049171</v>
      </c>
      <c r="F2118">
        <v>4220</v>
      </c>
      <c r="G2118">
        <v>1737</v>
      </c>
      <c r="H2118">
        <v>41.161137440758303</v>
      </c>
      <c r="I2118">
        <v>7718</v>
      </c>
      <c r="J2118">
        <v>3424</v>
      </c>
      <c r="K2118">
        <v>44.363824825084201</v>
      </c>
    </row>
    <row r="2119" spans="1:11" x14ac:dyDescent="0.25">
      <c r="A2119" t="s">
        <v>170</v>
      </c>
      <c r="B2119" t="s">
        <v>362</v>
      </c>
      <c r="C2119">
        <v>3295</v>
      </c>
      <c r="D2119">
        <v>1559</v>
      </c>
      <c r="E2119">
        <v>47.314112291350497</v>
      </c>
      <c r="F2119">
        <v>3982</v>
      </c>
      <c r="G2119">
        <v>1566</v>
      </c>
      <c r="H2119">
        <v>39.326971371170302</v>
      </c>
      <c r="I2119">
        <v>7277</v>
      </c>
      <c r="J2119">
        <v>3125</v>
      </c>
      <c r="K2119">
        <v>42.943520681599601</v>
      </c>
    </row>
    <row r="2120" spans="1:11" x14ac:dyDescent="0.25">
      <c r="A2120" t="s">
        <v>170</v>
      </c>
      <c r="B2120" t="s">
        <v>363</v>
      </c>
      <c r="C2120">
        <v>919</v>
      </c>
      <c r="D2120">
        <v>440</v>
      </c>
      <c r="E2120">
        <v>47.878128400435301</v>
      </c>
      <c r="F2120">
        <v>1099</v>
      </c>
      <c r="G2120">
        <v>466</v>
      </c>
      <c r="H2120">
        <v>42.402183803457703</v>
      </c>
      <c r="I2120">
        <v>2018</v>
      </c>
      <c r="J2120">
        <v>906</v>
      </c>
      <c r="K2120">
        <v>44.895936570862197</v>
      </c>
    </row>
    <row r="2121" spans="1:11" x14ac:dyDescent="0.25">
      <c r="A2121" t="s">
        <v>170</v>
      </c>
      <c r="B2121" t="s">
        <v>355</v>
      </c>
      <c r="C2121">
        <v>3194</v>
      </c>
      <c r="D2121">
        <v>1558</v>
      </c>
      <c r="E2121">
        <v>48.778960551033187</v>
      </c>
      <c r="F2121">
        <v>3746</v>
      </c>
      <c r="G2121">
        <v>1598</v>
      </c>
      <c r="H2121">
        <v>42.65883609183129</v>
      </c>
      <c r="I2121">
        <v>6940</v>
      </c>
      <c r="J2121">
        <v>3156</v>
      </c>
      <c r="K2121">
        <v>45.475504322766575</v>
      </c>
    </row>
    <row r="2122" spans="1:11" x14ac:dyDescent="0.25">
      <c r="A2122" t="s">
        <v>171</v>
      </c>
      <c r="B2122" t="s">
        <v>365</v>
      </c>
      <c r="C2122">
        <v>1064</v>
      </c>
      <c r="D2122">
        <v>526</v>
      </c>
      <c r="E2122">
        <v>49.436090225563909</v>
      </c>
      <c r="F2122">
        <v>1276</v>
      </c>
      <c r="G2122">
        <v>518</v>
      </c>
      <c r="H2122">
        <v>40.595611285266457</v>
      </c>
      <c r="I2122">
        <v>2340</v>
      </c>
      <c r="J2122">
        <v>1044</v>
      </c>
      <c r="K2122">
        <v>44.61538461538462</v>
      </c>
    </row>
    <row r="2123" spans="1:11" x14ac:dyDescent="0.25">
      <c r="A2123" t="s">
        <v>171</v>
      </c>
      <c r="B2123" t="s">
        <v>366</v>
      </c>
      <c r="C2123">
        <v>696</v>
      </c>
      <c r="D2123">
        <v>375</v>
      </c>
      <c r="E2123">
        <v>53.879310344827587</v>
      </c>
      <c r="F2123">
        <v>1010</v>
      </c>
      <c r="G2123">
        <v>423</v>
      </c>
      <c r="H2123">
        <v>41.881188118811878</v>
      </c>
      <c r="I2123">
        <v>1706</v>
      </c>
      <c r="J2123">
        <v>798</v>
      </c>
      <c r="K2123">
        <v>46.776084407971865</v>
      </c>
    </row>
    <row r="2124" spans="1:11" x14ac:dyDescent="0.25">
      <c r="A2124" t="s">
        <v>171</v>
      </c>
      <c r="B2124" t="s">
        <v>367</v>
      </c>
      <c r="C2124">
        <v>720</v>
      </c>
      <c r="D2124">
        <v>398</v>
      </c>
      <c r="E2124">
        <v>55.277777777777771</v>
      </c>
      <c r="F2124">
        <v>944</v>
      </c>
      <c r="G2124">
        <v>406</v>
      </c>
      <c r="H2124">
        <v>43.008474576271183</v>
      </c>
      <c r="I2124">
        <v>1664</v>
      </c>
      <c r="J2124">
        <v>804</v>
      </c>
      <c r="K2124">
        <v>48.317307692307693</v>
      </c>
    </row>
    <row r="2125" spans="1:11" x14ac:dyDescent="0.25">
      <c r="A2125" t="s">
        <v>171</v>
      </c>
      <c r="B2125" t="s">
        <v>355</v>
      </c>
      <c r="C2125">
        <v>627</v>
      </c>
      <c r="D2125">
        <v>339</v>
      </c>
      <c r="E2125">
        <v>54.066985645933016</v>
      </c>
      <c r="F2125">
        <v>828</v>
      </c>
      <c r="G2125">
        <v>366</v>
      </c>
      <c r="H2125">
        <v>44.20289855072464</v>
      </c>
      <c r="I2125">
        <v>1455</v>
      </c>
      <c r="J2125">
        <v>705</v>
      </c>
      <c r="K2125">
        <v>48.453608247422679</v>
      </c>
    </row>
    <row r="2126" spans="1:11" x14ac:dyDescent="0.25">
      <c r="A2126" t="s">
        <v>171</v>
      </c>
      <c r="B2126" t="s">
        <v>368</v>
      </c>
      <c r="C2126">
        <v>553</v>
      </c>
      <c r="D2126">
        <v>323</v>
      </c>
      <c r="E2126">
        <v>58.408679927667272</v>
      </c>
      <c r="F2126">
        <v>732</v>
      </c>
      <c r="G2126">
        <v>330</v>
      </c>
      <c r="H2126">
        <v>45.081967213114758</v>
      </c>
      <c r="I2126">
        <v>1285</v>
      </c>
      <c r="J2126">
        <v>653</v>
      </c>
      <c r="K2126">
        <v>50.81712062256809</v>
      </c>
    </row>
    <row r="2127" spans="1:11" x14ac:dyDescent="0.25">
      <c r="A2127" t="s">
        <v>171</v>
      </c>
      <c r="B2127" t="s">
        <v>369</v>
      </c>
      <c r="C2127">
        <v>514</v>
      </c>
      <c r="D2127">
        <v>276</v>
      </c>
      <c r="E2127">
        <v>53.696498054474702</v>
      </c>
      <c r="F2127">
        <v>590</v>
      </c>
      <c r="G2127">
        <v>285</v>
      </c>
      <c r="H2127">
        <v>48.305084745762713</v>
      </c>
      <c r="I2127">
        <v>1104</v>
      </c>
      <c r="J2127">
        <v>561</v>
      </c>
      <c r="K2127">
        <v>50.815217391304351</v>
      </c>
    </row>
    <row r="2128" spans="1:11" x14ac:dyDescent="0.25">
      <c r="A2128" t="s">
        <v>171</v>
      </c>
      <c r="B2128" t="s">
        <v>370</v>
      </c>
      <c r="C2128">
        <v>517</v>
      </c>
      <c r="D2128">
        <v>282</v>
      </c>
      <c r="E2128">
        <v>54.545454545454547</v>
      </c>
      <c r="F2128">
        <v>611</v>
      </c>
      <c r="G2128">
        <v>306</v>
      </c>
      <c r="H2128">
        <v>50.081833060556463</v>
      </c>
      <c r="I2128">
        <v>1128</v>
      </c>
      <c r="J2128">
        <v>588</v>
      </c>
      <c r="K2128">
        <v>52.12765957446809</v>
      </c>
    </row>
    <row r="2129" spans="1:11" x14ac:dyDescent="0.25">
      <c r="A2129" t="s">
        <v>171</v>
      </c>
      <c r="B2129" t="s">
        <v>357</v>
      </c>
      <c r="C2129">
        <v>540</v>
      </c>
      <c r="D2129">
        <v>327</v>
      </c>
      <c r="E2129">
        <v>60.555555555555557</v>
      </c>
      <c r="F2129">
        <v>618</v>
      </c>
      <c r="G2129">
        <v>305</v>
      </c>
      <c r="H2129">
        <v>49.35275080906149</v>
      </c>
      <c r="I2129">
        <v>1158</v>
      </c>
      <c r="J2129">
        <v>632</v>
      </c>
      <c r="K2129">
        <v>54.576856649395516</v>
      </c>
    </row>
    <row r="2130" spans="1:11" x14ac:dyDescent="0.25">
      <c r="A2130" t="s">
        <v>171</v>
      </c>
      <c r="B2130" t="s">
        <v>358</v>
      </c>
      <c r="C2130">
        <v>460</v>
      </c>
      <c r="D2130">
        <v>289</v>
      </c>
      <c r="E2130">
        <v>62.826086956521742</v>
      </c>
      <c r="F2130">
        <v>601</v>
      </c>
      <c r="G2130">
        <v>318</v>
      </c>
      <c r="H2130">
        <v>52.911813643926791</v>
      </c>
      <c r="I2130">
        <v>1061</v>
      </c>
      <c r="J2130">
        <v>607</v>
      </c>
      <c r="K2130">
        <v>57.210179076343074</v>
      </c>
    </row>
    <row r="2131" spans="1:11" x14ac:dyDescent="0.25">
      <c r="A2131" t="s">
        <v>171</v>
      </c>
      <c r="B2131" t="s">
        <v>359</v>
      </c>
      <c r="C2131">
        <v>430</v>
      </c>
      <c r="D2131">
        <v>296</v>
      </c>
      <c r="E2131">
        <v>68.837209302325576</v>
      </c>
      <c r="F2131">
        <v>537</v>
      </c>
      <c r="G2131">
        <v>304</v>
      </c>
      <c r="H2131">
        <v>56.610800744878958</v>
      </c>
      <c r="I2131">
        <v>967</v>
      </c>
      <c r="J2131">
        <v>600</v>
      </c>
      <c r="K2131">
        <v>62.047569803516026</v>
      </c>
    </row>
    <row r="2132" spans="1:11" x14ac:dyDescent="0.25">
      <c r="A2132" t="s">
        <v>171</v>
      </c>
      <c r="B2132" t="s">
        <v>360</v>
      </c>
      <c r="C2132">
        <v>402</v>
      </c>
      <c r="D2132">
        <v>262</v>
      </c>
      <c r="E2132">
        <v>65.174129353233823</v>
      </c>
      <c r="F2132">
        <v>504</v>
      </c>
      <c r="G2132">
        <v>287</v>
      </c>
      <c r="H2132">
        <v>56.944444444444443</v>
      </c>
      <c r="I2132">
        <v>906</v>
      </c>
      <c r="J2132">
        <v>549</v>
      </c>
      <c r="K2132">
        <v>60.596026490066222</v>
      </c>
    </row>
    <row r="2133" spans="1:11" x14ac:dyDescent="0.25">
      <c r="A2133" t="s">
        <v>171</v>
      </c>
      <c r="B2133" t="s">
        <v>361</v>
      </c>
      <c r="C2133">
        <v>424</v>
      </c>
      <c r="D2133">
        <v>268</v>
      </c>
      <c r="E2133">
        <v>63.207547169811299</v>
      </c>
      <c r="F2133">
        <v>535</v>
      </c>
      <c r="G2133">
        <v>291</v>
      </c>
      <c r="H2133">
        <v>54.392523364486003</v>
      </c>
      <c r="I2133">
        <v>959</v>
      </c>
      <c r="J2133">
        <v>559</v>
      </c>
      <c r="K2133">
        <v>58.289885297184597</v>
      </c>
    </row>
    <row r="2134" spans="1:11" x14ac:dyDescent="0.25">
      <c r="A2134" t="s">
        <v>171</v>
      </c>
      <c r="B2134" t="s">
        <v>362</v>
      </c>
      <c r="C2134">
        <v>400</v>
      </c>
      <c r="D2134">
        <v>265</v>
      </c>
      <c r="E2134">
        <v>66.25</v>
      </c>
      <c r="F2134">
        <v>535</v>
      </c>
      <c r="G2134">
        <v>307</v>
      </c>
      <c r="H2134">
        <v>57.383177570093501</v>
      </c>
      <c r="I2134">
        <v>935</v>
      </c>
      <c r="J2134">
        <v>572</v>
      </c>
      <c r="K2134">
        <v>61.176470588235297</v>
      </c>
    </row>
    <row r="2135" spans="1:11" x14ac:dyDescent="0.25">
      <c r="A2135" t="s">
        <v>171</v>
      </c>
      <c r="B2135" t="s">
        <v>363</v>
      </c>
      <c r="C2135">
        <v>163</v>
      </c>
      <c r="D2135">
        <v>112</v>
      </c>
      <c r="E2135">
        <v>68.711656441717807</v>
      </c>
      <c r="F2135">
        <v>155</v>
      </c>
      <c r="G2135">
        <v>104</v>
      </c>
      <c r="H2135">
        <v>67.096774193548399</v>
      </c>
      <c r="I2135">
        <v>321</v>
      </c>
      <c r="J2135">
        <v>217</v>
      </c>
      <c r="K2135">
        <v>67.601246105919003</v>
      </c>
    </row>
    <row r="2136" spans="1:11" x14ac:dyDescent="0.25">
      <c r="A2136" t="s">
        <v>172</v>
      </c>
      <c r="B2136" t="s">
        <v>365</v>
      </c>
      <c r="C2136">
        <v>1926</v>
      </c>
      <c r="D2136">
        <v>987</v>
      </c>
      <c r="E2136">
        <v>51.246105919003114</v>
      </c>
      <c r="F2136">
        <v>1961</v>
      </c>
      <c r="G2136">
        <v>973</v>
      </c>
      <c r="H2136">
        <v>49.617542070372252</v>
      </c>
      <c r="I2136">
        <v>3894</v>
      </c>
      <c r="J2136">
        <v>1963</v>
      </c>
      <c r="K2136">
        <v>50.410888546481765</v>
      </c>
    </row>
    <row r="2137" spans="1:11" x14ac:dyDescent="0.25">
      <c r="A2137" t="s">
        <v>172</v>
      </c>
      <c r="B2137" t="s">
        <v>366</v>
      </c>
      <c r="C2137">
        <v>1810</v>
      </c>
      <c r="D2137">
        <v>911</v>
      </c>
      <c r="E2137">
        <v>50.331491712707184</v>
      </c>
      <c r="F2137">
        <v>1761</v>
      </c>
      <c r="G2137">
        <v>862</v>
      </c>
      <c r="H2137">
        <v>48.949460533787622</v>
      </c>
      <c r="I2137">
        <v>3575</v>
      </c>
      <c r="J2137">
        <v>1776</v>
      </c>
      <c r="K2137">
        <v>49.67832167832168</v>
      </c>
    </row>
    <row r="2138" spans="1:11" x14ac:dyDescent="0.25">
      <c r="A2138" t="s">
        <v>172</v>
      </c>
      <c r="B2138" t="s">
        <v>367</v>
      </c>
      <c r="C2138">
        <v>1884</v>
      </c>
      <c r="D2138">
        <v>999</v>
      </c>
      <c r="E2138">
        <v>53.025477707006367</v>
      </c>
      <c r="F2138">
        <v>1752</v>
      </c>
      <c r="G2138">
        <v>840</v>
      </c>
      <c r="H2138">
        <v>47.945205479452049</v>
      </c>
      <c r="I2138">
        <v>3636</v>
      </c>
      <c r="J2138">
        <v>1839</v>
      </c>
      <c r="K2138">
        <v>50.57755775577558</v>
      </c>
    </row>
    <row r="2139" spans="1:11" x14ac:dyDescent="0.25">
      <c r="A2139" t="s">
        <v>172</v>
      </c>
      <c r="B2139" t="s">
        <v>355</v>
      </c>
      <c r="C2139">
        <v>1503</v>
      </c>
      <c r="D2139">
        <v>822</v>
      </c>
      <c r="E2139">
        <v>54.690618762475054</v>
      </c>
      <c r="F2139">
        <v>1635</v>
      </c>
      <c r="G2139">
        <v>809</v>
      </c>
      <c r="H2139">
        <v>49.480122324159019</v>
      </c>
      <c r="I2139">
        <v>3138</v>
      </c>
      <c r="J2139">
        <v>1631</v>
      </c>
      <c r="K2139">
        <v>51.975780752071387</v>
      </c>
    </row>
    <row r="2140" spans="1:11" x14ac:dyDescent="0.25">
      <c r="A2140" t="s">
        <v>172</v>
      </c>
      <c r="B2140" t="s">
        <v>368</v>
      </c>
      <c r="C2140">
        <v>1368</v>
      </c>
      <c r="D2140">
        <v>829</v>
      </c>
      <c r="E2140">
        <v>60.599415204678365</v>
      </c>
      <c r="F2140">
        <v>1527</v>
      </c>
      <c r="G2140">
        <v>776</v>
      </c>
      <c r="H2140">
        <v>50.81859855926654</v>
      </c>
      <c r="I2140">
        <v>2895</v>
      </c>
      <c r="J2140">
        <v>1605</v>
      </c>
      <c r="K2140">
        <v>55.440414507772019</v>
      </c>
    </row>
    <row r="2141" spans="1:11" x14ac:dyDescent="0.25">
      <c r="A2141" t="s">
        <v>172</v>
      </c>
      <c r="B2141" t="s">
        <v>369</v>
      </c>
      <c r="C2141">
        <v>1306</v>
      </c>
      <c r="D2141">
        <v>763</v>
      </c>
      <c r="E2141">
        <v>58.422664624808576</v>
      </c>
      <c r="F2141">
        <v>1501</v>
      </c>
      <c r="G2141">
        <v>822</v>
      </c>
      <c r="H2141">
        <v>54.763491005996002</v>
      </c>
      <c r="I2141">
        <v>2807</v>
      </c>
      <c r="J2141">
        <v>1585</v>
      </c>
      <c r="K2141">
        <v>56.46597791236195</v>
      </c>
    </row>
    <row r="2142" spans="1:11" x14ac:dyDescent="0.25">
      <c r="A2142" t="s">
        <v>172</v>
      </c>
      <c r="B2142" t="s">
        <v>370</v>
      </c>
      <c r="C2142">
        <v>1464</v>
      </c>
      <c r="D2142">
        <v>848</v>
      </c>
      <c r="E2142">
        <v>57.923497267759565</v>
      </c>
      <c r="F2142">
        <v>1427</v>
      </c>
      <c r="G2142">
        <v>718</v>
      </c>
      <c r="H2142">
        <v>50.315346881569731</v>
      </c>
      <c r="I2142">
        <v>2891</v>
      </c>
      <c r="J2142">
        <v>1566</v>
      </c>
      <c r="K2142">
        <v>54.168107921134549</v>
      </c>
    </row>
    <row r="2143" spans="1:11" x14ac:dyDescent="0.25">
      <c r="A2143" t="s">
        <v>172</v>
      </c>
      <c r="B2143" t="s">
        <v>357</v>
      </c>
      <c r="C2143">
        <v>1284</v>
      </c>
      <c r="D2143">
        <v>766</v>
      </c>
      <c r="E2143">
        <v>59.657320872274141</v>
      </c>
      <c r="F2143">
        <v>1460</v>
      </c>
      <c r="G2143">
        <v>741</v>
      </c>
      <c r="H2143">
        <v>50.753424657534239</v>
      </c>
      <c r="I2143">
        <v>2744</v>
      </c>
      <c r="J2143">
        <v>1507</v>
      </c>
      <c r="K2143">
        <v>54.919825072886297</v>
      </c>
    </row>
    <row r="2144" spans="1:11" x14ac:dyDescent="0.25">
      <c r="A2144" t="s">
        <v>172</v>
      </c>
      <c r="B2144" t="s">
        <v>358</v>
      </c>
      <c r="C2144">
        <v>1485</v>
      </c>
      <c r="D2144">
        <v>807</v>
      </c>
      <c r="E2144">
        <v>54.343434343434346</v>
      </c>
      <c r="F2144">
        <v>1551</v>
      </c>
      <c r="G2144">
        <v>754</v>
      </c>
      <c r="H2144">
        <v>48.613797549967764</v>
      </c>
      <c r="I2144">
        <v>3036</v>
      </c>
      <c r="J2144">
        <v>1561</v>
      </c>
      <c r="K2144">
        <v>51.4163372859025</v>
      </c>
    </row>
    <row r="2145" spans="1:11" x14ac:dyDescent="0.25">
      <c r="A2145" t="s">
        <v>172</v>
      </c>
      <c r="B2145" t="s">
        <v>359</v>
      </c>
      <c r="C2145">
        <v>1523</v>
      </c>
      <c r="D2145">
        <v>831</v>
      </c>
      <c r="E2145">
        <v>54.563361785948786</v>
      </c>
      <c r="F2145">
        <v>1587</v>
      </c>
      <c r="G2145">
        <v>746</v>
      </c>
      <c r="H2145">
        <v>47.006931316950222</v>
      </c>
      <c r="I2145">
        <v>3110</v>
      </c>
      <c r="J2145">
        <v>1577</v>
      </c>
      <c r="K2145">
        <v>50.70739549839228</v>
      </c>
    </row>
    <row r="2146" spans="1:11" x14ac:dyDescent="0.25">
      <c r="A2146" t="s">
        <v>172</v>
      </c>
      <c r="B2146" t="s">
        <v>360</v>
      </c>
      <c r="C2146">
        <v>1426</v>
      </c>
      <c r="D2146">
        <v>791</v>
      </c>
      <c r="E2146">
        <v>55.469845722300143</v>
      </c>
      <c r="F2146">
        <v>1683</v>
      </c>
      <c r="G2146">
        <v>867</v>
      </c>
      <c r="H2146">
        <v>51.515151515151523</v>
      </c>
      <c r="I2146">
        <v>3109</v>
      </c>
      <c r="J2146">
        <v>1658</v>
      </c>
      <c r="K2146">
        <v>53.329044708909613</v>
      </c>
    </row>
    <row r="2147" spans="1:11" x14ac:dyDescent="0.25">
      <c r="A2147" t="s">
        <v>172</v>
      </c>
      <c r="B2147" t="s">
        <v>361</v>
      </c>
      <c r="C2147">
        <v>1368</v>
      </c>
      <c r="D2147">
        <v>726</v>
      </c>
      <c r="E2147">
        <v>53.0701754385965</v>
      </c>
      <c r="F2147">
        <v>1466</v>
      </c>
      <c r="G2147">
        <v>668</v>
      </c>
      <c r="H2147">
        <v>45.566166439290598</v>
      </c>
      <c r="I2147">
        <v>2834</v>
      </c>
      <c r="J2147">
        <v>1394</v>
      </c>
      <c r="K2147">
        <v>49.188426252646401</v>
      </c>
    </row>
    <row r="2148" spans="1:11" x14ac:dyDescent="0.25">
      <c r="A2148" t="s">
        <v>172</v>
      </c>
      <c r="B2148" t="s">
        <v>362</v>
      </c>
      <c r="C2148">
        <v>1326</v>
      </c>
      <c r="D2148">
        <v>700</v>
      </c>
      <c r="E2148">
        <v>52.790346907994</v>
      </c>
      <c r="F2148">
        <v>1343</v>
      </c>
      <c r="G2148">
        <v>615</v>
      </c>
      <c r="H2148">
        <v>45.793000744601599</v>
      </c>
      <c r="I2148">
        <v>2669</v>
      </c>
      <c r="J2148">
        <v>1315</v>
      </c>
      <c r="K2148">
        <v>49.269389284376203</v>
      </c>
    </row>
    <row r="2149" spans="1:11" x14ac:dyDescent="0.25">
      <c r="A2149" t="s">
        <v>172</v>
      </c>
      <c r="B2149" t="s">
        <v>363</v>
      </c>
      <c r="C2149">
        <v>459</v>
      </c>
      <c r="D2149">
        <v>253</v>
      </c>
      <c r="E2149">
        <v>55.119825708061001</v>
      </c>
      <c r="F2149">
        <v>415</v>
      </c>
      <c r="G2149">
        <v>239</v>
      </c>
      <c r="H2149">
        <v>57.590361445783103</v>
      </c>
      <c r="I2149">
        <v>876</v>
      </c>
      <c r="J2149">
        <v>493</v>
      </c>
      <c r="K2149">
        <v>56.278538812785399</v>
      </c>
    </row>
    <row r="2150" spans="1:11" x14ac:dyDescent="0.25">
      <c r="A2150" t="s">
        <v>173</v>
      </c>
      <c r="B2150" t="s">
        <v>365</v>
      </c>
      <c r="C2150">
        <v>3140</v>
      </c>
      <c r="D2150">
        <v>1643</v>
      </c>
      <c r="E2150">
        <v>52.324840764331213</v>
      </c>
      <c r="F2150">
        <v>3137</v>
      </c>
      <c r="G2150">
        <v>1499</v>
      </c>
      <c r="H2150">
        <v>47.784507491233661</v>
      </c>
      <c r="I2150">
        <v>6277</v>
      </c>
      <c r="J2150">
        <v>3142</v>
      </c>
      <c r="K2150">
        <v>50.055759120599014</v>
      </c>
    </row>
    <row r="2151" spans="1:11" x14ac:dyDescent="0.25">
      <c r="A2151" t="s">
        <v>173</v>
      </c>
      <c r="B2151" t="s">
        <v>366</v>
      </c>
      <c r="C2151">
        <v>2696</v>
      </c>
      <c r="D2151">
        <v>1479</v>
      </c>
      <c r="E2151">
        <v>54.859050445103861</v>
      </c>
      <c r="F2151">
        <v>2730</v>
      </c>
      <c r="G2151">
        <v>1324</v>
      </c>
      <c r="H2151">
        <v>48.498168498168496</v>
      </c>
      <c r="I2151">
        <v>5426</v>
      </c>
      <c r="J2151">
        <v>2803</v>
      </c>
      <c r="K2151">
        <v>51.65868042757095</v>
      </c>
    </row>
    <row r="2152" spans="1:11" x14ac:dyDescent="0.25">
      <c r="A2152" t="s">
        <v>173</v>
      </c>
      <c r="B2152" t="s">
        <v>367</v>
      </c>
      <c r="C2152">
        <v>2759</v>
      </c>
      <c r="D2152">
        <v>1518</v>
      </c>
      <c r="E2152">
        <v>55.019934758970642</v>
      </c>
      <c r="F2152">
        <v>2931</v>
      </c>
      <c r="G2152">
        <v>1392</v>
      </c>
      <c r="H2152">
        <v>47.49232343909928</v>
      </c>
      <c r="I2152">
        <v>5690</v>
      </c>
      <c r="J2152">
        <v>2910</v>
      </c>
      <c r="K2152">
        <v>51.142355008787348</v>
      </c>
    </row>
    <row r="2153" spans="1:11" x14ac:dyDescent="0.25">
      <c r="A2153" t="s">
        <v>173</v>
      </c>
      <c r="B2153" t="s">
        <v>355</v>
      </c>
      <c r="C2153">
        <v>3106</v>
      </c>
      <c r="D2153">
        <v>1683</v>
      </c>
      <c r="E2153">
        <v>54.185447520927234</v>
      </c>
      <c r="F2153">
        <v>2998</v>
      </c>
      <c r="G2153">
        <v>1535</v>
      </c>
      <c r="H2153">
        <v>51.200800533689126</v>
      </c>
      <c r="I2153">
        <v>6104</v>
      </c>
      <c r="J2153">
        <v>3218</v>
      </c>
      <c r="K2153">
        <v>52.71952817824377</v>
      </c>
    </row>
    <row r="2154" spans="1:11" x14ac:dyDescent="0.25">
      <c r="A2154" t="s">
        <v>173</v>
      </c>
      <c r="B2154" t="s">
        <v>368</v>
      </c>
      <c r="C2154">
        <v>2724</v>
      </c>
      <c r="D2154">
        <v>1505</v>
      </c>
      <c r="E2154">
        <v>55.249632892804705</v>
      </c>
      <c r="F2154">
        <v>3066</v>
      </c>
      <c r="G2154">
        <v>1572</v>
      </c>
      <c r="H2154">
        <v>51.272015655577299</v>
      </c>
      <c r="I2154">
        <v>5790</v>
      </c>
      <c r="J2154">
        <v>3077</v>
      </c>
      <c r="K2154">
        <v>53.1433506044905</v>
      </c>
    </row>
    <row r="2155" spans="1:11" x14ac:dyDescent="0.25">
      <c r="A2155" t="s">
        <v>173</v>
      </c>
      <c r="B2155" t="s">
        <v>369</v>
      </c>
      <c r="C2155">
        <v>2335</v>
      </c>
      <c r="D2155">
        <v>1338</v>
      </c>
      <c r="E2155">
        <v>57.301927194860809</v>
      </c>
      <c r="F2155">
        <v>2732</v>
      </c>
      <c r="G2155">
        <v>1382</v>
      </c>
      <c r="H2155">
        <v>50.585651537335288</v>
      </c>
      <c r="I2155">
        <v>5067</v>
      </c>
      <c r="J2155">
        <v>2720</v>
      </c>
      <c r="K2155">
        <v>53.680678902703768</v>
      </c>
    </row>
    <row r="2156" spans="1:11" x14ac:dyDescent="0.25">
      <c r="A2156" t="s">
        <v>173</v>
      </c>
      <c r="B2156" t="s">
        <v>370</v>
      </c>
      <c r="C2156">
        <v>2444</v>
      </c>
      <c r="D2156">
        <v>1357</v>
      </c>
      <c r="E2156">
        <v>55.523731587561379</v>
      </c>
      <c r="F2156">
        <v>2665</v>
      </c>
      <c r="G2156">
        <v>1324</v>
      </c>
      <c r="H2156">
        <v>49.68105065666041</v>
      </c>
      <c r="I2156">
        <v>5109</v>
      </c>
      <c r="J2156">
        <v>2681</v>
      </c>
      <c r="K2156">
        <v>52.476022705030338</v>
      </c>
    </row>
    <row r="2157" spans="1:11" x14ac:dyDescent="0.25">
      <c r="A2157" t="s">
        <v>173</v>
      </c>
      <c r="B2157" t="s">
        <v>357</v>
      </c>
      <c r="C2157">
        <v>2204</v>
      </c>
      <c r="D2157">
        <v>1272</v>
      </c>
      <c r="E2157">
        <v>57.713248638838479</v>
      </c>
      <c r="F2157">
        <v>2490</v>
      </c>
      <c r="G2157">
        <v>1271</v>
      </c>
      <c r="H2157">
        <v>51.044176706827308</v>
      </c>
      <c r="I2157">
        <v>4694</v>
      </c>
      <c r="J2157">
        <v>2543</v>
      </c>
      <c r="K2157">
        <v>54.175543246697913</v>
      </c>
    </row>
    <row r="2158" spans="1:11" x14ac:dyDescent="0.25">
      <c r="A2158" t="s">
        <v>173</v>
      </c>
      <c r="B2158" t="s">
        <v>358</v>
      </c>
      <c r="C2158">
        <v>1895</v>
      </c>
      <c r="D2158">
        <v>1103</v>
      </c>
      <c r="E2158">
        <v>58.205804749340366</v>
      </c>
      <c r="F2158">
        <v>2193</v>
      </c>
      <c r="G2158">
        <v>1164</v>
      </c>
      <c r="H2158">
        <v>53.077975376196989</v>
      </c>
      <c r="I2158">
        <v>4088</v>
      </c>
      <c r="J2158">
        <v>2267</v>
      </c>
      <c r="K2158">
        <v>55.454990215264189</v>
      </c>
    </row>
    <row r="2159" spans="1:11" x14ac:dyDescent="0.25">
      <c r="A2159" t="s">
        <v>173</v>
      </c>
      <c r="B2159" t="s">
        <v>359</v>
      </c>
      <c r="C2159">
        <v>3581</v>
      </c>
      <c r="D2159">
        <v>1892</v>
      </c>
      <c r="E2159">
        <v>52.834403797821835</v>
      </c>
      <c r="F2159">
        <v>3642</v>
      </c>
      <c r="G2159">
        <v>1731</v>
      </c>
      <c r="H2159">
        <v>47.528830313014822</v>
      </c>
      <c r="I2159">
        <v>7223</v>
      </c>
      <c r="J2159">
        <v>3623</v>
      </c>
      <c r="K2159">
        <v>50.159213623148283</v>
      </c>
    </row>
    <row r="2160" spans="1:11" x14ac:dyDescent="0.25">
      <c r="A2160" t="s">
        <v>173</v>
      </c>
      <c r="B2160" t="s">
        <v>360</v>
      </c>
      <c r="C2160">
        <v>2440</v>
      </c>
      <c r="D2160">
        <v>1344</v>
      </c>
      <c r="E2160">
        <v>55.081967213114758</v>
      </c>
      <c r="F2160">
        <v>3087</v>
      </c>
      <c r="G2160">
        <v>1459</v>
      </c>
      <c r="H2160">
        <v>47.262714609653386</v>
      </c>
      <c r="I2160">
        <v>5527</v>
      </c>
      <c r="J2160">
        <v>2803</v>
      </c>
      <c r="K2160">
        <v>50.714673421385925</v>
      </c>
    </row>
    <row r="2161" spans="1:11" x14ac:dyDescent="0.25">
      <c r="A2161" t="s">
        <v>173</v>
      </c>
      <c r="B2161" t="s">
        <v>361</v>
      </c>
      <c r="C2161">
        <v>2551</v>
      </c>
      <c r="D2161">
        <v>1386</v>
      </c>
      <c r="E2161">
        <v>54.331634653077202</v>
      </c>
      <c r="F2161">
        <v>2998</v>
      </c>
      <c r="G2161">
        <v>1434</v>
      </c>
      <c r="H2161">
        <v>47.831887925283503</v>
      </c>
      <c r="I2161">
        <v>5549</v>
      </c>
      <c r="J2161">
        <v>2820</v>
      </c>
      <c r="K2161">
        <v>50.819967561722798</v>
      </c>
    </row>
    <row r="2162" spans="1:11" x14ac:dyDescent="0.25">
      <c r="A2162" t="s">
        <v>173</v>
      </c>
      <c r="B2162" t="s">
        <v>362</v>
      </c>
      <c r="C2162">
        <v>2539</v>
      </c>
      <c r="D2162">
        <v>1321</v>
      </c>
      <c r="E2162">
        <v>52.0283576211107</v>
      </c>
      <c r="F2162">
        <v>2630</v>
      </c>
      <c r="G2162">
        <v>1225</v>
      </c>
      <c r="H2162">
        <v>46.577946768060798</v>
      </c>
      <c r="I2162">
        <v>5169</v>
      </c>
      <c r="J2162">
        <v>2546</v>
      </c>
      <c r="K2162">
        <v>49.255175082220902</v>
      </c>
    </row>
    <row r="2163" spans="1:11" x14ac:dyDescent="0.25">
      <c r="A2163" t="s">
        <v>173</v>
      </c>
      <c r="B2163" t="s">
        <v>363</v>
      </c>
      <c r="C2163">
        <v>446</v>
      </c>
      <c r="D2163">
        <v>242</v>
      </c>
      <c r="E2163">
        <v>54.260089686098702</v>
      </c>
      <c r="F2163">
        <v>491</v>
      </c>
      <c r="G2163">
        <v>250</v>
      </c>
      <c r="H2163">
        <v>50.916496945010202</v>
      </c>
      <c r="I2163">
        <v>937</v>
      </c>
      <c r="J2163">
        <v>492</v>
      </c>
      <c r="K2163">
        <v>52.508004268943402</v>
      </c>
    </row>
    <row r="2164" spans="1:11" x14ac:dyDescent="0.25">
      <c r="A2164" t="s">
        <v>174</v>
      </c>
      <c r="B2164" t="s">
        <v>365</v>
      </c>
      <c r="C2164">
        <v>1532</v>
      </c>
      <c r="D2164">
        <v>871</v>
      </c>
      <c r="E2164">
        <v>56.853785900783286</v>
      </c>
      <c r="F2164">
        <v>1850</v>
      </c>
      <c r="G2164">
        <v>891</v>
      </c>
      <c r="H2164">
        <v>48.162162162162161</v>
      </c>
      <c r="I2164">
        <v>3384</v>
      </c>
      <c r="J2164">
        <v>1763</v>
      </c>
      <c r="K2164">
        <v>52.098108747044918</v>
      </c>
    </row>
    <row r="2165" spans="1:11" x14ac:dyDescent="0.25">
      <c r="A2165" t="s">
        <v>174</v>
      </c>
      <c r="B2165" t="s">
        <v>366</v>
      </c>
      <c r="C2165">
        <v>1553</v>
      </c>
      <c r="D2165">
        <v>893</v>
      </c>
      <c r="E2165">
        <v>57.501609787508052</v>
      </c>
      <c r="F2165">
        <v>1870</v>
      </c>
      <c r="G2165">
        <v>867</v>
      </c>
      <c r="H2165">
        <v>46.36363636363636</v>
      </c>
      <c r="I2165">
        <v>3423</v>
      </c>
      <c r="J2165">
        <v>1760</v>
      </c>
      <c r="K2165">
        <v>51.416885772713997</v>
      </c>
    </row>
    <row r="2166" spans="1:11" x14ac:dyDescent="0.25">
      <c r="A2166" t="s">
        <v>174</v>
      </c>
      <c r="B2166" t="s">
        <v>367</v>
      </c>
      <c r="C2166">
        <v>1298</v>
      </c>
      <c r="D2166">
        <v>754</v>
      </c>
      <c r="E2166">
        <v>58.089368258859785</v>
      </c>
      <c r="F2166">
        <v>1507</v>
      </c>
      <c r="G2166">
        <v>747</v>
      </c>
      <c r="H2166">
        <v>49.568679495686794</v>
      </c>
      <c r="I2166">
        <v>2805</v>
      </c>
      <c r="J2166">
        <v>1501</v>
      </c>
      <c r="K2166">
        <v>53.51158645276292</v>
      </c>
    </row>
    <row r="2167" spans="1:11" x14ac:dyDescent="0.25">
      <c r="A2167" t="s">
        <v>174</v>
      </c>
      <c r="B2167" t="s">
        <v>355</v>
      </c>
      <c r="C2167">
        <v>1427</v>
      </c>
      <c r="D2167">
        <v>848</v>
      </c>
      <c r="E2167">
        <v>59.425367904695165</v>
      </c>
      <c r="F2167">
        <v>1612</v>
      </c>
      <c r="G2167">
        <v>849</v>
      </c>
      <c r="H2167">
        <v>52.667493796526053</v>
      </c>
      <c r="I2167">
        <v>3039</v>
      </c>
      <c r="J2167">
        <v>1697</v>
      </c>
      <c r="K2167">
        <v>55.840737084567287</v>
      </c>
    </row>
    <row r="2168" spans="1:11" x14ac:dyDescent="0.25">
      <c r="A2168" t="s">
        <v>174</v>
      </c>
      <c r="B2168" t="s">
        <v>368</v>
      </c>
      <c r="C2168">
        <v>1743</v>
      </c>
      <c r="D2168">
        <v>989</v>
      </c>
      <c r="E2168">
        <v>56.741250717154337</v>
      </c>
      <c r="F2168">
        <v>1949</v>
      </c>
      <c r="G2168">
        <v>944</v>
      </c>
      <c r="H2168">
        <v>48.435094920472039</v>
      </c>
      <c r="I2168">
        <v>3692</v>
      </c>
      <c r="J2168">
        <v>1933</v>
      </c>
      <c r="K2168">
        <v>52.356446370530875</v>
      </c>
    </row>
    <row r="2169" spans="1:11" x14ac:dyDescent="0.25">
      <c r="A2169" t="s">
        <v>174</v>
      </c>
      <c r="B2169" t="s">
        <v>369</v>
      </c>
      <c r="C2169">
        <v>1155</v>
      </c>
      <c r="D2169">
        <v>701</v>
      </c>
      <c r="E2169">
        <v>60.692640692640687</v>
      </c>
      <c r="F2169">
        <v>1281</v>
      </c>
      <c r="G2169">
        <v>668</v>
      </c>
      <c r="H2169">
        <v>52.146760343481652</v>
      </c>
      <c r="I2169">
        <v>2436</v>
      </c>
      <c r="J2169">
        <v>1369</v>
      </c>
      <c r="K2169">
        <v>56.198686371100166</v>
      </c>
    </row>
    <row r="2170" spans="1:11" x14ac:dyDescent="0.25">
      <c r="A2170" t="s">
        <v>174</v>
      </c>
      <c r="B2170" t="s">
        <v>370</v>
      </c>
      <c r="C2170">
        <v>1318</v>
      </c>
      <c r="D2170">
        <v>827</v>
      </c>
      <c r="E2170">
        <v>62.746585735963578</v>
      </c>
      <c r="F2170">
        <v>1480</v>
      </c>
      <c r="G2170">
        <v>810</v>
      </c>
      <c r="H2170">
        <v>54.729729729729733</v>
      </c>
      <c r="I2170">
        <v>2798</v>
      </c>
      <c r="J2170">
        <v>1637</v>
      </c>
      <c r="K2170">
        <v>58.506075768406006</v>
      </c>
    </row>
    <row r="2171" spans="1:11" x14ac:dyDescent="0.25">
      <c r="A2171" t="s">
        <v>174</v>
      </c>
      <c r="B2171" t="s">
        <v>357</v>
      </c>
      <c r="C2171">
        <v>1324</v>
      </c>
      <c r="D2171">
        <v>863</v>
      </c>
      <c r="E2171">
        <v>65.181268882175232</v>
      </c>
      <c r="F2171">
        <v>1510</v>
      </c>
      <c r="G2171">
        <v>846</v>
      </c>
      <c r="H2171">
        <v>56.026490066225172</v>
      </c>
      <c r="I2171">
        <v>2834</v>
      </c>
      <c r="J2171">
        <v>1709</v>
      </c>
      <c r="K2171">
        <v>60.303458009880032</v>
      </c>
    </row>
    <row r="2172" spans="1:11" x14ac:dyDescent="0.25">
      <c r="A2172" t="s">
        <v>174</v>
      </c>
      <c r="B2172" t="s">
        <v>358</v>
      </c>
      <c r="C2172">
        <v>1606</v>
      </c>
      <c r="D2172">
        <v>949</v>
      </c>
      <c r="E2172">
        <v>59.090909090909093</v>
      </c>
      <c r="F2172">
        <v>1723</v>
      </c>
      <c r="G2172">
        <v>883</v>
      </c>
      <c r="H2172">
        <v>51.247823563551947</v>
      </c>
      <c r="I2172">
        <v>3329</v>
      </c>
      <c r="J2172">
        <v>1832</v>
      </c>
      <c r="K2172">
        <v>55.031541003304291</v>
      </c>
    </row>
    <row r="2173" spans="1:11" x14ac:dyDescent="0.25">
      <c r="A2173" t="s">
        <v>174</v>
      </c>
      <c r="B2173" t="s">
        <v>359</v>
      </c>
      <c r="C2173">
        <v>1799</v>
      </c>
      <c r="D2173">
        <v>836</v>
      </c>
      <c r="E2173">
        <v>46.470261256253472</v>
      </c>
      <c r="F2173">
        <v>1902</v>
      </c>
      <c r="G2173">
        <v>795</v>
      </c>
      <c r="H2173">
        <v>41.798107255520506</v>
      </c>
      <c r="I2173">
        <v>3701</v>
      </c>
      <c r="J2173">
        <v>1631</v>
      </c>
      <c r="K2173">
        <v>44.069170494460963</v>
      </c>
    </row>
    <row r="2174" spans="1:11" x14ac:dyDescent="0.25">
      <c r="A2174" t="s">
        <v>174</v>
      </c>
      <c r="B2174" t="s">
        <v>360</v>
      </c>
      <c r="C2174">
        <v>1542</v>
      </c>
      <c r="D2174">
        <v>725</v>
      </c>
      <c r="E2174">
        <v>47.016861219195853</v>
      </c>
      <c r="F2174">
        <v>1721</v>
      </c>
      <c r="G2174">
        <v>703</v>
      </c>
      <c r="H2174">
        <v>40.848343986054623</v>
      </c>
      <c r="I2174">
        <v>3263</v>
      </c>
      <c r="J2174">
        <v>1428</v>
      </c>
      <c r="K2174">
        <v>43.763407906834203</v>
      </c>
    </row>
    <row r="2175" spans="1:11" x14ac:dyDescent="0.25">
      <c r="A2175" t="s">
        <v>174</v>
      </c>
      <c r="B2175" t="s">
        <v>361</v>
      </c>
      <c r="C2175">
        <v>1557</v>
      </c>
      <c r="D2175">
        <v>681</v>
      </c>
      <c r="E2175">
        <v>43.737957610789998</v>
      </c>
      <c r="F2175">
        <v>1696</v>
      </c>
      <c r="G2175">
        <v>700</v>
      </c>
      <c r="H2175">
        <v>41.2735849056604</v>
      </c>
      <c r="I2175">
        <v>3253</v>
      </c>
      <c r="J2175">
        <v>1381</v>
      </c>
      <c r="K2175">
        <v>42.453120196741502</v>
      </c>
    </row>
    <row r="2176" spans="1:11" x14ac:dyDescent="0.25">
      <c r="A2176" t="s">
        <v>174</v>
      </c>
      <c r="B2176" t="s">
        <v>362</v>
      </c>
      <c r="C2176">
        <v>1366</v>
      </c>
      <c r="D2176">
        <v>658</v>
      </c>
      <c r="E2176">
        <v>48.169838945827202</v>
      </c>
      <c r="F2176">
        <v>1485</v>
      </c>
      <c r="G2176">
        <v>650</v>
      </c>
      <c r="H2176">
        <v>43.7710437710438</v>
      </c>
      <c r="I2176">
        <v>2851</v>
      </c>
      <c r="J2176">
        <v>1308</v>
      </c>
      <c r="K2176">
        <v>45.878639074009101</v>
      </c>
    </row>
    <row r="2177" spans="1:11" x14ac:dyDescent="0.25">
      <c r="A2177" t="s">
        <v>174</v>
      </c>
      <c r="B2177" t="s">
        <v>363</v>
      </c>
      <c r="C2177">
        <v>454</v>
      </c>
      <c r="D2177">
        <v>230</v>
      </c>
      <c r="E2177">
        <v>50.6607929515419</v>
      </c>
      <c r="F2177">
        <v>398</v>
      </c>
      <c r="G2177">
        <v>197</v>
      </c>
      <c r="H2177">
        <v>49.497487437185903</v>
      </c>
      <c r="I2177">
        <v>852</v>
      </c>
      <c r="J2177">
        <v>427</v>
      </c>
      <c r="K2177">
        <v>50.117370892018798</v>
      </c>
    </row>
    <row r="2178" spans="1:11" x14ac:dyDescent="0.25">
      <c r="A2178" t="s">
        <v>69</v>
      </c>
      <c r="B2178" t="s">
        <v>362</v>
      </c>
      <c r="C2178">
        <v>1636</v>
      </c>
      <c r="D2178">
        <v>893</v>
      </c>
      <c r="E2178">
        <v>54.584352078239597</v>
      </c>
      <c r="F2178">
        <v>1676</v>
      </c>
      <c r="G2178">
        <v>786</v>
      </c>
      <c r="H2178">
        <v>46.8973747016706</v>
      </c>
      <c r="I2178">
        <v>3312</v>
      </c>
      <c r="J2178">
        <v>1679</v>
      </c>
      <c r="K2178">
        <v>50.6944444444444</v>
      </c>
    </row>
    <row r="2179" spans="1:11" x14ac:dyDescent="0.25">
      <c r="A2179" t="s">
        <v>69</v>
      </c>
      <c r="B2179" t="s">
        <v>363</v>
      </c>
      <c r="C2179">
        <v>829</v>
      </c>
      <c r="D2179">
        <v>483</v>
      </c>
      <c r="E2179">
        <v>58.2629674306393</v>
      </c>
      <c r="F2179">
        <v>667</v>
      </c>
      <c r="G2179">
        <v>320</v>
      </c>
      <c r="H2179">
        <v>47.976011994003002</v>
      </c>
      <c r="I2179">
        <v>1496</v>
      </c>
      <c r="J2179">
        <v>803</v>
      </c>
      <c r="K2179">
        <v>53.676470588235297</v>
      </c>
    </row>
    <row r="2180" spans="1:11" x14ac:dyDescent="0.25">
      <c r="A2180" t="s">
        <v>75</v>
      </c>
      <c r="B2180" t="s">
        <v>365</v>
      </c>
      <c r="C2180">
        <v>2637</v>
      </c>
      <c r="D2180">
        <v>909</v>
      </c>
      <c r="E2180">
        <v>34.470989761092149</v>
      </c>
      <c r="F2180">
        <v>2344</v>
      </c>
      <c r="G2180">
        <v>742</v>
      </c>
      <c r="H2180">
        <v>31.655290102389078</v>
      </c>
      <c r="I2180">
        <v>4983</v>
      </c>
      <c r="J2180">
        <v>1652</v>
      </c>
      <c r="K2180">
        <v>33.152719245434476</v>
      </c>
    </row>
    <row r="2181" spans="1:11" x14ac:dyDescent="0.25">
      <c r="A2181" t="s">
        <v>75</v>
      </c>
      <c r="B2181" t="s">
        <v>366</v>
      </c>
      <c r="C2181">
        <v>2464</v>
      </c>
      <c r="D2181">
        <v>898</v>
      </c>
      <c r="E2181">
        <v>36.444805194805191</v>
      </c>
      <c r="F2181">
        <v>2307</v>
      </c>
      <c r="G2181">
        <v>730</v>
      </c>
      <c r="H2181">
        <v>31.642826181187687</v>
      </c>
      <c r="I2181">
        <v>4772</v>
      </c>
      <c r="J2181">
        <v>1628</v>
      </c>
      <c r="K2181">
        <v>34.115674769488685</v>
      </c>
    </row>
    <row r="2182" spans="1:11" x14ac:dyDescent="0.25">
      <c r="A2182" t="s">
        <v>75</v>
      </c>
      <c r="B2182" t="s">
        <v>367</v>
      </c>
      <c r="C2182">
        <v>3132</v>
      </c>
      <c r="D2182">
        <v>1035</v>
      </c>
      <c r="E2182">
        <v>33.045977011494251</v>
      </c>
      <c r="F2182">
        <v>2301</v>
      </c>
      <c r="G2182">
        <v>748</v>
      </c>
      <c r="H2182">
        <v>32.507605388961316</v>
      </c>
      <c r="I2182">
        <v>5433</v>
      </c>
      <c r="J2182">
        <v>1783</v>
      </c>
      <c r="K2182">
        <v>32.817964292287868</v>
      </c>
    </row>
    <row r="2183" spans="1:11" x14ac:dyDescent="0.25">
      <c r="A2183" t="s">
        <v>75</v>
      </c>
      <c r="B2183" t="s">
        <v>355</v>
      </c>
      <c r="C2183">
        <v>3106</v>
      </c>
      <c r="D2183">
        <v>1095</v>
      </c>
      <c r="E2183">
        <v>35.254346426271731</v>
      </c>
      <c r="F2183">
        <v>2381</v>
      </c>
      <c r="G2183">
        <v>791</v>
      </c>
      <c r="H2183">
        <v>33.221335573288535</v>
      </c>
      <c r="I2183">
        <v>5487</v>
      </c>
      <c r="J2183">
        <v>1886</v>
      </c>
      <c r="K2183">
        <v>34.372152360123927</v>
      </c>
    </row>
    <row r="2184" spans="1:11" x14ac:dyDescent="0.25">
      <c r="A2184" t="s">
        <v>75</v>
      </c>
      <c r="B2184" t="s">
        <v>368</v>
      </c>
      <c r="C2184">
        <v>2862</v>
      </c>
      <c r="D2184">
        <v>1056</v>
      </c>
      <c r="E2184">
        <v>36.897274633123686</v>
      </c>
      <c r="F2184">
        <v>2337</v>
      </c>
      <c r="G2184">
        <v>805</v>
      </c>
      <c r="H2184">
        <v>34.445870774497223</v>
      </c>
      <c r="I2184">
        <v>5199</v>
      </c>
      <c r="J2184">
        <v>1861</v>
      </c>
      <c r="K2184">
        <v>35.795345258703598</v>
      </c>
    </row>
    <row r="2185" spans="1:11" x14ac:dyDescent="0.25">
      <c r="A2185" t="s">
        <v>75</v>
      </c>
      <c r="B2185" t="s">
        <v>369</v>
      </c>
      <c r="C2185">
        <v>2030</v>
      </c>
      <c r="D2185">
        <v>818</v>
      </c>
      <c r="E2185">
        <v>40.295566502463053</v>
      </c>
      <c r="F2185">
        <v>1816</v>
      </c>
      <c r="G2185">
        <v>682</v>
      </c>
      <c r="H2185">
        <v>37.555066079295152</v>
      </c>
      <c r="I2185">
        <v>3846</v>
      </c>
      <c r="J2185">
        <v>1500</v>
      </c>
      <c r="K2185">
        <v>39.001560062402497</v>
      </c>
    </row>
    <row r="2186" spans="1:11" x14ac:dyDescent="0.25">
      <c r="A2186" t="s">
        <v>75</v>
      </c>
      <c r="B2186" t="s">
        <v>370</v>
      </c>
      <c r="C2186">
        <v>1444</v>
      </c>
      <c r="D2186">
        <v>628</v>
      </c>
      <c r="E2186">
        <v>43.49030470914127</v>
      </c>
      <c r="F2186">
        <v>1482</v>
      </c>
      <c r="G2186">
        <v>601</v>
      </c>
      <c r="H2186">
        <v>40.553306342780026</v>
      </c>
      <c r="I2186">
        <v>2926</v>
      </c>
      <c r="J2186">
        <v>1229</v>
      </c>
      <c r="K2186">
        <v>42.00273410799727</v>
      </c>
    </row>
    <row r="2187" spans="1:11" x14ac:dyDescent="0.25">
      <c r="A2187" t="s">
        <v>75</v>
      </c>
      <c r="B2187" t="s">
        <v>357</v>
      </c>
      <c r="C2187">
        <v>1583</v>
      </c>
      <c r="D2187">
        <v>691</v>
      </c>
      <c r="E2187">
        <v>43.651295009475682</v>
      </c>
      <c r="F2187">
        <v>1383</v>
      </c>
      <c r="G2187">
        <v>566</v>
      </c>
      <c r="H2187">
        <v>40.925524222704269</v>
      </c>
      <c r="I2187">
        <v>2966</v>
      </c>
      <c r="J2187">
        <v>1257</v>
      </c>
      <c r="K2187">
        <v>42.380310182063383</v>
      </c>
    </row>
    <row r="2188" spans="1:11" x14ac:dyDescent="0.25">
      <c r="A2188" t="s">
        <v>75</v>
      </c>
      <c r="B2188" t="s">
        <v>358</v>
      </c>
      <c r="C2188">
        <v>1474</v>
      </c>
      <c r="D2188">
        <v>625</v>
      </c>
      <c r="E2188">
        <v>42.40162822252374</v>
      </c>
      <c r="F2188">
        <v>1409</v>
      </c>
      <c r="G2188">
        <v>596</v>
      </c>
      <c r="H2188">
        <v>42.299503193754433</v>
      </c>
      <c r="I2188">
        <v>2883</v>
      </c>
      <c r="J2188">
        <v>1221</v>
      </c>
      <c r="K2188">
        <v>42.35171696149844</v>
      </c>
    </row>
    <row r="2189" spans="1:11" x14ac:dyDescent="0.25">
      <c r="A2189" t="s">
        <v>75</v>
      </c>
      <c r="B2189" t="s">
        <v>359</v>
      </c>
      <c r="C2189">
        <v>1659</v>
      </c>
      <c r="D2189">
        <v>847</v>
      </c>
      <c r="E2189">
        <v>51.05485232067511</v>
      </c>
      <c r="F2189">
        <v>1507</v>
      </c>
      <c r="G2189">
        <v>698</v>
      </c>
      <c r="H2189">
        <v>46.317186463171865</v>
      </c>
      <c r="I2189">
        <v>3166</v>
      </c>
      <c r="J2189">
        <v>1545</v>
      </c>
      <c r="K2189">
        <v>48.799747315224259</v>
      </c>
    </row>
    <row r="2190" spans="1:11" x14ac:dyDescent="0.25">
      <c r="A2190" t="s">
        <v>75</v>
      </c>
      <c r="B2190" t="s">
        <v>360</v>
      </c>
      <c r="C2190">
        <v>1690</v>
      </c>
      <c r="D2190">
        <v>880</v>
      </c>
      <c r="E2190">
        <v>52.071005917159766</v>
      </c>
      <c r="F2190">
        <v>1700</v>
      </c>
      <c r="G2190">
        <v>809</v>
      </c>
      <c r="H2190">
        <v>47.588235294117652</v>
      </c>
      <c r="I2190">
        <v>3390</v>
      </c>
      <c r="J2190">
        <v>1689</v>
      </c>
      <c r="K2190">
        <v>49.823008849557517</v>
      </c>
    </row>
    <row r="2191" spans="1:11" x14ac:dyDescent="0.25">
      <c r="A2191" t="s">
        <v>75</v>
      </c>
      <c r="B2191" t="s">
        <v>361</v>
      </c>
      <c r="C2191">
        <v>1339</v>
      </c>
      <c r="D2191">
        <v>742</v>
      </c>
      <c r="E2191">
        <v>55.414488424197202</v>
      </c>
      <c r="F2191">
        <v>1224</v>
      </c>
      <c r="G2191">
        <v>669</v>
      </c>
      <c r="H2191">
        <v>54.656862745098003</v>
      </c>
      <c r="I2191">
        <v>2563</v>
      </c>
      <c r="J2191">
        <v>1411</v>
      </c>
      <c r="K2191">
        <v>55.052672649239199</v>
      </c>
    </row>
    <row r="2192" spans="1:11" x14ac:dyDescent="0.25">
      <c r="A2192" t="s">
        <v>75</v>
      </c>
      <c r="B2192" t="s">
        <v>362</v>
      </c>
      <c r="C2192">
        <v>1480</v>
      </c>
      <c r="D2192">
        <v>748</v>
      </c>
      <c r="E2192">
        <v>50.540540540540498</v>
      </c>
      <c r="F2192">
        <v>1416</v>
      </c>
      <c r="G2192">
        <v>622</v>
      </c>
      <c r="H2192">
        <v>43.926553672316402</v>
      </c>
      <c r="I2192">
        <v>2896</v>
      </c>
      <c r="J2192">
        <v>1370</v>
      </c>
      <c r="K2192">
        <v>47.306629834254103</v>
      </c>
    </row>
    <row r="2193" spans="1:11" x14ac:dyDescent="0.25">
      <c r="A2193" t="s">
        <v>75</v>
      </c>
      <c r="B2193" t="s">
        <v>363</v>
      </c>
      <c r="C2193">
        <v>374</v>
      </c>
      <c r="D2193">
        <v>196</v>
      </c>
      <c r="E2193">
        <v>52.406417112299501</v>
      </c>
      <c r="F2193">
        <v>335</v>
      </c>
      <c r="G2193">
        <v>176</v>
      </c>
      <c r="H2193">
        <v>52.537313432835802</v>
      </c>
      <c r="I2193">
        <v>709</v>
      </c>
      <c r="J2193">
        <v>372</v>
      </c>
      <c r="K2193">
        <v>52.468265162200296</v>
      </c>
    </row>
    <row r="2194" spans="1:11" x14ac:dyDescent="0.25">
      <c r="A2194" t="s">
        <v>81</v>
      </c>
      <c r="B2194" t="s">
        <v>362</v>
      </c>
      <c r="C2194">
        <v>852</v>
      </c>
      <c r="D2194">
        <v>393</v>
      </c>
      <c r="E2194">
        <v>46.126760563380302</v>
      </c>
      <c r="F2194">
        <v>690</v>
      </c>
      <c r="G2194">
        <v>233</v>
      </c>
      <c r="H2194">
        <v>33.768115942028999</v>
      </c>
      <c r="I2194">
        <v>1542</v>
      </c>
      <c r="J2194">
        <v>626</v>
      </c>
      <c r="K2194">
        <v>40.5966277561608</v>
      </c>
    </row>
    <row r="2195" spans="1:11" x14ac:dyDescent="0.25">
      <c r="A2195" t="s">
        <v>81</v>
      </c>
      <c r="B2195" t="s">
        <v>363</v>
      </c>
      <c r="C2195">
        <v>821</v>
      </c>
      <c r="D2195">
        <v>421</v>
      </c>
      <c r="E2195">
        <v>51.278928136418997</v>
      </c>
      <c r="F2195">
        <v>926</v>
      </c>
      <c r="G2195">
        <v>416</v>
      </c>
      <c r="H2195">
        <v>44.9244060475162</v>
      </c>
      <c r="I2195">
        <v>1747</v>
      </c>
      <c r="J2195">
        <v>837</v>
      </c>
      <c r="K2195">
        <v>47.9107040641099</v>
      </c>
    </row>
    <row r="2196" spans="1:11" x14ac:dyDescent="0.25">
      <c r="A2196" t="s">
        <v>102</v>
      </c>
      <c r="B2196" t="s">
        <v>365</v>
      </c>
      <c r="C2196">
        <v>2910</v>
      </c>
      <c r="D2196">
        <v>1540</v>
      </c>
      <c r="E2196">
        <v>52.920962199312719</v>
      </c>
      <c r="F2196">
        <v>3146</v>
      </c>
      <c r="G2196">
        <v>1515</v>
      </c>
      <c r="H2196">
        <v>48.156389065479971</v>
      </c>
      <c r="I2196">
        <v>6057</v>
      </c>
      <c r="J2196">
        <v>3056</v>
      </c>
      <c r="K2196">
        <v>50.454020141984486</v>
      </c>
    </row>
    <row r="2197" spans="1:11" x14ac:dyDescent="0.25">
      <c r="A2197" t="s">
        <v>102</v>
      </c>
      <c r="B2197" t="s">
        <v>366</v>
      </c>
      <c r="C2197">
        <v>4644</v>
      </c>
      <c r="D2197">
        <v>2499</v>
      </c>
      <c r="E2197">
        <v>53.811369509043928</v>
      </c>
      <c r="F2197">
        <v>4849</v>
      </c>
      <c r="G2197">
        <v>2293</v>
      </c>
      <c r="H2197">
        <v>47.288100639307075</v>
      </c>
      <c r="I2197">
        <v>9493</v>
      </c>
      <c r="J2197">
        <v>4792</v>
      </c>
      <c r="K2197">
        <v>50.479300537237968</v>
      </c>
    </row>
    <row r="2198" spans="1:11" x14ac:dyDescent="0.25">
      <c r="A2198" t="s">
        <v>102</v>
      </c>
      <c r="B2198" t="s">
        <v>367</v>
      </c>
      <c r="C2198">
        <v>4119</v>
      </c>
      <c r="D2198">
        <v>2112</v>
      </c>
      <c r="E2198">
        <v>51.274581209031318</v>
      </c>
      <c r="F2198">
        <v>4183</v>
      </c>
      <c r="G2198">
        <v>1958</v>
      </c>
      <c r="H2198">
        <v>46.808510638297875</v>
      </c>
      <c r="I2198">
        <v>8302</v>
      </c>
      <c r="J2198">
        <v>4070</v>
      </c>
      <c r="K2198">
        <v>49.024331486388817</v>
      </c>
    </row>
    <row r="2199" spans="1:11" x14ac:dyDescent="0.25">
      <c r="A2199" t="s">
        <v>102</v>
      </c>
      <c r="B2199" t="s">
        <v>355</v>
      </c>
      <c r="C2199">
        <v>4543</v>
      </c>
      <c r="D2199">
        <v>2321</v>
      </c>
      <c r="E2199">
        <v>51.08958837772397</v>
      </c>
      <c r="F2199">
        <v>4965</v>
      </c>
      <c r="G2199">
        <v>2214</v>
      </c>
      <c r="H2199">
        <v>44.592145015105743</v>
      </c>
      <c r="I2199">
        <v>9508</v>
      </c>
      <c r="J2199">
        <v>4535</v>
      </c>
      <c r="K2199">
        <v>47.69667648296172</v>
      </c>
    </row>
    <row r="2200" spans="1:11" x14ac:dyDescent="0.25">
      <c r="A2200" t="s">
        <v>102</v>
      </c>
      <c r="B2200" t="s">
        <v>368</v>
      </c>
      <c r="C2200">
        <v>4598</v>
      </c>
      <c r="D2200">
        <v>2322</v>
      </c>
      <c r="E2200">
        <v>50.500217485863423</v>
      </c>
      <c r="F2200">
        <v>5176</v>
      </c>
      <c r="G2200">
        <v>2328</v>
      </c>
      <c r="H2200">
        <v>44.976816074188562</v>
      </c>
      <c r="I2200">
        <v>9774</v>
      </c>
      <c r="J2200">
        <v>4650</v>
      </c>
      <c r="K2200">
        <v>47.575199508901171</v>
      </c>
    </row>
    <row r="2201" spans="1:11" x14ac:dyDescent="0.25">
      <c r="A2201" t="s">
        <v>102</v>
      </c>
      <c r="B2201" t="s">
        <v>369</v>
      </c>
      <c r="C2201">
        <v>3669</v>
      </c>
      <c r="D2201">
        <v>1846</v>
      </c>
      <c r="E2201">
        <v>50.313436903788499</v>
      </c>
      <c r="F2201">
        <v>4134</v>
      </c>
      <c r="G2201">
        <v>1900</v>
      </c>
      <c r="H2201">
        <v>45.960328979196902</v>
      </c>
      <c r="I2201">
        <v>7803</v>
      </c>
      <c r="J2201">
        <v>3746</v>
      </c>
      <c r="K2201">
        <v>48.007176726899907</v>
      </c>
    </row>
    <row r="2202" spans="1:11" x14ac:dyDescent="0.25">
      <c r="A2202" t="s">
        <v>102</v>
      </c>
      <c r="B2202" t="s">
        <v>370</v>
      </c>
      <c r="C2202">
        <v>3194</v>
      </c>
      <c r="D2202">
        <v>1618</v>
      </c>
      <c r="E2202">
        <v>50.657482780212895</v>
      </c>
      <c r="F2202">
        <v>3732</v>
      </c>
      <c r="G2202">
        <v>1625</v>
      </c>
      <c r="H2202">
        <v>43.542336548767416</v>
      </c>
      <c r="I2202">
        <v>6926</v>
      </c>
      <c r="J2202">
        <v>3243</v>
      </c>
      <c r="K2202">
        <v>46.82356338434883</v>
      </c>
    </row>
    <row r="2203" spans="1:11" x14ac:dyDescent="0.25">
      <c r="A2203" t="s">
        <v>102</v>
      </c>
      <c r="B2203" t="s">
        <v>357</v>
      </c>
      <c r="C2203">
        <v>3209</v>
      </c>
      <c r="D2203">
        <v>1702</v>
      </c>
      <c r="E2203">
        <v>53.038329697725146</v>
      </c>
      <c r="F2203">
        <v>3690</v>
      </c>
      <c r="G2203">
        <v>1713</v>
      </c>
      <c r="H2203">
        <v>46.422764227642276</v>
      </c>
      <c r="I2203">
        <v>6899</v>
      </c>
      <c r="J2203">
        <v>3415</v>
      </c>
      <c r="K2203">
        <v>49.49992752572836</v>
      </c>
    </row>
    <row r="2204" spans="1:11" x14ac:dyDescent="0.25">
      <c r="A2204" t="s">
        <v>102</v>
      </c>
      <c r="B2204" t="s">
        <v>358</v>
      </c>
      <c r="C2204">
        <v>3223</v>
      </c>
      <c r="D2204">
        <v>1777</v>
      </c>
      <c r="E2204">
        <v>55.134967421656839</v>
      </c>
      <c r="F2204">
        <v>3659</v>
      </c>
      <c r="G2204">
        <v>1766</v>
      </c>
      <c r="H2204">
        <v>48.264553156600165</v>
      </c>
      <c r="I2204">
        <v>6882</v>
      </c>
      <c r="J2204">
        <v>3543</v>
      </c>
      <c r="K2204">
        <v>51.482127288578901</v>
      </c>
    </row>
    <row r="2205" spans="1:11" x14ac:dyDescent="0.25">
      <c r="A2205" t="s">
        <v>102</v>
      </c>
      <c r="B2205" t="s">
        <v>359</v>
      </c>
      <c r="C2205">
        <v>4264</v>
      </c>
      <c r="D2205">
        <v>2304</v>
      </c>
      <c r="E2205">
        <v>54.033771106941842</v>
      </c>
      <c r="F2205">
        <v>4721</v>
      </c>
      <c r="G2205">
        <v>2278</v>
      </c>
      <c r="H2205">
        <v>48.252488879474683</v>
      </c>
      <c r="I2205">
        <v>8985</v>
      </c>
      <c r="J2205">
        <v>4582</v>
      </c>
      <c r="K2205">
        <v>50.99610461880912</v>
      </c>
    </row>
    <row r="2206" spans="1:11" x14ac:dyDescent="0.25">
      <c r="A2206" t="s">
        <v>102</v>
      </c>
      <c r="B2206" t="s">
        <v>360</v>
      </c>
      <c r="C2206">
        <v>3834</v>
      </c>
      <c r="D2206">
        <v>2063</v>
      </c>
      <c r="E2206">
        <v>53.808033385498177</v>
      </c>
      <c r="F2206">
        <v>4365</v>
      </c>
      <c r="G2206">
        <v>2117</v>
      </c>
      <c r="H2206">
        <v>48.499427262313858</v>
      </c>
      <c r="I2206">
        <v>8199</v>
      </c>
      <c r="J2206">
        <v>4180</v>
      </c>
      <c r="K2206">
        <v>50.981827052079524</v>
      </c>
    </row>
    <row r="2207" spans="1:11" x14ac:dyDescent="0.25">
      <c r="A2207" t="s">
        <v>102</v>
      </c>
      <c r="B2207" t="s">
        <v>361</v>
      </c>
      <c r="C2207">
        <v>3153</v>
      </c>
      <c r="D2207">
        <v>1710</v>
      </c>
      <c r="E2207">
        <v>54.234062797335902</v>
      </c>
      <c r="F2207">
        <v>3629</v>
      </c>
      <c r="G2207">
        <v>1746</v>
      </c>
      <c r="H2207">
        <v>48.112427666023699</v>
      </c>
      <c r="I2207">
        <v>6782</v>
      </c>
      <c r="J2207">
        <v>3456</v>
      </c>
      <c r="K2207">
        <v>50.9584193453259</v>
      </c>
    </row>
    <row r="2208" spans="1:11" x14ac:dyDescent="0.25">
      <c r="A2208" t="s">
        <v>102</v>
      </c>
      <c r="B2208" t="s">
        <v>362</v>
      </c>
      <c r="C2208">
        <v>3181</v>
      </c>
      <c r="D2208">
        <v>1626</v>
      </c>
      <c r="E2208">
        <v>51.116001257466202</v>
      </c>
      <c r="F2208">
        <v>3498</v>
      </c>
      <c r="G2208">
        <v>1576</v>
      </c>
      <c r="H2208">
        <v>45.054316752429997</v>
      </c>
      <c r="I2208">
        <v>6679</v>
      </c>
      <c r="J2208">
        <v>3202</v>
      </c>
      <c r="K2208">
        <v>47.941308579128602</v>
      </c>
    </row>
    <row r="2209" spans="1:11" x14ac:dyDescent="0.25">
      <c r="A2209" t="s">
        <v>102</v>
      </c>
      <c r="B2209" t="s">
        <v>363</v>
      </c>
      <c r="C2209">
        <v>1189</v>
      </c>
      <c r="D2209">
        <v>648</v>
      </c>
      <c r="E2209">
        <v>54.4995794785534</v>
      </c>
      <c r="F2209">
        <v>1121</v>
      </c>
      <c r="G2209">
        <v>574</v>
      </c>
      <c r="H2209">
        <v>51.204281891168598</v>
      </c>
      <c r="I2209">
        <v>2310</v>
      </c>
      <c r="J2209">
        <v>1222</v>
      </c>
      <c r="K2209">
        <v>52.900432900432897</v>
      </c>
    </row>
    <row r="2210" spans="1:11" x14ac:dyDescent="0.25">
      <c r="A2210" t="s">
        <v>106</v>
      </c>
      <c r="B2210" t="s">
        <v>365</v>
      </c>
      <c r="C2210">
        <v>6612</v>
      </c>
      <c r="D2210">
        <v>2425</v>
      </c>
      <c r="E2210">
        <v>36.675741076830008</v>
      </c>
      <c r="F2210">
        <v>4025</v>
      </c>
      <c r="G2210">
        <v>1321</v>
      </c>
      <c r="H2210">
        <v>32.819875776397517</v>
      </c>
      <c r="I2210">
        <v>10640</v>
      </c>
      <c r="J2210">
        <v>3747</v>
      </c>
      <c r="K2210">
        <v>35.216165413533837</v>
      </c>
    </row>
    <row r="2211" spans="1:11" x14ac:dyDescent="0.25">
      <c r="A2211" t="s">
        <v>106</v>
      </c>
      <c r="B2211" t="s">
        <v>366</v>
      </c>
      <c r="C2211">
        <v>6562</v>
      </c>
      <c r="D2211">
        <v>2520</v>
      </c>
      <c r="E2211">
        <v>38.402925937214263</v>
      </c>
      <c r="F2211">
        <v>4323</v>
      </c>
      <c r="G2211">
        <v>1425</v>
      </c>
      <c r="H2211">
        <v>32.963219986120748</v>
      </c>
      <c r="I2211">
        <v>10885</v>
      </c>
      <c r="J2211">
        <v>3945</v>
      </c>
      <c r="K2211">
        <v>36.242535599448786</v>
      </c>
    </row>
    <row r="2212" spans="1:11" x14ac:dyDescent="0.25">
      <c r="A2212" t="s">
        <v>106</v>
      </c>
      <c r="B2212" t="s">
        <v>367</v>
      </c>
      <c r="C2212">
        <v>7463</v>
      </c>
      <c r="D2212">
        <v>3031</v>
      </c>
      <c r="E2212">
        <v>40.613694224842554</v>
      </c>
      <c r="F2212">
        <v>5114</v>
      </c>
      <c r="G2212">
        <v>1852</v>
      </c>
      <c r="H2212">
        <v>36.214313648807199</v>
      </c>
      <c r="I2212">
        <v>12577</v>
      </c>
      <c r="J2212">
        <v>4883</v>
      </c>
      <c r="K2212">
        <v>38.824838991810445</v>
      </c>
    </row>
    <row r="2213" spans="1:11" x14ac:dyDescent="0.25">
      <c r="A2213" t="s">
        <v>106</v>
      </c>
      <c r="B2213" t="s">
        <v>355</v>
      </c>
      <c r="C2213">
        <v>5941</v>
      </c>
      <c r="D2213">
        <v>2564</v>
      </c>
      <c r="E2213">
        <v>43.157717555967011</v>
      </c>
      <c r="F2213">
        <v>4817</v>
      </c>
      <c r="G2213">
        <v>1866</v>
      </c>
      <c r="H2213">
        <v>38.737803612206768</v>
      </c>
      <c r="I2213">
        <v>10758</v>
      </c>
      <c r="J2213">
        <v>4430</v>
      </c>
      <c r="K2213">
        <v>41.178657743074922</v>
      </c>
    </row>
    <row r="2214" spans="1:11" x14ac:dyDescent="0.25">
      <c r="A2214" t="s">
        <v>106</v>
      </c>
      <c r="B2214" t="s">
        <v>368</v>
      </c>
      <c r="C2214">
        <v>7248</v>
      </c>
      <c r="D2214">
        <v>3255</v>
      </c>
      <c r="E2214">
        <v>44.908940397350989</v>
      </c>
      <c r="F2214">
        <v>5828</v>
      </c>
      <c r="G2214">
        <v>2196</v>
      </c>
      <c r="H2214">
        <v>37.68016472203157</v>
      </c>
      <c r="I2214">
        <v>13076</v>
      </c>
      <c r="J2214">
        <v>5451</v>
      </c>
      <c r="K2214">
        <v>41.687060263077392</v>
      </c>
    </row>
    <row r="2215" spans="1:11" x14ac:dyDescent="0.25">
      <c r="A2215" t="s">
        <v>106</v>
      </c>
      <c r="B2215" t="s">
        <v>369</v>
      </c>
      <c r="C2215">
        <v>6844</v>
      </c>
      <c r="D2215">
        <v>3009</v>
      </c>
      <c r="E2215">
        <v>43.96551724137931</v>
      </c>
      <c r="F2215">
        <v>5873</v>
      </c>
      <c r="G2215">
        <v>2133</v>
      </c>
      <c r="H2215">
        <v>36.318746807423807</v>
      </c>
      <c r="I2215">
        <v>12717</v>
      </c>
      <c r="J2215">
        <v>5142</v>
      </c>
      <c r="K2215">
        <v>40.434064637886294</v>
      </c>
    </row>
    <row r="2216" spans="1:11" x14ac:dyDescent="0.25">
      <c r="A2216" t="s">
        <v>106</v>
      </c>
      <c r="B2216" t="s">
        <v>370</v>
      </c>
      <c r="C2216">
        <v>6504</v>
      </c>
      <c r="D2216">
        <v>2695</v>
      </c>
      <c r="E2216">
        <v>41.436039360393607</v>
      </c>
      <c r="F2216">
        <v>5947</v>
      </c>
      <c r="G2216">
        <v>1967</v>
      </c>
      <c r="H2216">
        <v>33.075500252228011</v>
      </c>
      <c r="I2216">
        <v>12451</v>
      </c>
      <c r="J2216">
        <v>4662</v>
      </c>
      <c r="K2216">
        <v>37.44277568066822</v>
      </c>
    </row>
    <row r="2217" spans="1:11" x14ac:dyDescent="0.25">
      <c r="A2217" t="s">
        <v>106</v>
      </c>
      <c r="B2217" t="s">
        <v>357</v>
      </c>
      <c r="C2217">
        <v>6492</v>
      </c>
      <c r="D2217">
        <v>2635</v>
      </c>
      <c r="E2217">
        <v>40.588416512630928</v>
      </c>
      <c r="F2217">
        <v>6141</v>
      </c>
      <c r="G2217">
        <v>2002</v>
      </c>
      <c r="H2217">
        <v>32.600553655756393</v>
      </c>
      <c r="I2217">
        <v>12633</v>
      </c>
      <c r="J2217">
        <v>4637</v>
      </c>
      <c r="K2217">
        <v>36.705453969761734</v>
      </c>
    </row>
    <row r="2218" spans="1:11" x14ac:dyDescent="0.25">
      <c r="A2218" t="s">
        <v>106</v>
      </c>
      <c r="B2218" t="s">
        <v>358</v>
      </c>
      <c r="C2218">
        <v>7498</v>
      </c>
      <c r="D2218">
        <v>2933</v>
      </c>
      <c r="E2218">
        <v>39.117097892771405</v>
      </c>
      <c r="F2218">
        <v>6800</v>
      </c>
      <c r="G2218">
        <v>2194</v>
      </c>
      <c r="H2218">
        <v>32.264705882352942</v>
      </c>
      <c r="I2218">
        <v>14298</v>
      </c>
      <c r="J2218">
        <v>5127</v>
      </c>
      <c r="K2218">
        <v>35.8581619806966</v>
      </c>
    </row>
    <row r="2219" spans="1:11" x14ac:dyDescent="0.25">
      <c r="A2219" t="s">
        <v>106</v>
      </c>
      <c r="B2219" t="s">
        <v>359</v>
      </c>
      <c r="C2219">
        <v>8073</v>
      </c>
      <c r="D2219">
        <v>3165</v>
      </c>
      <c r="E2219">
        <v>39.204756596060946</v>
      </c>
      <c r="F2219">
        <v>7120</v>
      </c>
      <c r="G2219">
        <v>2320</v>
      </c>
      <c r="H2219">
        <v>32.584269662921344</v>
      </c>
      <c r="I2219">
        <v>15193</v>
      </c>
      <c r="J2219">
        <v>5485</v>
      </c>
      <c r="K2219">
        <v>36.102152306983477</v>
      </c>
    </row>
    <row r="2220" spans="1:11" x14ac:dyDescent="0.25">
      <c r="A2220" t="s">
        <v>106</v>
      </c>
      <c r="B2220" t="s">
        <v>360</v>
      </c>
      <c r="C2220">
        <v>8308</v>
      </c>
      <c r="D2220">
        <v>3213</v>
      </c>
      <c r="E2220">
        <v>38.673567645642748</v>
      </c>
      <c r="F2220">
        <v>8127</v>
      </c>
      <c r="G2220">
        <v>2606</v>
      </c>
      <c r="H2220">
        <v>32.065952996185558</v>
      </c>
      <c r="I2220">
        <v>16435</v>
      </c>
      <c r="J2220">
        <v>5819</v>
      </c>
      <c r="K2220">
        <v>35.406145421356861</v>
      </c>
    </row>
    <row r="2221" spans="1:11" x14ac:dyDescent="0.25">
      <c r="A2221" t="s">
        <v>106</v>
      </c>
      <c r="B2221" t="s">
        <v>361</v>
      </c>
      <c r="C2221">
        <v>6878</v>
      </c>
      <c r="D2221">
        <v>2900</v>
      </c>
      <c r="E2221">
        <v>42.163419598720601</v>
      </c>
      <c r="F2221">
        <v>6427</v>
      </c>
      <c r="G2221">
        <v>2124</v>
      </c>
      <c r="H2221">
        <v>33.048078419169101</v>
      </c>
      <c r="I2221">
        <v>13305</v>
      </c>
      <c r="J2221">
        <v>5024</v>
      </c>
      <c r="K2221">
        <v>37.760240511086103</v>
      </c>
    </row>
    <row r="2222" spans="1:11" x14ac:dyDescent="0.25">
      <c r="A2222" t="s">
        <v>106</v>
      </c>
      <c r="B2222" t="s">
        <v>362</v>
      </c>
      <c r="C2222">
        <v>4912</v>
      </c>
      <c r="D2222">
        <v>2091</v>
      </c>
      <c r="E2222">
        <v>42.5692182410423</v>
      </c>
      <c r="F2222">
        <v>4571</v>
      </c>
      <c r="G2222">
        <v>1562</v>
      </c>
      <c r="H2222">
        <v>34.171953620651898</v>
      </c>
      <c r="I2222">
        <v>9484</v>
      </c>
      <c r="J2222">
        <v>3654</v>
      </c>
      <c r="K2222">
        <v>38.528047237452597</v>
      </c>
    </row>
    <row r="2223" spans="1:11" x14ac:dyDescent="0.25">
      <c r="A2223" t="s">
        <v>106</v>
      </c>
      <c r="B2223" t="s">
        <v>363</v>
      </c>
      <c r="C2223">
        <v>2140</v>
      </c>
      <c r="D2223">
        <v>902</v>
      </c>
      <c r="E2223">
        <v>42.149532710280397</v>
      </c>
      <c r="F2223">
        <v>1520</v>
      </c>
      <c r="G2223">
        <v>529</v>
      </c>
      <c r="H2223">
        <v>34.802631578947398</v>
      </c>
      <c r="I2223">
        <v>3660</v>
      </c>
      <c r="J2223">
        <v>1431</v>
      </c>
      <c r="K2223">
        <v>39.0983606557377</v>
      </c>
    </row>
    <row r="2224" spans="1:11" x14ac:dyDescent="0.25">
      <c r="A2224" t="s">
        <v>114</v>
      </c>
      <c r="B2224" t="s">
        <v>365</v>
      </c>
      <c r="C2224">
        <v>4718</v>
      </c>
      <c r="D2224">
        <v>2053</v>
      </c>
      <c r="E2224">
        <v>43.514200932598563</v>
      </c>
      <c r="F2224">
        <v>4339</v>
      </c>
      <c r="G2224">
        <v>1550</v>
      </c>
      <c r="H2224">
        <v>35.722516708919109</v>
      </c>
      <c r="I2224">
        <v>9057</v>
      </c>
      <c r="J2224">
        <v>3603</v>
      </c>
      <c r="K2224">
        <v>39.781384564425309</v>
      </c>
    </row>
    <row r="2225" spans="1:11" x14ac:dyDescent="0.25">
      <c r="A2225" t="s">
        <v>114</v>
      </c>
      <c r="B2225" t="s">
        <v>366</v>
      </c>
      <c r="C2225">
        <v>5062</v>
      </c>
      <c r="D2225">
        <v>2061</v>
      </c>
      <c r="E2225">
        <v>40.715132358751482</v>
      </c>
      <c r="F2225">
        <v>4296</v>
      </c>
      <c r="G2225">
        <v>1515</v>
      </c>
      <c r="H2225">
        <v>35.265363128491622</v>
      </c>
      <c r="I2225">
        <v>9358</v>
      </c>
      <c r="J2225">
        <v>3576</v>
      </c>
      <c r="K2225">
        <v>38.213293438768972</v>
      </c>
    </row>
    <row r="2226" spans="1:11" x14ac:dyDescent="0.25">
      <c r="A2226" t="s">
        <v>114</v>
      </c>
      <c r="B2226" t="s">
        <v>367</v>
      </c>
      <c r="C2226">
        <v>5023</v>
      </c>
      <c r="D2226">
        <v>2218</v>
      </c>
      <c r="E2226">
        <v>44.156878359546091</v>
      </c>
      <c r="F2226">
        <v>4044</v>
      </c>
      <c r="G2226">
        <v>1523</v>
      </c>
      <c r="H2226">
        <v>37.660731948565775</v>
      </c>
      <c r="I2226">
        <v>9067</v>
      </c>
      <c r="J2226">
        <v>3741</v>
      </c>
      <c r="K2226">
        <v>41.25951251792214</v>
      </c>
    </row>
    <row r="2227" spans="1:11" x14ac:dyDescent="0.25">
      <c r="A2227" t="s">
        <v>114</v>
      </c>
      <c r="B2227" t="s">
        <v>355</v>
      </c>
      <c r="C2227">
        <v>5102</v>
      </c>
      <c r="D2227">
        <v>2179</v>
      </c>
      <c r="E2227">
        <v>42.70874166993336</v>
      </c>
      <c r="F2227">
        <v>4401</v>
      </c>
      <c r="G2227">
        <v>1622</v>
      </c>
      <c r="H2227">
        <v>36.855260168143602</v>
      </c>
      <c r="I2227">
        <v>9503</v>
      </c>
      <c r="J2227">
        <v>3801</v>
      </c>
      <c r="K2227">
        <v>39.997895401452176</v>
      </c>
    </row>
    <row r="2228" spans="1:11" x14ac:dyDescent="0.25">
      <c r="A2228" t="s">
        <v>114</v>
      </c>
      <c r="B2228" t="s">
        <v>368</v>
      </c>
      <c r="C2228">
        <v>4985</v>
      </c>
      <c r="D2228">
        <v>2299</v>
      </c>
      <c r="E2228">
        <v>46.11835506519558</v>
      </c>
      <c r="F2228">
        <v>4461</v>
      </c>
      <c r="G2228">
        <v>1753</v>
      </c>
      <c r="H2228">
        <v>39.296121945752077</v>
      </c>
      <c r="I2228">
        <v>9446</v>
      </c>
      <c r="J2228">
        <v>4052</v>
      </c>
      <c r="K2228">
        <v>42.89646411179335</v>
      </c>
    </row>
    <row r="2229" spans="1:11" x14ac:dyDescent="0.25">
      <c r="A2229" t="s">
        <v>114</v>
      </c>
      <c r="B2229" t="s">
        <v>369</v>
      </c>
      <c r="C2229">
        <v>4972</v>
      </c>
      <c r="D2229">
        <v>2227</v>
      </c>
      <c r="E2229">
        <v>44.79082864038616</v>
      </c>
      <c r="F2229">
        <v>4827</v>
      </c>
      <c r="G2229">
        <v>1807</v>
      </c>
      <c r="H2229">
        <v>37.43525999585664</v>
      </c>
      <c r="I2229">
        <v>9799</v>
      </c>
      <c r="J2229">
        <v>4034</v>
      </c>
      <c r="K2229">
        <v>41.167466067966117</v>
      </c>
    </row>
    <row r="2230" spans="1:11" x14ac:dyDescent="0.25">
      <c r="A2230" t="s">
        <v>114</v>
      </c>
      <c r="B2230" t="s">
        <v>370</v>
      </c>
      <c r="C2230">
        <v>4449</v>
      </c>
      <c r="D2230">
        <v>2003</v>
      </c>
      <c r="E2230">
        <v>45.021353113059114</v>
      </c>
      <c r="F2230">
        <v>3673</v>
      </c>
      <c r="G2230">
        <v>1357</v>
      </c>
      <c r="H2230">
        <v>36.945276340865775</v>
      </c>
      <c r="I2230">
        <v>8122</v>
      </c>
      <c r="J2230">
        <v>3360</v>
      </c>
      <c r="K2230">
        <v>41.36912090618074</v>
      </c>
    </row>
    <row r="2231" spans="1:11" x14ac:dyDescent="0.25">
      <c r="A2231" t="s">
        <v>114</v>
      </c>
      <c r="B2231" t="s">
        <v>357</v>
      </c>
      <c r="C2231">
        <v>4273</v>
      </c>
      <c r="D2231">
        <v>1813</v>
      </c>
      <c r="E2231">
        <v>42.429206646384273</v>
      </c>
      <c r="F2231">
        <v>3613</v>
      </c>
      <c r="G2231">
        <v>1292</v>
      </c>
      <c r="H2231">
        <v>35.75975643509549</v>
      </c>
      <c r="I2231">
        <v>7886</v>
      </c>
      <c r="J2231">
        <v>3105</v>
      </c>
      <c r="K2231">
        <v>39.373573421252857</v>
      </c>
    </row>
    <row r="2232" spans="1:11" x14ac:dyDescent="0.25">
      <c r="A2232" t="s">
        <v>114</v>
      </c>
      <c r="B2232" t="s">
        <v>358</v>
      </c>
      <c r="C2232">
        <v>3722</v>
      </c>
      <c r="D2232">
        <v>1562</v>
      </c>
      <c r="E2232">
        <v>41.966684578183774</v>
      </c>
      <c r="F2232">
        <v>3044</v>
      </c>
      <c r="G2232">
        <v>1105</v>
      </c>
      <c r="H2232">
        <v>36.300919842312744</v>
      </c>
      <c r="I2232">
        <v>6766</v>
      </c>
      <c r="J2232">
        <v>2667</v>
      </c>
      <c r="K2232">
        <v>39.417676618386047</v>
      </c>
    </row>
    <row r="2233" spans="1:11" x14ac:dyDescent="0.25">
      <c r="A2233" t="s">
        <v>114</v>
      </c>
      <c r="B2233" t="s">
        <v>359</v>
      </c>
      <c r="C2233">
        <v>4409</v>
      </c>
      <c r="D2233">
        <v>1947</v>
      </c>
      <c r="E2233">
        <v>44.159673395327737</v>
      </c>
      <c r="F2233">
        <v>3766</v>
      </c>
      <c r="G2233">
        <v>1415</v>
      </c>
      <c r="H2233">
        <v>37.573021773765269</v>
      </c>
      <c r="I2233">
        <v>8175</v>
      </c>
      <c r="J2233">
        <v>3362</v>
      </c>
      <c r="K2233">
        <v>41.125382262996943</v>
      </c>
    </row>
    <row r="2234" spans="1:11" x14ac:dyDescent="0.25">
      <c r="A2234" t="s">
        <v>179</v>
      </c>
      <c r="B2234" t="s">
        <v>365</v>
      </c>
      <c r="C2234">
        <v>4249</v>
      </c>
      <c r="D2234">
        <v>2012</v>
      </c>
      <c r="E2234">
        <v>47.352318192515888</v>
      </c>
      <c r="F2234">
        <v>4279</v>
      </c>
      <c r="G2234">
        <v>1768</v>
      </c>
      <c r="H2234">
        <v>41.318064968450571</v>
      </c>
      <c r="I2234">
        <v>8529</v>
      </c>
      <c r="J2234">
        <v>3781</v>
      </c>
      <c r="K2234">
        <v>44.331105639582603</v>
      </c>
    </row>
    <row r="2235" spans="1:11" x14ac:dyDescent="0.25">
      <c r="A2235" t="s">
        <v>179</v>
      </c>
      <c r="B2235" t="s">
        <v>366</v>
      </c>
      <c r="C2235">
        <v>5936</v>
      </c>
      <c r="D2235">
        <v>2983</v>
      </c>
      <c r="E2235">
        <v>50.252695417789752</v>
      </c>
      <c r="F2235">
        <v>6079</v>
      </c>
      <c r="G2235">
        <v>2655</v>
      </c>
      <c r="H2235">
        <v>43.674946537259423</v>
      </c>
      <c r="I2235">
        <v>12015</v>
      </c>
      <c r="J2235">
        <v>5638</v>
      </c>
      <c r="K2235">
        <v>46.92467748647524</v>
      </c>
    </row>
    <row r="2236" spans="1:11" x14ac:dyDescent="0.25">
      <c r="A2236" t="s">
        <v>179</v>
      </c>
      <c r="B2236" t="s">
        <v>367</v>
      </c>
      <c r="C2236">
        <v>4867</v>
      </c>
      <c r="D2236">
        <v>2401</v>
      </c>
      <c r="E2236">
        <v>49.332237517978221</v>
      </c>
      <c r="F2236">
        <v>5104</v>
      </c>
      <c r="G2236">
        <v>2153</v>
      </c>
      <c r="H2236">
        <v>42.182601880877748</v>
      </c>
      <c r="I2236">
        <v>9971</v>
      </c>
      <c r="J2236">
        <v>4554</v>
      </c>
      <c r="K2236">
        <v>45.672450105305387</v>
      </c>
    </row>
    <row r="2237" spans="1:11" x14ac:dyDescent="0.25">
      <c r="A2237" t="s">
        <v>179</v>
      </c>
      <c r="B2237" t="s">
        <v>368</v>
      </c>
      <c r="C2237">
        <v>4542</v>
      </c>
      <c r="D2237">
        <v>2260</v>
      </c>
      <c r="E2237">
        <v>49.75781594011449</v>
      </c>
      <c r="F2237">
        <v>5180</v>
      </c>
      <c r="G2237">
        <v>2227</v>
      </c>
      <c r="H2237">
        <v>42.992277992277998</v>
      </c>
      <c r="I2237">
        <v>9722</v>
      </c>
      <c r="J2237">
        <v>4487</v>
      </c>
      <c r="K2237">
        <v>46.153054926969759</v>
      </c>
    </row>
    <row r="2238" spans="1:11" x14ac:dyDescent="0.25">
      <c r="A2238" t="s">
        <v>179</v>
      </c>
      <c r="B2238" t="s">
        <v>369</v>
      </c>
      <c r="C2238">
        <v>3711</v>
      </c>
      <c r="D2238">
        <v>1989</v>
      </c>
      <c r="E2238">
        <v>53.597413096200491</v>
      </c>
      <c r="F2238">
        <v>4470</v>
      </c>
      <c r="G2238">
        <v>1982</v>
      </c>
      <c r="H2238">
        <v>44.340044742729305</v>
      </c>
      <c r="I2238">
        <v>8181</v>
      </c>
      <c r="J2238">
        <v>3971</v>
      </c>
      <c r="K2238">
        <v>48.53929837428187</v>
      </c>
    </row>
    <row r="2239" spans="1:11" x14ac:dyDescent="0.25">
      <c r="A2239" t="s">
        <v>179</v>
      </c>
      <c r="B2239" t="s">
        <v>370</v>
      </c>
      <c r="C2239">
        <v>1745</v>
      </c>
      <c r="D2239">
        <v>956</v>
      </c>
      <c r="E2239">
        <v>54.785100286532952</v>
      </c>
      <c r="F2239">
        <v>2130</v>
      </c>
      <c r="G2239">
        <v>913</v>
      </c>
      <c r="H2239">
        <v>42.863849765258216</v>
      </c>
      <c r="I2239">
        <v>3875</v>
      </c>
      <c r="J2239">
        <v>1869</v>
      </c>
      <c r="K2239">
        <v>48.232258064516124</v>
      </c>
    </row>
    <row r="2240" spans="1:11" x14ac:dyDescent="0.25">
      <c r="A2240" t="s">
        <v>179</v>
      </c>
      <c r="B2240" t="s">
        <v>357</v>
      </c>
      <c r="C2240">
        <v>14</v>
      </c>
      <c r="D2240">
        <v>8</v>
      </c>
      <c r="E2240">
        <v>57.142857142857146</v>
      </c>
      <c r="F2240">
        <v>16</v>
      </c>
      <c r="G2240">
        <v>9</v>
      </c>
      <c r="H2240">
        <v>56.25</v>
      </c>
      <c r="I2240">
        <v>30</v>
      </c>
      <c r="J2240">
        <v>17</v>
      </c>
      <c r="K2240">
        <v>56.666666666666671</v>
      </c>
    </row>
    <row r="2241" spans="1:11" x14ac:dyDescent="0.25">
      <c r="A2241" t="s">
        <v>179</v>
      </c>
      <c r="B2241" t="s">
        <v>358</v>
      </c>
      <c r="C2241">
        <v>4436</v>
      </c>
      <c r="D2241">
        <v>2357</v>
      </c>
      <c r="E2241">
        <v>53.133453561767354</v>
      </c>
      <c r="F2241">
        <v>5337</v>
      </c>
      <c r="G2241">
        <v>2310</v>
      </c>
      <c r="H2241">
        <v>43.282743114109053</v>
      </c>
      <c r="I2241">
        <v>9773</v>
      </c>
      <c r="J2241">
        <v>4667</v>
      </c>
      <c r="K2241">
        <v>47.754016166990688</v>
      </c>
    </row>
    <row r="2242" spans="1:11" x14ac:dyDescent="0.25">
      <c r="A2242" t="s">
        <v>179</v>
      </c>
      <c r="B2242" t="s">
        <v>359</v>
      </c>
      <c r="C2242">
        <v>4776</v>
      </c>
      <c r="D2242">
        <v>2541</v>
      </c>
      <c r="E2242">
        <v>53.203517587939693</v>
      </c>
      <c r="F2242">
        <v>5544</v>
      </c>
      <c r="G2242">
        <v>2437</v>
      </c>
      <c r="H2242">
        <v>43.957431457431454</v>
      </c>
      <c r="I2242">
        <v>10320</v>
      </c>
      <c r="J2242">
        <v>4978</v>
      </c>
      <c r="K2242">
        <v>48.236434108527128</v>
      </c>
    </row>
    <row r="2243" spans="1:11" x14ac:dyDescent="0.25">
      <c r="A2243" t="s">
        <v>179</v>
      </c>
      <c r="B2243" t="s">
        <v>360</v>
      </c>
      <c r="C2243">
        <v>4696</v>
      </c>
      <c r="D2243">
        <v>2405</v>
      </c>
      <c r="E2243">
        <v>51.213798977853493</v>
      </c>
      <c r="F2243">
        <v>5630</v>
      </c>
      <c r="G2243">
        <v>2505</v>
      </c>
      <c r="H2243">
        <v>44.493783303730012</v>
      </c>
      <c r="I2243">
        <v>10326</v>
      </c>
      <c r="J2243">
        <v>4910</v>
      </c>
      <c r="K2243">
        <v>47.549874104202985</v>
      </c>
    </row>
    <row r="2244" spans="1:11" x14ac:dyDescent="0.25">
      <c r="A2244" t="s">
        <v>179</v>
      </c>
      <c r="B2244" t="s">
        <v>361</v>
      </c>
      <c r="C2244">
        <v>4937</v>
      </c>
      <c r="D2244">
        <v>2512</v>
      </c>
      <c r="E2244">
        <v>50.881101883735099</v>
      </c>
      <c r="F2244">
        <v>5477</v>
      </c>
      <c r="G2244">
        <v>2443</v>
      </c>
      <c r="H2244">
        <v>44.604710607997099</v>
      </c>
      <c r="I2244">
        <v>10414</v>
      </c>
      <c r="J2244">
        <v>4955</v>
      </c>
      <c r="K2244">
        <v>47.580180526214697</v>
      </c>
    </row>
    <row r="2245" spans="1:11" x14ac:dyDescent="0.25">
      <c r="A2245" t="s">
        <v>179</v>
      </c>
      <c r="B2245" t="s">
        <v>362</v>
      </c>
      <c r="C2245">
        <v>4684</v>
      </c>
      <c r="D2245">
        <v>2346</v>
      </c>
      <c r="E2245">
        <v>50.085397096498703</v>
      </c>
      <c r="F2245">
        <v>5093</v>
      </c>
      <c r="G2245">
        <v>2184</v>
      </c>
      <c r="H2245">
        <v>42.8823875908109</v>
      </c>
      <c r="I2245">
        <v>9778</v>
      </c>
      <c r="J2245">
        <v>4531</v>
      </c>
      <c r="K2245">
        <v>46.3387195745551</v>
      </c>
    </row>
    <row r="2246" spans="1:11" x14ac:dyDescent="0.25">
      <c r="A2246" t="s">
        <v>179</v>
      </c>
      <c r="B2246" t="s">
        <v>363</v>
      </c>
      <c r="C2246">
        <v>1182</v>
      </c>
      <c r="D2246">
        <v>626</v>
      </c>
      <c r="E2246">
        <v>52.961082910321501</v>
      </c>
      <c r="F2246">
        <v>1253</v>
      </c>
      <c r="G2246">
        <v>625</v>
      </c>
      <c r="H2246">
        <v>49.880287310454896</v>
      </c>
      <c r="I2246">
        <v>2435</v>
      </c>
      <c r="J2246">
        <v>1251</v>
      </c>
      <c r="K2246">
        <v>51.375770020533899</v>
      </c>
    </row>
    <row r="2247" spans="1:11" x14ac:dyDescent="0.25">
      <c r="A2247" t="s">
        <v>431</v>
      </c>
      <c r="B2247" t="s">
        <v>370</v>
      </c>
      <c r="C2247">
        <v>546</v>
      </c>
      <c r="D2247">
        <v>301</v>
      </c>
      <c r="E2247">
        <v>55.128205128205124</v>
      </c>
      <c r="F2247">
        <v>613</v>
      </c>
      <c r="G2247">
        <v>276</v>
      </c>
      <c r="H2247">
        <v>45.02446982055465</v>
      </c>
      <c r="I2247">
        <v>1159</v>
      </c>
      <c r="J2247">
        <v>577</v>
      </c>
      <c r="K2247">
        <v>49.784296807592753</v>
      </c>
    </row>
    <row r="2248" spans="1:11" x14ac:dyDescent="0.25">
      <c r="A2248" t="s">
        <v>179</v>
      </c>
      <c r="B2248" t="s">
        <v>355</v>
      </c>
      <c r="C2248">
        <v>5234</v>
      </c>
      <c r="D2248">
        <v>2545</v>
      </c>
      <c r="E2248">
        <v>48.624379059992364</v>
      </c>
      <c r="F2248">
        <v>5558</v>
      </c>
      <c r="G2248">
        <v>2296</v>
      </c>
      <c r="H2248">
        <v>41.309823677581861</v>
      </c>
      <c r="I2248">
        <v>10792</v>
      </c>
      <c r="J2248">
        <v>4841</v>
      </c>
      <c r="K2248">
        <v>44.857301704966638</v>
      </c>
    </row>
    <row r="2249" spans="1:11" x14ac:dyDescent="0.25">
      <c r="A2249" t="s">
        <v>180</v>
      </c>
      <c r="B2249" t="s">
        <v>365</v>
      </c>
      <c r="C2249">
        <v>134</v>
      </c>
      <c r="D2249">
        <v>76</v>
      </c>
      <c r="E2249">
        <v>56.71641791044776</v>
      </c>
      <c r="F2249">
        <v>171</v>
      </c>
      <c r="G2249">
        <v>88</v>
      </c>
      <c r="H2249">
        <v>51.461988304093566</v>
      </c>
      <c r="I2249">
        <v>305</v>
      </c>
      <c r="J2249">
        <v>164</v>
      </c>
      <c r="K2249">
        <v>53.770491803278695</v>
      </c>
    </row>
    <row r="2250" spans="1:11" x14ac:dyDescent="0.25">
      <c r="A2250" t="s">
        <v>180</v>
      </c>
      <c r="B2250" t="s">
        <v>367</v>
      </c>
      <c r="C2250">
        <v>115</v>
      </c>
      <c r="D2250">
        <v>73</v>
      </c>
      <c r="E2250">
        <v>63.478260869565219</v>
      </c>
      <c r="F2250">
        <v>140</v>
      </c>
      <c r="G2250">
        <v>82</v>
      </c>
      <c r="H2250">
        <v>58.571428571428569</v>
      </c>
      <c r="I2250">
        <v>255</v>
      </c>
      <c r="J2250">
        <v>155</v>
      </c>
      <c r="K2250">
        <v>60.784313725490193</v>
      </c>
    </row>
    <row r="2251" spans="1:11" x14ac:dyDescent="0.25">
      <c r="A2251" t="s">
        <v>180</v>
      </c>
      <c r="B2251" t="s">
        <v>368</v>
      </c>
      <c r="C2251">
        <v>166</v>
      </c>
      <c r="D2251">
        <v>95</v>
      </c>
      <c r="E2251">
        <v>57.228915662650607</v>
      </c>
      <c r="F2251">
        <v>169</v>
      </c>
      <c r="G2251">
        <v>106</v>
      </c>
      <c r="H2251">
        <v>62.721893491124256</v>
      </c>
      <c r="I2251">
        <v>335</v>
      </c>
      <c r="J2251">
        <v>201</v>
      </c>
      <c r="K2251">
        <v>60</v>
      </c>
    </row>
    <row r="2252" spans="1:11" x14ac:dyDescent="0.25">
      <c r="A2252" t="s">
        <v>180</v>
      </c>
      <c r="B2252" t="s">
        <v>369</v>
      </c>
      <c r="C2252">
        <v>151</v>
      </c>
      <c r="D2252">
        <v>90</v>
      </c>
      <c r="E2252">
        <v>59.602649006622514</v>
      </c>
      <c r="F2252">
        <v>160</v>
      </c>
      <c r="G2252">
        <v>78</v>
      </c>
      <c r="H2252">
        <v>48.75</v>
      </c>
      <c r="I2252">
        <v>311</v>
      </c>
      <c r="J2252">
        <v>168</v>
      </c>
      <c r="K2252">
        <v>54.019292604501608</v>
      </c>
    </row>
    <row r="2253" spans="1:11" x14ac:dyDescent="0.25">
      <c r="A2253" t="s">
        <v>180</v>
      </c>
      <c r="B2253" t="s">
        <v>370</v>
      </c>
      <c r="C2253">
        <v>154</v>
      </c>
      <c r="D2253">
        <v>88</v>
      </c>
      <c r="E2253">
        <v>57.142857142857146</v>
      </c>
      <c r="F2253">
        <v>169</v>
      </c>
      <c r="G2253">
        <v>76</v>
      </c>
      <c r="H2253">
        <v>44.970414201183431</v>
      </c>
      <c r="I2253">
        <v>323</v>
      </c>
      <c r="J2253">
        <v>164</v>
      </c>
      <c r="K2253">
        <v>50.773993808049539</v>
      </c>
    </row>
    <row r="2254" spans="1:11" x14ac:dyDescent="0.25">
      <c r="A2254" t="s">
        <v>180</v>
      </c>
      <c r="B2254" t="s">
        <v>357</v>
      </c>
      <c r="C2254">
        <v>161</v>
      </c>
      <c r="D2254">
        <v>87</v>
      </c>
      <c r="E2254">
        <v>54.037267080745345</v>
      </c>
      <c r="F2254">
        <v>161</v>
      </c>
      <c r="G2254">
        <v>80</v>
      </c>
      <c r="H2254">
        <v>49.689440993788821</v>
      </c>
      <c r="I2254">
        <v>322</v>
      </c>
      <c r="J2254">
        <v>167</v>
      </c>
      <c r="K2254">
        <v>51.863354037267079</v>
      </c>
    </row>
    <row r="2255" spans="1:11" x14ac:dyDescent="0.25">
      <c r="A2255" t="s">
        <v>180</v>
      </c>
      <c r="B2255" t="s">
        <v>358</v>
      </c>
      <c r="C2255">
        <v>159</v>
      </c>
      <c r="D2255">
        <v>95</v>
      </c>
      <c r="E2255">
        <v>59.748427672955977</v>
      </c>
      <c r="F2255">
        <v>187</v>
      </c>
      <c r="G2255">
        <v>96</v>
      </c>
      <c r="H2255">
        <v>51.336898395721931</v>
      </c>
      <c r="I2255">
        <v>346</v>
      </c>
      <c r="J2255">
        <v>191</v>
      </c>
      <c r="K2255">
        <v>55.202312138728324</v>
      </c>
    </row>
    <row r="2256" spans="1:11" x14ac:dyDescent="0.25">
      <c r="A2256" t="s">
        <v>180</v>
      </c>
      <c r="B2256" t="s">
        <v>359</v>
      </c>
      <c r="C2256">
        <v>204</v>
      </c>
      <c r="D2256">
        <v>119</v>
      </c>
      <c r="E2256">
        <v>58.333333333333329</v>
      </c>
      <c r="F2256">
        <v>256</v>
      </c>
      <c r="G2256">
        <v>129</v>
      </c>
      <c r="H2256">
        <v>50.390625</v>
      </c>
      <c r="I2256">
        <v>460</v>
      </c>
      <c r="J2256">
        <v>248</v>
      </c>
      <c r="K2256">
        <v>53.913043478260867</v>
      </c>
    </row>
    <row r="2257" spans="1:11" x14ac:dyDescent="0.25">
      <c r="A2257" t="s">
        <v>180</v>
      </c>
      <c r="B2257" t="s">
        <v>360</v>
      </c>
      <c r="C2257">
        <v>145</v>
      </c>
      <c r="D2257">
        <v>100</v>
      </c>
      <c r="E2257">
        <v>68.965517241379317</v>
      </c>
      <c r="F2257">
        <v>160</v>
      </c>
      <c r="G2257">
        <v>110</v>
      </c>
      <c r="H2257">
        <v>68.75</v>
      </c>
      <c r="I2257">
        <v>305</v>
      </c>
      <c r="J2257">
        <v>210</v>
      </c>
      <c r="K2257">
        <v>68.852459016393439</v>
      </c>
    </row>
    <row r="2258" spans="1:11" x14ac:dyDescent="0.25">
      <c r="A2258" t="s">
        <v>180</v>
      </c>
      <c r="B2258" t="s">
        <v>361</v>
      </c>
      <c r="C2258">
        <v>134</v>
      </c>
      <c r="D2258">
        <v>82</v>
      </c>
      <c r="E2258">
        <v>61.194029850746297</v>
      </c>
      <c r="F2258">
        <v>165</v>
      </c>
      <c r="G2258">
        <v>98</v>
      </c>
      <c r="H2258">
        <v>59.393939393939398</v>
      </c>
      <c r="I2258">
        <v>299</v>
      </c>
      <c r="J2258">
        <v>180</v>
      </c>
      <c r="K2258">
        <v>60.200668896321098</v>
      </c>
    </row>
    <row r="2259" spans="1:11" x14ac:dyDescent="0.25">
      <c r="A2259" t="s">
        <v>180</v>
      </c>
      <c r="B2259" t="s">
        <v>362</v>
      </c>
      <c r="C2259">
        <v>106</v>
      </c>
      <c r="D2259">
        <v>61</v>
      </c>
      <c r="E2259">
        <v>57.547169811320799</v>
      </c>
      <c r="F2259">
        <v>123</v>
      </c>
      <c r="G2259">
        <v>70</v>
      </c>
      <c r="H2259">
        <v>56.910569105691103</v>
      </c>
      <c r="I2259">
        <v>229</v>
      </c>
      <c r="J2259">
        <v>131</v>
      </c>
      <c r="K2259">
        <v>57.205240174672497</v>
      </c>
    </row>
    <row r="2260" spans="1:11" x14ac:dyDescent="0.25">
      <c r="A2260" t="s">
        <v>180</v>
      </c>
      <c r="B2260" t="s">
        <v>363</v>
      </c>
      <c r="C2260">
        <v>10</v>
      </c>
      <c r="D2260">
        <v>7</v>
      </c>
      <c r="E2260">
        <v>70</v>
      </c>
      <c r="F2260">
        <v>11</v>
      </c>
      <c r="G2260">
        <v>7</v>
      </c>
      <c r="H2260">
        <v>63.636363636363598</v>
      </c>
      <c r="I2260">
        <v>21</v>
      </c>
      <c r="J2260">
        <v>14</v>
      </c>
      <c r="K2260">
        <v>66.6666666666667</v>
      </c>
    </row>
    <row r="2261" spans="1:11" x14ac:dyDescent="0.25">
      <c r="A2261" t="s">
        <v>114</v>
      </c>
      <c r="B2261" t="s">
        <v>360</v>
      </c>
      <c r="C2261">
        <v>3285</v>
      </c>
      <c r="D2261">
        <v>1394</v>
      </c>
      <c r="E2261">
        <v>42.435312024353117</v>
      </c>
      <c r="F2261">
        <v>3077</v>
      </c>
      <c r="G2261">
        <v>996</v>
      </c>
      <c r="H2261">
        <v>32.369190770230745</v>
      </c>
      <c r="I2261">
        <v>6362</v>
      </c>
      <c r="J2261">
        <v>2390</v>
      </c>
      <c r="K2261">
        <v>37.566802892172269</v>
      </c>
    </row>
    <row r="2262" spans="1:11" x14ac:dyDescent="0.25">
      <c r="A2262" t="s">
        <v>114</v>
      </c>
      <c r="B2262" t="s">
        <v>361</v>
      </c>
      <c r="C2262">
        <v>3487</v>
      </c>
      <c r="D2262">
        <v>1558</v>
      </c>
      <c r="E2262">
        <v>44.680240894751897</v>
      </c>
      <c r="F2262">
        <v>3226</v>
      </c>
      <c r="G2262">
        <v>1105</v>
      </c>
      <c r="H2262">
        <v>34.2529448233106</v>
      </c>
      <c r="I2262">
        <v>6713</v>
      </c>
      <c r="J2262">
        <v>2663</v>
      </c>
      <c r="K2262">
        <v>39.6692983762848</v>
      </c>
    </row>
    <row r="2263" spans="1:11" x14ac:dyDescent="0.25">
      <c r="A2263" t="s">
        <v>114</v>
      </c>
      <c r="B2263" t="s">
        <v>362</v>
      </c>
      <c r="C2263">
        <v>3020</v>
      </c>
      <c r="D2263">
        <v>1285</v>
      </c>
      <c r="E2263">
        <v>42.549668874172198</v>
      </c>
      <c r="F2263">
        <v>2428</v>
      </c>
      <c r="G2263">
        <v>830</v>
      </c>
      <c r="H2263">
        <v>34.1845140032949</v>
      </c>
      <c r="I2263">
        <v>5448</v>
      </c>
      <c r="J2263">
        <v>2115</v>
      </c>
      <c r="K2263">
        <v>38.821585903083701</v>
      </c>
    </row>
    <row r="2264" spans="1:11" x14ac:dyDescent="0.25">
      <c r="A2264" t="s">
        <v>114</v>
      </c>
      <c r="B2264" t="s">
        <v>363</v>
      </c>
      <c r="C2264">
        <v>733</v>
      </c>
      <c r="D2264">
        <v>292</v>
      </c>
      <c r="E2264">
        <v>39.8362892223738</v>
      </c>
      <c r="F2264">
        <v>540</v>
      </c>
      <c r="G2264">
        <v>193</v>
      </c>
      <c r="H2264">
        <v>35.740740740740698</v>
      </c>
      <c r="I2264">
        <v>1273</v>
      </c>
      <c r="J2264">
        <v>485</v>
      </c>
      <c r="K2264">
        <v>38.098978790259203</v>
      </c>
    </row>
    <row r="2265" spans="1:11" x14ac:dyDescent="0.25">
      <c r="A2265" t="s">
        <v>134</v>
      </c>
      <c r="B2265" t="s">
        <v>359</v>
      </c>
      <c r="C2265">
        <v>4110</v>
      </c>
      <c r="D2265">
        <v>1739</v>
      </c>
      <c r="E2265">
        <v>42.311435523114348</v>
      </c>
      <c r="F2265">
        <v>4627</v>
      </c>
      <c r="G2265">
        <v>1669</v>
      </c>
      <c r="H2265">
        <v>36.070888264534254</v>
      </c>
      <c r="I2265">
        <v>8737</v>
      </c>
      <c r="J2265">
        <v>3408</v>
      </c>
      <c r="K2265">
        <v>39.006523978482321</v>
      </c>
    </row>
    <row r="2266" spans="1:11" x14ac:dyDescent="0.25">
      <c r="A2266" t="s">
        <v>134</v>
      </c>
      <c r="B2266" t="s">
        <v>360</v>
      </c>
      <c r="C2266">
        <v>5154</v>
      </c>
      <c r="D2266">
        <v>2062</v>
      </c>
      <c r="E2266">
        <v>40.007760962359335</v>
      </c>
      <c r="F2266">
        <v>5858</v>
      </c>
      <c r="G2266">
        <v>1913</v>
      </c>
      <c r="H2266">
        <v>32.656196654148175</v>
      </c>
      <c r="I2266">
        <v>11012</v>
      </c>
      <c r="J2266">
        <v>3975</v>
      </c>
      <c r="K2266">
        <v>36.096985107155831</v>
      </c>
    </row>
    <row r="2267" spans="1:11" x14ac:dyDescent="0.25">
      <c r="A2267" t="s">
        <v>134</v>
      </c>
      <c r="B2267" t="s">
        <v>361</v>
      </c>
      <c r="C2267">
        <v>4567</v>
      </c>
      <c r="D2267">
        <v>1952</v>
      </c>
      <c r="E2267">
        <v>42.741405736807501</v>
      </c>
      <c r="F2267">
        <v>5104</v>
      </c>
      <c r="G2267">
        <v>1793</v>
      </c>
      <c r="H2267">
        <v>35.129310344827601</v>
      </c>
      <c r="I2267">
        <v>9671</v>
      </c>
      <c r="J2267">
        <v>3745</v>
      </c>
      <c r="K2267">
        <v>38.724020266777003</v>
      </c>
    </row>
    <row r="2268" spans="1:11" x14ac:dyDescent="0.25">
      <c r="A2268" t="s">
        <v>134</v>
      </c>
      <c r="B2268" t="s">
        <v>362</v>
      </c>
      <c r="C2268">
        <v>3823</v>
      </c>
      <c r="D2268">
        <v>1767</v>
      </c>
      <c r="E2268">
        <v>46.220245880198803</v>
      </c>
      <c r="F2268">
        <v>4114</v>
      </c>
      <c r="G2268">
        <v>1556</v>
      </c>
      <c r="H2268">
        <v>37.822070977151199</v>
      </c>
      <c r="I2268">
        <v>7937</v>
      </c>
      <c r="J2268">
        <v>3323</v>
      </c>
      <c r="K2268">
        <v>41.867204233337503</v>
      </c>
    </row>
    <row r="2269" spans="1:11" x14ac:dyDescent="0.25">
      <c r="A2269" t="s">
        <v>134</v>
      </c>
      <c r="B2269" t="s">
        <v>363</v>
      </c>
      <c r="C2269">
        <v>1433</v>
      </c>
      <c r="D2269">
        <v>628</v>
      </c>
      <c r="E2269">
        <v>43.824145150034902</v>
      </c>
      <c r="F2269">
        <v>1347</v>
      </c>
      <c r="G2269">
        <v>502</v>
      </c>
      <c r="H2269">
        <v>37.268002969561998</v>
      </c>
      <c r="I2269">
        <v>2780</v>
      </c>
      <c r="J2269">
        <v>1130</v>
      </c>
      <c r="K2269">
        <v>40.647482014388501</v>
      </c>
    </row>
    <row r="2270" spans="1:11" x14ac:dyDescent="0.25">
      <c r="A2270" t="s">
        <v>135</v>
      </c>
      <c r="B2270" t="s">
        <v>366</v>
      </c>
      <c r="C2270">
        <v>1156</v>
      </c>
      <c r="D2270">
        <v>521</v>
      </c>
      <c r="E2270">
        <v>45.069204152249128</v>
      </c>
      <c r="F2270">
        <v>1081</v>
      </c>
      <c r="G2270">
        <v>444</v>
      </c>
      <c r="H2270">
        <v>41.073080481036079</v>
      </c>
      <c r="I2270">
        <v>2237</v>
      </c>
      <c r="J2270">
        <v>965</v>
      </c>
      <c r="K2270">
        <v>43.13813142601699</v>
      </c>
    </row>
    <row r="2271" spans="1:11" x14ac:dyDescent="0.25">
      <c r="A2271" t="s">
        <v>135</v>
      </c>
      <c r="B2271" t="s">
        <v>367</v>
      </c>
      <c r="C2271">
        <v>2096</v>
      </c>
      <c r="D2271">
        <v>1005</v>
      </c>
      <c r="E2271">
        <v>47.948473282442748</v>
      </c>
      <c r="F2271">
        <v>1889</v>
      </c>
      <c r="G2271">
        <v>772</v>
      </c>
      <c r="H2271">
        <v>40.868184224457387</v>
      </c>
      <c r="I2271">
        <v>3985</v>
      </c>
      <c r="J2271">
        <v>1777</v>
      </c>
      <c r="K2271">
        <v>44.59222082810539</v>
      </c>
    </row>
    <row r="2272" spans="1:11" x14ac:dyDescent="0.25">
      <c r="A2272" t="s">
        <v>135</v>
      </c>
      <c r="B2272" t="s">
        <v>368</v>
      </c>
      <c r="C2272">
        <v>3666</v>
      </c>
      <c r="D2272">
        <v>1618</v>
      </c>
      <c r="E2272">
        <v>44.135297326786684</v>
      </c>
      <c r="F2272">
        <v>3923</v>
      </c>
      <c r="G2272">
        <v>1483</v>
      </c>
      <c r="H2272">
        <v>37.802702013764971</v>
      </c>
      <c r="I2272">
        <v>7589</v>
      </c>
      <c r="J2272">
        <v>3101</v>
      </c>
      <c r="K2272">
        <v>40.861773619712743</v>
      </c>
    </row>
    <row r="2273" spans="1:11" x14ac:dyDescent="0.25">
      <c r="A2273" t="s">
        <v>135</v>
      </c>
      <c r="B2273" t="s">
        <v>369</v>
      </c>
      <c r="C2273">
        <v>3388</v>
      </c>
      <c r="D2273">
        <v>1494</v>
      </c>
      <c r="E2273">
        <v>44.096812278630459</v>
      </c>
      <c r="F2273">
        <v>3580</v>
      </c>
      <c r="G2273">
        <v>1378</v>
      </c>
      <c r="H2273">
        <v>38.491620111731848</v>
      </c>
      <c r="I2273">
        <v>6968</v>
      </c>
      <c r="J2273">
        <v>2872</v>
      </c>
      <c r="K2273">
        <v>41.216991963260618</v>
      </c>
    </row>
    <row r="2274" spans="1:11" x14ac:dyDescent="0.25">
      <c r="A2274" t="s">
        <v>135</v>
      </c>
      <c r="B2274" t="s">
        <v>370</v>
      </c>
      <c r="C2274">
        <v>3097</v>
      </c>
      <c r="D2274">
        <v>1245</v>
      </c>
      <c r="E2274">
        <v>40.200193735873427</v>
      </c>
      <c r="F2274">
        <v>3485</v>
      </c>
      <c r="G2274">
        <v>1291</v>
      </c>
      <c r="H2274">
        <v>37.044476327116215</v>
      </c>
      <c r="I2274">
        <v>6582</v>
      </c>
      <c r="J2274">
        <v>2536</v>
      </c>
      <c r="K2274">
        <v>38.529322394408993</v>
      </c>
    </row>
    <row r="2275" spans="1:11" x14ac:dyDescent="0.25">
      <c r="A2275" t="s">
        <v>182</v>
      </c>
      <c r="B2275" t="s">
        <v>365</v>
      </c>
      <c r="C2275">
        <v>41</v>
      </c>
      <c r="D2275">
        <v>29</v>
      </c>
      <c r="E2275">
        <v>70.731707317073173</v>
      </c>
      <c r="F2275">
        <v>48</v>
      </c>
      <c r="G2275">
        <v>24</v>
      </c>
      <c r="H2275">
        <v>50</v>
      </c>
      <c r="I2275">
        <v>89</v>
      </c>
      <c r="J2275">
        <v>53</v>
      </c>
      <c r="K2275">
        <v>59.550561797752806</v>
      </c>
    </row>
    <row r="2276" spans="1:11" x14ac:dyDescent="0.25">
      <c r="A2276" t="s">
        <v>182</v>
      </c>
      <c r="B2276" t="s">
        <v>366</v>
      </c>
      <c r="C2276">
        <v>49</v>
      </c>
      <c r="D2276">
        <v>28</v>
      </c>
      <c r="E2276">
        <v>57.142857142857146</v>
      </c>
      <c r="F2276">
        <v>36</v>
      </c>
      <c r="G2276">
        <v>18</v>
      </c>
      <c r="H2276">
        <v>50</v>
      </c>
      <c r="I2276">
        <v>85</v>
      </c>
      <c r="J2276">
        <v>46</v>
      </c>
      <c r="K2276">
        <v>54.117647058823529</v>
      </c>
    </row>
    <row r="2277" spans="1:11" x14ac:dyDescent="0.25">
      <c r="A2277" t="s">
        <v>182</v>
      </c>
      <c r="B2277" t="s">
        <v>367</v>
      </c>
      <c r="C2277">
        <v>42</v>
      </c>
      <c r="D2277">
        <v>22</v>
      </c>
      <c r="E2277">
        <v>52.380952380952387</v>
      </c>
      <c r="F2277">
        <v>41</v>
      </c>
      <c r="G2277">
        <v>19</v>
      </c>
      <c r="H2277">
        <v>46.341463414634148</v>
      </c>
      <c r="I2277">
        <v>83</v>
      </c>
      <c r="J2277">
        <v>41</v>
      </c>
      <c r="K2277">
        <v>49.397590361445779</v>
      </c>
    </row>
    <row r="2278" spans="1:11" x14ac:dyDescent="0.25">
      <c r="A2278" t="s">
        <v>182</v>
      </c>
      <c r="B2278" t="s">
        <v>368</v>
      </c>
      <c r="C2278">
        <v>34</v>
      </c>
      <c r="D2278">
        <v>25</v>
      </c>
      <c r="E2278">
        <v>73.529411764705884</v>
      </c>
      <c r="F2278">
        <v>44</v>
      </c>
      <c r="G2278">
        <v>29</v>
      </c>
      <c r="H2278">
        <v>65.909090909090907</v>
      </c>
      <c r="I2278">
        <v>78</v>
      </c>
      <c r="J2278">
        <v>54</v>
      </c>
      <c r="K2278">
        <v>69.230769230769226</v>
      </c>
    </row>
    <row r="2279" spans="1:11" x14ac:dyDescent="0.25">
      <c r="A2279" t="s">
        <v>182</v>
      </c>
      <c r="B2279" t="s">
        <v>369</v>
      </c>
      <c r="C2279">
        <v>24</v>
      </c>
      <c r="D2279">
        <v>20</v>
      </c>
      <c r="E2279">
        <v>83.333333333333343</v>
      </c>
      <c r="F2279">
        <v>40</v>
      </c>
      <c r="G2279">
        <v>24</v>
      </c>
      <c r="H2279">
        <v>60</v>
      </c>
      <c r="I2279">
        <v>64</v>
      </c>
      <c r="J2279">
        <v>44</v>
      </c>
      <c r="K2279">
        <v>68.75</v>
      </c>
    </row>
    <row r="2280" spans="1:11" x14ac:dyDescent="0.25">
      <c r="A2280" t="s">
        <v>182</v>
      </c>
      <c r="B2280" t="s">
        <v>370</v>
      </c>
      <c r="C2280">
        <v>30</v>
      </c>
      <c r="D2280">
        <v>19</v>
      </c>
      <c r="E2280">
        <v>63.333333333333329</v>
      </c>
      <c r="F2280">
        <v>32</v>
      </c>
      <c r="G2280">
        <v>15</v>
      </c>
      <c r="H2280">
        <v>46.875</v>
      </c>
      <c r="I2280">
        <v>62</v>
      </c>
      <c r="J2280">
        <v>34</v>
      </c>
      <c r="K2280">
        <v>54.838709677419359</v>
      </c>
    </row>
    <row r="2281" spans="1:11" x14ac:dyDescent="0.25">
      <c r="A2281" t="s">
        <v>182</v>
      </c>
      <c r="B2281" t="s">
        <v>357</v>
      </c>
      <c r="C2281">
        <v>21</v>
      </c>
      <c r="D2281">
        <v>10</v>
      </c>
      <c r="E2281">
        <v>47.619047619047613</v>
      </c>
      <c r="F2281">
        <v>35</v>
      </c>
      <c r="G2281">
        <v>25</v>
      </c>
      <c r="H2281">
        <v>71.428571428571431</v>
      </c>
      <c r="I2281">
        <v>56</v>
      </c>
      <c r="J2281">
        <v>35</v>
      </c>
      <c r="K2281">
        <v>62.5</v>
      </c>
    </row>
    <row r="2282" spans="1:11" x14ac:dyDescent="0.25">
      <c r="A2282" t="s">
        <v>182</v>
      </c>
      <c r="B2282" t="s">
        <v>360</v>
      </c>
      <c r="C2282">
        <v>41</v>
      </c>
      <c r="D2282">
        <v>34</v>
      </c>
      <c r="E2282">
        <v>82.926829268292678</v>
      </c>
      <c r="F2282">
        <v>31</v>
      </c>
      <c r="G2282">
        <v>18</v>
      </c>
      <c r="H2282">
        <v>58.064516129032256</v>
      </c>
      <c r="I2282">
        <v>72</v>
      </c>
      <c r="J2282">
        <v>52</v>
      </c>
      <c r="K2282">
        <v>72.222222222222229</v>
      </c>
    </row>
    <row r="2283" spans="1:11" x14ac:dyDescent="0.25">
      <c r="A2283" t="s">
        <v>182</v>
      </c>
      <c r="B2283" t="s">
        <v>361</v>
      </c>
      <c r="C2283">
        <v>30</v>
      </c>
      <c r="D2283">
        <v>24</v>
      </c>
      <c r="E2283">
        <v>80</v>
      </c>
      <c r="F2283">
        <v>39</v>
      </c>
      <c r="G2283">
        <v>34</v>
      </c>
      <c r="H2283">
        <v>87.179487179487197</v>
      </c>
      <c r="I2283">
        <v>69</v>
      </c>
      <c r="J2283">
        <v>58</v>
      </c>
      <c r="K2283">
        <v>84.057971014492793</v>
      </c>
    </row>
    <row r="2284" spans="1:11" x14ac:dyDescent="0.25">
      <c r="A2284" t="s">
        <v>182</v>
      </c>
      <c r="B2284" t="s">
        <v>362</v>
      </c>
      <c r="C2284">
        <v>31</v>
      </c>
      <c r="D2284">
        <v>26</v>
      </c>
      <c r="E2284">
        <v>83.870967741935502</v>
      </c>
      <c r="F2284">
        <v>29</v>
      </c>
      <c r="G2284">
        <v>24</v>
      </c>
      <c r="H2284">
        <v>82.758620689655203</v>
      </c>
      <c r="I2284">
        <v>60</v>
      </c>
      <c r="J2284">
        <v>50</v>
      </c>
      <c r="K2284">
        <v>83.3333333333333</v>
      </c>
    </row>
    <row r="2285" spans="1:11" x14ac:dyDescent="0.25">
      <c r="A2285" t="s">
        <v>182</v>
      </c>
      <c r="B2285" t="s">
        <v>355</v>
      </c>
      <c r="C2285">
        <v>34</v>
      </c>
      <c r="D2285">
        <v>25</v>
      </c>
      <c r="E2285">
        <v>73.529411764705884</v>
      </c>
      <c r="F2285">
        <v>38</v>
      </c>
      <c r="G2285">
        <v>24</v>
      </c>
      <c r="H2285">
        <v>63.15789473684211</v>
      </c>
      <c r="I2285">
        <v>72</v>
      </c>
      <c r="J2285">
        <v>49</v>
      </c>
      <c r="K2285">
        <v>68.055555555555557</v>
      </c>
    </row>
    <row r="2286" spans="1:11" x14ac:dyDescent="0.25">
      <c r="A2286" t="s">
        <v>432</v>
      </c>
      <c r="B2286" t="s">
        <v>355</v>
      </c>
      <c r="C2286">
        <v>958</v>
      </c>
      <c r="D2286">
        <v>549</v>
      </c>
      <c r="E2286">
        <v>57.306889352818374</v>
      </c>
      <c r="F2286">
        <v>1061</v>
      </c>
      <c r="G2286">
        <v>525</v>
      </c>
      <c r="H2286">
        <v>49.481621112158344</v>
      </c>
      <c r="I2286">
        <v>2019</v>
      </c>
      <c r="J2286">
        <v>1074</v>
      </c>
      <c r="K2286">
        <v>53.194650817236251</v>
      </c>
    </row>
    <row r="2287" spans="1:11" x14ac:dyDescent="0.25">
      <c r="A2287" t="s">
        <v>433</v>
      </c>
      <c r="B2287" t="s">
        <v>365</v>
      </c>
      <c r="C2287">
        <v>1141</v>
      </c>
      <c r="D2287">
        <v>603</v>
      </c>
      <c r="E2287">
        <v>52.848378615249786</v>
      </c>
      <c r="F2287">
        <v>1232</v>
      </c>
      <c r="G2287">
        <v>588</v>
      </c>
      <c r="H2287">
        <v>47.727272727272727</v>
      </c>
      <c r="I2287">
        <v>2373</v>
      </c>
      <c r="J2287">
        <v>1191</v>
      </c>
      <c r="K2287">
        <v>50.189633375474088</v>
      </c>
    </row>
    <row r="2288" spans="1:11" x14ac:dyDescent="0.25">
      <c r="A2288" t="s">
        <v>433</v>
      </c>
      <c r="B2288" t="s">
        <v>366</v>
      </c>
      <c r="C2288">
        <v>1050</v>
      </c>
      <c r="D2288">
        <v>574</v>
      </c>
      <c r="E2288">
        <v>54.666666666666671</v>
      </c>
      <c r="F2288">
        <v>1126</v>
      </c>
      <c r="G2288">
        <v>532</v>
      </c>
      <c r="H2288">
        <v>47.246891651865006</v>
      </c>
      <c r="I2288">
        <v>2176</v>
      </c>
      <c r="J2288">
        <v>1106</v>
      </c>
      <c r="K2288">
        <v>50.827205882352935</v>
      </c>
    </row>
    <row r="2289" spans="1:11" x14ac:dyDescent="0.25">
      <c r="A2289" t="s">
        <v>433</v>
      </c>
      <c r="B2289" t="s">
        <v>367</v>
      </c>
      <c r="C2289">
        <v>1037</v>
      </c>
      <c r="D2289">
        <v>581</v>
      </c>
      <c r="E2289">
        <v>56.027000964320152</v>
      </c>
      <c r="F2289">
        <v>986</v>
      </c>
      <c r="G2289">
        <v>496</v>
      </c>
      <c r="H2289">
        <v>50.304259634888439</v>
      </c>
      <c r="I2289">
        <v>2023</v>
      </c>
      <c r="J2289">
        <v>1077</v>
      </c>
      <c r="K2289">
        <v>53.237765694513101</v>
      </c>
    </row>
    <row r="2290" spans="1:11" x14ac:dyDescent="0.25">
      <c r="A2290" t="s">
        <v>433</v>
      </c>
      <c r="B2290" t="s">
        <v>368</v>
      </c>
      <c r="C2290">
        <v>899</v>
      </c>
      <c r="D2290">
        <v>477</v>
      </c>
      <c r="E2290">
        <v>53.058954393770854</v>
      </c>
      <c r="F2290">
        <v>1054</v>
      </c>
      <c r="G2290">
        <v>505</v>
      </c>
      <c r="H2290">
        <v>47.912713472485763</v>
      </c>
      <c r="I2290">
        <v>1953</v>
      </c>
      <c r="J2290">
        <v>982</v>
      </c>
      <c r="K2290">
        <v>50.281618023553513</v>
      </c>
    </row>
    <row r="2291" spans="1:11" x14ac:dyDescent="0.25">
      <c r="A2291" t="s">
        <v>433</v>
      </c>
      <c r="B2291" t="s">
        <v>369</v>
      </c>
      <c r="C2291">
        <v>1083</v>
      </c>
      <c r="D2291">
        <v>554</v>
      </c>
      <c r="E2291">
        <v>51.154201292705444</v>
      </c>
      <c r="F2291">
        <v>1015</v>
      </c>
      <c r="G2291">
        <v>464</v>
      </c>
      <c r="H2291">
        <v>45.714285714285715</v>
      </c>
      <c r="I2291">
        <v>2098</v>
      </c>
      <c r="J2291">
        <v>1018</v>
      </c>
      <c r="K2291">
        <v>48.522402287893229</v>
      </c>
    </row>
    <row r="2292" spans="1:11" x14ac:dyDescent="0.25">
      <c r="A2292" t="s">
        <v>433</v>
      </c>
      <c r="B2292" t="s">
        <v>370</v>
      </c>
      <c r="C2292">
        <v>1254</v>
      </c>
      <c r="D2292">
        <v>652</v>
      </c>
      <c r="E2292">
        <v>51.993620414673053</v>
      </c>
      <c r="F2292">
        <v>1174</v>
      </c>
      <c r="G2292">
        <v>538</v>
      </c>
      <c r="H2292">
        <v>45.826235093696759</v>
      </c>
      <c r="I2292">
        <v>2428</v>
      </c>
      <c r="J2292">
        <v>1190</v>
      </c>
      <c r="K2292">
        <v>49.011532125205932</v>
      </c>
    </row>
    <row r="2293" spans="1:11" x14ac:dyDescent="0.25">
      <c r="A2293" t="s">
        <v>433</v>
      </c>
      <c r="B2293" t="s">
        <v>357</v>
      </c>
      <c r="C2293">
        <v>1124</v>
      </c>
      <c r="D2293">
        <v>579</v>
      </c>
      <c r="E2293">
        <v>51.512455516014235</v>
      </c>
      <c r="F2293">
        <v>1142</v>
      </c>
      <c r="G2293">
        <v>496</v>
      </c>
      <c r="H2293">
        <v>43.432574430823117</v>
      </c>
      <c r="I2293">
        <v>2266</v>
      </c>
      <c r="J2293">
        <v>1075</v>
      </c>
      <c r="K2293">
        <v>47.440423654015888</v>
      </c>
    </row>
    <row r="2294" spans="1:11" x14ac:dyDescent="0.25">
      <c r="A2294" t="s">
        <v>433</v>
      </c>
      <c r="B2294" t="s">
        <v>358</v>
      </c>
      <c r="C2294">
        <v>1108</v>
      </c>
      <c r="D2294">
        <v>575</v>
      </c>
      <c r="E2294">
        <v>51.895306859205775</v>
      </c>
      <c r="F2294">
        <v>1212</v>
      </c>
      <c r="G2294">
        <v>580</v>
      </c>
      <c r="H2294">
        <v>47.854785478547853</v>
      </c>
      <c r="I2294">
        <v>2320</v>
      </c>
      <c r="J2294">
        <v>1155</v>
      </c>
      <c r="K2294">
        <v>49.78448275862069</v>
      </c>
    </row>
    <row r="2295" spans="1:11" x14ac:dyDescent="0.25">
      <c r="A2295" t="s">
        <v>433</v>
      </c>
      <c r="B2295" t="s">
        <v>359</v>
      </c>
      <c r="C2295">
        <v>1233</v>
      </c>
      <c r="D2295">
        <v>690</v>
      </c>
      <c r="E2295">
        <v>55.961070559610704</v>
      </c>
      <c r="F2295">
        <v>1274</v>
      </c>
      <c r="G2295">
        <v>643</v>
      </c>
      <c r="H2295">
        <v>50.470957613814754</v>
      </c>
      <c r="I2295">
        <v>2507</v>
      </c>
      <c r="J2295">
        <v>1333</v>
      </c>
      <c r="K2295">
        <v>53.171120861587553</v>
      </c>
    </row>
    <row r="2296" spans="1:11" x14ac:dyDescent="0.25">
      <c r="A2296" t="s">
        <v>433</v>
      </c>
      <c r="B2296" t="s">
        <v>360</v>
      </c>
      <c r="C2296">
        <v>1289</v>
      </c>
      <c r="D2296">
        <v>688</v>
      </c>
      <c r="E2296">
        <v>53.374709076803718</v>
      </c>
      <c r="F2296">
        <v>1349</v>
      </c>
      <c r="G2296">
        <v>626</v>
      </c>
      <c r="H2296">
        <v>46.404744255003706</v>
      </c>
      <c r="I2296">
        <v>2638</v>
      </c>
      <c r="J2296">
        <v>1314</v>
      </c>
      <c r="K2296">
        <v>49.810462471569373</v>
      </c>
    </row>
    <row r="2297" spans="1:11" x14ac:dyDescent="0.25">
      <c r="A2297" t="s">
        <v>434</v>
      </c>
      <c r="B2297" t="s">
        <v>361</v>
      </c>
      <c r="C2297">
        <v>81</v>
      </c>
      <c r="D2297">
        <v>29</v>
      </c>
      <c r="E2297">
        <v>35.802469135802497</v>
      </c>
      <c r="F2297">
        <v>87</v>
      </c>
      <c r="G2297">
        <v>32</v>
      </c>
      <c r="H2297">
        <v>36.781609195402297</v>
      </c>
      <c r="I2297">
        <v>168</v>
      </c>
      <c r="J2297">
        <v>61</v>
      </c>
      <c r="K2297">
        <v>36.309523809523803</v>
      </c>
    </row>
    <row r="2298" spans="1:11" x14ac:dyDescent="0.25">
      <c r="A2298" t="s">
        <v>184</v>
      </c>
      <c r="B2298" t="s">
        <v>361</v>
      </c>
      <c r="C2298">
        <v>147</v>
      </c>
      <c r="D2298">
        <v>67</v>
      </c>
      <c r="E2298">
        <v>45.578231292517003</v>
      </c>
      <c r="F2298">
        <v>168</v>
      </c>
      <c r="G2298">
        <v>67</v>
      </c>
      <c r="H2298">
        <v>39.880952380952401</v>
      </c>
      <c r="I2298">
        <v>315</v>
      </c>
      <c r="J2298">
        <v>134</v>
      </c>
      <c r="K2298">
        <v>42.539682539682502</v>
      </c>
    </row>
    <row r="2299" spans="1:11" x14ac:dyDescent="0.25">
      <c r="A2299" t="s">
        <v>184</v>
      </c>
      <c r="B2299" t="s">
        <v>362</v>
      </c>
      <c r="C2299">
        <v>1256</v>
      </c>
      <c r="D2299">
        <v>605</v>
      </c>
      <c r="E2299">
        <v>48.168789808917197</v>
      </c>
      <c r="F2299">
        <v>1479</v>
      </c>
      <c r="G2299">
        <v>609</v>
      </c>
      <c r="H2299">
        <v>41.176470588235297</v>
      </c>
      <c r="I2299">
        <v>2735</v>
      </c>
      <c r="J2299">
        <v>1214</v>
      </c>
      <c r="K2299">
        <v>44.387568555758698</v>
      </c>
    </row>
    <row r="2300" spans="1:11" x14ac:dyDescent="0.25">
      <c r="A2300" t="s">
        <v>184</v>
      </c>
      <c r="B2300" t="s">
        <v>363</v>
      </c>
      <c r="C2300">
        <v>560</v>
      </c>
      <c r="D2300">
        <v>290</v>
      </c>
      <c r="E2300">
        <v>51.785714285714299</v>
      </c>
      <c r="F2300">
        <v>534</v>
      </c>
      <c r="G2300">
        <v>266</v>
      </c>
      <c r="H2300">
        <v>49.812734082397</v>
      </c>
      <c r="I2300">
        <v>1094</v>
      </c>
      <c r="J2300">
        <v>556</v>
      </c>
      <c r="K2300">
        <v>50.822669104204699</v>
      </c>
    </row>
    <row r="2301" spans="1:11" x14ac:dyDescent="0.25">
      <c r="A2301" t="s">
        <v>185</v>
      </c>
      <c r="B2301" t="s">
        <v>365</v>
      </c>
      <c r="C2301">
        <v>335</v>
      </c>
      <c r="D2301">
        <v>221</v>
      </c>
      <c r="E2301">
        <v>65.970149253731336</v>
      </c>
      <c r="F2301">
        <v>403</v>
      </c>
      <c r="G2301">
        <v>225</v>
      </c>
      <c r="H2301">
        <v>55.831265508684865</v>
      </c>
      <c r="I2301">
        <v>738</v>
      </c>
      <c r="J2301">
        <v>446</v>
      </c>
      <c r="K2301">
        <v>60.433604336043366</v>
      </c>
    </row>
    <row r="2302" spans="1:11" x14ac:dyDescent="0.25">
      <c r="A2302" t="s">
        <v>185</v>
      </c>
      <c r="B2302" t="s">
        <v>366</v>
      </c>
      <c r="C2302">
        <v>366</v>
      </c>
      <c r="D2302">
        <v>252</v>
      </c>
      <c r="E2302">
        <v>68.852459016393439</v>
      </c>
      <c r="F2302">
        <v>385</v>
      </c>
      <c r="G2302">
        <v>253</v>
      </c>
      <c r="H2302">
        <v>65.714285714285722</v>
      </c>
      <c r="I2302">
        <v>751</v>
      </c>
      <c r="J2302">
        <v>505</v>
      </c>
      <c r="K2302">
        <v>67.243675099866834</v>
      </c>
    </row>
    <row r="2303" spans="1:11" x14ac:dyDescent="0.25">
      <c r="A2303" t="s">
        <v>185</v>
      </c>
      <c r="B2303" t="s">
        <v>367</v>
      </c>
      <c r="C2303">
        <v>349</v>
      </c>
      <c r="D2303">
        <v>233</v>
      </c>
      <c r="E2303">
        <v>66.762177650429805</v>
      </c>
      <c r="F2303">
        <v>412</v>
      </c>
      <c r="G2303">
        <v>246</v>
      </c>
      <c r="H2303">
        <v>59.708737864077669</v>
      </c>
      <c r="I2303">
        <v>761</v>
      </c>
      <c r="J2303">
        <v>479</v>
      </c>
      <c r="K2303">
        <v>62.943495400788436</v>
      </c>
    </row>
    <row r="2304" spans="1:11" x14ac:dyDescent="0.25">
      <c r="A2304" t="s">
        <v>185</v>
      </c>
      <c r="B2304" t="s">
        <v>368</v>
      </c>
      <c r="C2304">
        <v>325</v>
      </c>
      <c r="D2304">
        <v>217</v>
      </c>
      <c r="E2304">
        <v>66.769230769230774</v>
      </c>
      <c r="F2304">
        <v>373</v>
      </c>
      <c r="G2304">
        <v>233</v>
      </c>
      <c r="H2304">
        <v>62.466487935656829</v>
      </c>
      <c r="I2304">
        <v>698</v>
      </c>
      <c r="J2304">
        <v>450</v>
      </c>
      <c r="K2304">
        <v>64.469914040114602</v>
      </c>
    </row>
    <row r="2305" spans="1:11" x14ac:dyDescent="0.25">
      <c r="A2305" t="s">
        <v>185</v>
      </c>
      <c r="B2305" t="s">
        <v>369</v>
      </c>
      <c r="C2305">
        <v>303</v>
      </c>
      <c r="D2305">
        <v>207</v>
      </c>
      <c r="E2305">
        <v>68.316831683168317</v>
      </c>
      <c r="F2305">
        <v>354</v>
      </c>
      <c r="G2305">
        <v>208</v>
      </c>
      <c r="H2305">
        <v>58.757062146892657</v>
      </c>
      <c r="I2305">
        <v>657</v>
      </c>
      <c r="J2305">
        <v>415</v>
      </c>
      <c r="K2305">
        <v>63.165905631659051</v>
      </c>
    </row>
    <row r="2306" spans="1:11" x14ac:dyDescent="0.25">
      <c r="A2306" t="s">
        <v>185</v>
      </c>
      <c r="B2306" t="s">
        <v>370</v>
      </c>
      <c r="C2306">
        <v>346</v>
      </c>
      <c r="D2306">
        <v>215</v>
      </c>
      <c r="E2306">
        <v>62.138728323699425</v>
      </c>
      <c r="F2306">
        <v>462</v>
      </c>
      <c r="G2306">
        <v>261</v>
      </c>
      <c r="H2306">
        <v>56.493506493506494</v>
      </c>
      <c r="I2306">
        <v>808</v>
      </c>
      <c r="J2306">
        <v>476</v>
      </c>
      <c r="K2306">
        <v>58.910891089108908</v>
      </c>
    </row>
    <row r="2307" spans="1:11" x14ac:dyDescent="0.25">
      <c r="A2307" t="s">
        <v>185</v>
      </c>
      <c r="B2307" t="s">
        <v>357</v>
      </c>
      <c r="C2307">
        <v>305</v>
      </c>
      <c r="D2307">
        <v>198</v>
      </c>
      <c r="E2307">
        <v>64.918032786885249</v>
      </c>
      <c r="F2307">
        <v>369</v>
      </c>
      <c r="G2307">
        <v>205</v>
      </c>
      <c r="H2307">
        <v>55.555555555555557</v>
      </c>
      <c r="I2307">
        <v>674</v>
      </c>
      <c r="J2307">
        <v>403</v>
      </c>
      <c r="K2307">
        <v>59.792284866468847</v>
      </c>
    </row>
    <row r="2308" spans="1:11" x14ac:dyDescent="0.25">
      <c r="A2308" t="s">
        <v>185</v>
      </c>
      <c r="B2308" t="s">
        <v>358</v>
      </c>
      <c r="C2308">
        <v>279</v>
      </c>
      <c r="D2308">
        <v>185</v>
      </c>
      <c r="E2308">
        <v>66.308243727598565</v>
      </c>
      <c r="F2308">
        <v>419</v>
      </c>
      <c r="G2308">
        <v>244</v>
      </c>
      <c r="H2308">
        <v>58.233890214797135</v>
      </c>
      <c r="I2308">
        <v>698</v>
      </c>
      <c r="J2308">
        <v>429</v>
      </c>
      <c r="K2308">
        <v>61.46131805157593</v>
      </c>
    </row>
    <row r="2309" spans="1:11" x14ac:dyDescent="0.25">
      <c r="A2309" t="s">
        <v>185</v>
      </c>
      <c r="B2309" t="s">
        <v>359</v>
      </c>
      <c r="C2309">
        <v>313</v>
      </c>
      <c r="D2309">
        <v>202</v>
      </c>
      <c r="E2309">
        <v>64.536741214057514</v>
      </c>
      <c r="F2309">
        <v>425</v>
      </c>
      <c r="G2309">
        <v>230</v>
      </c>
      <c r="H2309">
        <v>54.117647058823529</v>
      </c>
      <c r="I2309">
        <v>738</v>
      </c>
      <c r="J2309">
        <v>432</v>
      </c>
      <c r="K2309">
        <v>58.536585365853661</v>
      </c>
    </row>
    <row r="2310" spans="1:11" x14ac:dyDescent="0.25">
      <c r="A2310" t="s">
        <v>185</v>
      </c>
      <c r="B2310" t="s">
        <v>360</v>
      </c>
      <c r="C2310">
        <v>375</v>
      </c>
      <c r="D2310">
        <v>262</v>
      </c>
      <c r="E2310">
        <v>69.866666666666674</v>
      </c>
      <c r="F2310">
        <v>530</v>
      </c>
      <c r="G2310">
        <v>300</v>
      </c>
      <c r="H2310">
        <v>56.60377358490566</v>
      </c>
      <c r="I2310">
        <v>905</v>
      </c>
      <c r="J2310">
        <v>562</v>
      </c>
      <c r="K2310">
        <v>62.099447513812159</v>
      </c>
    </row>
    <row r="2311" spans="1:11" x14ac:dyDescent="0.25">
      <c r="A2311" t="s">
        <v>185</v>
      </c>
      <c r="B2311" t="s">
        <v>361</v>
      </c>
      <c r="C2311">
        <v>412</v>
      </c>
      <c r="D2311">
        <v>270</v>
      </c>
      <c r="E2311">
        <v>65.533980582524293</v>
      </c>
      <c r="F2311">
        <v>454</v>
      </c>
      <c r="G2311">
        <v>289</v>
      </c>
      <c r="H2311">
        <v>63.656387665198203</v>
      </c>
      <c r="I2311">
        <v>866</v>
      </c>
      <c r="J2311">
        <v>559</v>
      </c>
      <c r="K2311">
        <v>64.549653579676701</v>
      </c>
    </row>
    <row r="2312" spans="1:11" x14ac:dyDescent="0.25">
      <c r="A2312" t="s">
        <v>185</v>
      </c>
      <c r="B2312" t="s">
        <v>362</v>
      </c>
      <c r="C2312">
        <v>411</v>
      </c>
      <c r="D2312">
        <v>237</v>
      </c>
      <c r="E2312">
        <v>57.664233576642303</v>
      </c>
      <c r="F2312">
        <v>432</v>
      </c>
      <c r="G2312">
        <v>233</v>
      </c>
      <c r="H2312">
        <v>53.935185185185198</v>
      </c>
      <c r="I2312">
        <v>843</v>
      </c>
      <c r="J2312">
        <v>470</v>
      </c>
      <c r="K2312">
        <v>55.753262158956097</v>
      </c>
    </row>
    <row r="2313" spans="1:11" x14ac:dyDescent="0.25">
      <c r="A2313" t="s">
        <v>185</v>
      </c>
      <c r="B2313" t="s">
        <v>363</v>
      </c>
      <c r="C2313">
        <v>53</v>
      </c>
      <c r="D2313">
        <v>33</v>
      </c>
      <c r="E2313">
        <v>62.264150943396203</v>
      </c>
      <c r="F2313">
        <v>60</v>
      </c>
      <c r="G2313">
        <v>33</v>
      </c>
      <c r="H2313">
        <v>55</v>
      </c>
      <c r="I2313">
        <v>113</v>
      </c>
      <c r="J2313">
        <v>66</v>
      </c>
      <c r="K2313">
        <v>58.407079646017699</v>
      </c>
    </row>
    <row r="2314" spans="1:11" x14ac:dyDescent="0.25">
      <c r="A2314" t="s">
        <v>186</v>
      </c>
      <c r="B2314" t="s">
        <v>365</v>
      </c>
      <c r="C2314">
        <v>3911</v>
      </c>
      <c r="D2314">
        <v>2005</v>
      </c>
      <c r="E2314">
        <v>51.265660956277173</v>
      </c>
      <c r="F2314">
        <v>4039</v>
      </c>
      <c r="G2314">
        <v>1791</v>
      </c>
      <c r="H2314">
        <v>44.342659074028226</v>
      </c>
      <c r="I2314">
        <v>7950</v>
      </c>
      <c r="J2314">
        <v>3796</v>
      </c>
      <c r="K2314">
        <v>47.748427672955977</v>
      </c>
    </row>
    <row r="2315" spans="1:11" x14ac:dyDescent="0.25">
      <c r="A2315" t="s">
        <v>186</v>
      </c>
      <c r="B2315" t="s">
        <v>366</v>
      </c>
      <c r="C2315">
        <v>3954</v>
      </c>
      <c r="D2315">
        <v>1974</v>
      </c>
      <c r="E2315">
        <v>49.924127465857367</v>
      </c>
      <c r="F2315">
        <v>4133</v>
      </c>
      <c r="G2315">
        <v>1878</v>
      </c>
      <c r="H2315">
        <v>45.439148318412769</v>
      </c>
      <c r="I2315">
        <v>8090</v>
      </c>
      <c r="J2315">
        <v>3854</v>
      </c>
      <c r="K2315">
        <v>47.63906056860322</v>
      </c>
    </row>
    <row r="2316" spans="1:11" x14ac:dyDescent="0.25">
      <c r="A2316" t="s">
        <v>186</v>
      </c>
      <c r="B2316" t="s">
        <v>367</v>
      </c>
      <c r="C2316">
        <v>3536</v>
      </c>
      <c r="D2316">
        <v>1812</v>
      </c>
      <c r="E2316">
        <v>51.244343891402714</v>
      </c>
      <c r="F2316">
        <v>3938</v>
      </c>
      <c r="G2316">
        <v>1806</v>
      </c>
      <c r="H2316">
        <v>45.860843067546973</v>
      </c>
      <c r="I2316">
        <v>7475</v>
      </c>
      <c r="J2316">
        <v>3619</v>
      </c>
      <c r="K2316">
        <v>48.414715719063544</v>
      </c>
    </row>
    <row r="2317" spans="1:11" x14ac:dyDescent="0.25">
      <c r="A2317" t="s">
        <v>186</v>
      </c>
      <c r="B2317" t="s">
        <v>368</v>
      </c>
      <c r="C2317">
        <v>3506</v>
      </c>
      <c r="D2317">
        <v>2059</v>
      </c>
      <c r="E2317">
        <v>58.727895037079286</v>
      </c>
      <c r="F2317">
        <v>4013</v>
      </c>
      <c r="G2317">
        <v>2026</v>
      </c>
      <c r="H2317">
        <v>50.485920757538004</v>
      </c>
      <c r="I2317">
        <v>7519</v>
      </c>
      <c r="J2317">
        <v>4085</v>
      </c>
      <c r="K2317">
        <v>54.329033116105869</v>
      </c>
    </row>
    <row r="2318" spans="1:11" x14ac:dyDescent="0.25">
      <c r="A2318" t="s">
        <v>186</v>
      </c>
      <c r="B2318" t="s">
        <v>369</v>
      </c>
      <c r="C2318">
        <v>3053</v>
      </c>
      <c r="D2318">
        <v>1776</v>
      </c>
      <c r="E2318">
        <v>58.172289551261059</v>
      </c>
      <c r="F2318">
        <v>3710</v>
      </c>
      <c r="G2318">
        <v>1906</v>
      </c>
      <c r="H2318">
        <v>51.374663072776286</v>
      </c>
      <c r="I2318">
        <v>6763</v>
      </c>
      <c r="J2318">
        <v>3682</v>
      </c>
      <c r="K2318">
        <v>54.443294395978121</v>
      </c>
    </row>
    <row r="2319" spans="1:11" x14ac:dyDescent="0.25">
      <c r="A2319" t="s">
        <v>186</v>
      </c>
      <c r="B2319" t="s">
        <v>370</v>
      </c>
      <c r="C2319">
        <v>3125</v>
      </c>
      <c r="D2319">
        <v>1965</v>
      </c>
      <c r="E2319">
        <v>62.88</v>
      </c>
      <c r="F2319">
        <v>3546</v>
      </c>
      <c r="G2319">
        <v>1931</v>
      </c>
      <c r="H2319">
        <v>54.455724760293286</v>
      </c>
      <c r="I2319">
        <v>6671</v>
      </c>
      <c r="J2319">
        <v>3896</v>
      </c>
      <c r="K2319">
        <v>58.402038674861345</v>
      </c>
    </row>
    <row r="2320" spans="1:11" x14ac:dyDescent="0.25">
      <c r="A2320" t="s">
        <v>186</v>
      </c>
      <c r="B2320" t="s">
        <v>357</v>
      </c>
      <c r="C2320">
        <v>3765</v>
      </c>
      <c r="D2320">
        <v>2229</v>
      </c>
      <c r="E2320">
        <v>59.203187250996017</v>
      </c>
      <c r="F2320">
        <v>4247</v>
      </c>
      <c r="G2320">
        <v>2197</v>
      </c>
      <c r="H2320">
        <v>51.730633388274072</v>
      </c>
      <c r="I2320">
        <v>8012</v>
      </c>
      <c r="J2320">
        <v>4426</v>
      </c>
      <c r="K2320">
        <v>55.242136794807784</v>
      </c>
    </row>
    <row r="2321" spans="1:11" x14ac:dyDescent="0.25">
      <c r="A2321" t="s">
        <v>186</v>
      </c>
      <c r="B2321" t="s">
        <v>358</v>
      </c>
      <c r="C2321">
        <v>3700</v>
      </c>
      <c r="D2321">
        <v>2207</v>
      </c>
      <c r="E2321">
        <v>59.648648648648653</v>
      </c>
      <c r="F2321">
        <v>4055</v>
      </c>
      <c r="G2321">
        <v>2113</v>
      </c>
      <c r="H2321">
        <v>52.108508014796541</v>
      </c>
      <c r="I2321">
        <v>7755</v>
      </c>
      <c r="J2321">
        <v>4320</v>
      </c>
      <c r="K2321">
        <v>55.705996131528046</v>
      </c>
    </row>
    <row r="2322" spans="1:11" x14ac:dyDescent="0.25">
      <c r="A2322" t="s">
        <v>186</v>
      </c>
      <c r="B2322" t="s">
        <v>359</v>
      </c>
      <c r="C2322">
        <v>4502</v>
      </c>
      <c r="D2322">
        <v>2895</v>
      </c>
      <c r="E2322">
        <v>64.304753442914262</v>
      </c>
      <c r="F2322">
        <v>4737</v>
      </c>
      <c r="G2322">
        <v>2758</v>
      </c>
      <c r="H2322">
        <v>58.222503694321304</v>
      </c>
      <c r="I2322">
        <v>9239</v>
      </c>
      <c r="J2322">
        <v>5653</v>
      </c>
      <c r="K2322">
        <v>61.186275570949235</v>
      </c>
    </row>
    <row r="2323" spans="1:11" x14ac:dyDescent="0.25">
      <c r="A2323" t="s">
        <v>186</v>
      </c>
      <c r="B2323" t="s">
        <v>360</v>
      </c>
      <c r="C2323">
        <v>3889</v>
      </c>
      <c r="D2323">
        <v>2536</v>
      </c>
      <c r="E2323">
        <v>65.209565440987404</v>
      </c>
      <c r="F2323">
        <v>4638</v>
      </c>
      <c r="G2323">
        <v>2528</v>
      </c>
      <c r="H2323">
        <v>54.506252695127216</v>
      </c>
      <c r="I2323">
        <v>8527</v>
      </c>
      <c r="J2323">
        <v>5064</v>
      </c>
      <c r="K2323">
        <v>59.387826902779409</v>
      </c>
    </row>
    <row r="2324" spans="1:11" x14ac:dyDescent="0.25">
      <c r="A2324" t="s">
        <v>186</v>
      </c>
      <c r="B2324" t="s">
        <v>361</v>
      </c>
      <c r="C2324">
        <v>3459</v>
      </c>
      <c r="D2324">
        <v>2235</v>
      </c>
      <c r="E2324">
        <v>64.614050303555899</v>
      </c>
      <c r="F2324">
        <v>4046</v>
      </c>
      <c r="G2324">
        <v>2274</v>
      </c>
      <c r="H2324">
        <v>56.203657933761697</v>
      </c>
      <c r="I2324">
        <v>7505</v>
      </c>
      <c r="J2324">
        <v>4509</v>
      </c>
      <c r="K2324">
        <v>60.079946702198498</v>
      </c>
    </row>
    <row r="2325" spans="1:11" x14ac:dyDescent="0.25">
      <c r="A2325" t="s">
        <v>186</v>
      </c>
      <c r="B2325" t="s">
        <v>362</v>
      </c>
      <c r="C2325">
        <v>3682</v>
      </c>
      <c r="D2325">
        <v>2222</v>
      </c>
      <c r="E2325">
        <v>60.347637153720797</v>
      </c>
      <c r="F2325">
        <v>3835</v>
      </c>
      <c r="G2325">
        <v>2079</v>
      </c>
      <c r="H2325">
        <v>54.211212516297302</v>
      </c>
      <c r="I2325">
        <v>7517</v>
      </c>
      <c r="J2325">
        <v>4301</v>
      </c>
      <c r="K2325">
        <v>57.216974856990802</v>
      </c>
    </row>
    <row r="2326" spans="1:11" x14ac:dyDescent="0.25">
      <c r="A2326" t="s">
        <v>186</v>
      </c>
      <c r="B2326" t="s">
        <v>363</v>
      </c>
      <c r="C2326">
        <v>1389</v>
      </c>
      <c r="D2326">
        <v>868</v>
      </c>
      <c r="E2326">
        <v>62.491000719942399</v>
      </c>
      <c r="F2326">
        <v>1296</v>
      </c>
      <c r="G2326">
        <v>789</v>
      </c>
      <c r="H2326">
        <v>60.879629629629598</v>
      </c>
      <c r="I2326">
        <v>2685</v>
      </c>
      <c r="J2326">
        <v>1657</v>
      </c>
      <c r="K2326">
        <v>61.713221601489799</v>
      </c>
    </row>
    <row r="2327" spans="1:11" x14ac:dyDescent="0.25">
      <c r="A2327" t="s">
        <v>186</v>
      </c>
      <c r="B2327" t="s">
        <v>355</v>
      </c>
      <c r="C2327">
        <v>3938</v>
      </c>
      <c r="D2327">
        <v>2106</v>
      </c>
      <c r="E2327">
        <v>53.478923311325545</v>
      </c>
      <c r="F2327">
        <v>4409</v>
      </c>
      <c r="G2327">
        <v>2109</v>
      </c>
      <c r="H2327">
        <v>47.833975958267182</v>
      </c>
      <c r="I2327">
        <v>8347</v>
      </c>
      <c r="J2327">
        <v>4215</v>
      </c>
      <c r="K2327">
        <v>50.497184617227752</v>
      </c>
    </row>
    <row r="2328" spans="1:11" x14ac:dyDescent="0.25">
      <c r="A2328" t="s">
        <v>187</v>
      </c>
      <c r="B2328" t="s">
        <v>368</v>
      </c>
      <c r="C2328">
        <v>746</v>
      </c>
      <c r="D2328">
        <v>390</v>
      </c>
      <c r="E2328">
        <v>52.278820375335116</v>
      </c>
      <c r="F2328">
        <v>841</v>
      </c>
      <c r="G2328">
        <v>381</v>
      </c>
      <c r="H2328">
        <v>45.303210463733649</v>
      </c>
      <c r="I2328">
        <v>1587</v>
      </c>
      <c r="J2328">
        <v>771</v>
      </c>
      <c r="K2328">
        <v>48.582230623818525</v>
      </c>
    </row>
    <row r="2329" spans="1:11" x14ac:dyDescent="0.25">
      <c r="A2329" t="s">
        <v>187</v>
      </c>
      <c r="B2329" t="s">
        <v>369</v>
      </c>
      <c r="C2329">
        <v>1713</v>
      </c>
      <c r="D2329">
        <v>888</v>
      </c>
      <c r="E2329">
        <v>51.838879159369526</v>
      </c>
      <c r="F2329">
        <v>2001</v>
      </c>
      <c r="G2329">
        <v>918</v>
      </c>
      <c r="H2329">
        <v>45.877061469265364</v>
      </c>
      <c r="I2329">
        <v>3714</v>
      </c>
      <c r="J2329">
        <v>1806</v>
      </c>
      <c r="K2329">
        <v>48.626817447495959</v>
      </c>
    </row>
    <row r="2330" spans="1:11" x14ac:dyDescent="0.25">
      <c r="A2330" t="s">
        <v>187</v>
      </c>
      <c r="B2330" t="s">
        <v>370</v>
      </c>
      <c r="C2330">
        <v>1740</v>
      </c>
      <c r="D2330">
        <v>992</v>
      </c>
      <c r="E2330">
        <v>57.011494252873561</v>
      </c>
      <c r="F2330">
        <v>1931</v>
      </c>
      <c r="G2330">
        <v>925</v>
      </c>
      <c r="H2330">
        <v>47.902641118591397</v>
      </c>
      <c r="I2330">
        <v>3671</v>
      </c>
      <c r="J2330">
        <v>1917</v>
      </c>
      <c r="K2330">
        <v>52.220103514028878</v>
      </c>
    </row>
    <row r="2331" spans="1:11" x14ac:dyDescent="0.25">
      <c r="A2331" t="s">
        <v>187</v>
      </c>
      <c r="B2331" t="s">
        <v>357</v>
      </c>
      <c r="C2331">
        <v>1845</v>
      </c>
      <c r="D2331">
        <v>973</v>
      </c>
      <c r="E2331">
        <v>52.737127371273708</v>
      </c>
      <c r="F2331">
        <v>2066</v>
      </c>
      <c r="G2331">
        <v>915</v>
      </c>
      <c r="H2331">
        <v>44.288480154888674</v>
      </c>
      <c r="I2331">
        <v>3911</v>
      </c>
      <c r="J2331">
        <v>1888</v>
      </c>
      <c r="K2331">
        <v>48.274098695985685</v>
      </c>
    </row>
    <row r="2332" spans="1:11" x14ac:dyDescent="0.25">
      <c r="A2332" t="s">
        <v>187</v>
      </c>
      <c r="B2332" t="s">
        <v>358</v>
      </c>
      <c r="C2332">
        <v>1841</v>
      </c>
      <c r="D2332">
        <v>1044</v>
      </c>
      <c r="E2332">
        <v>56.708310700706136</v>
      </c>
      <c r="F2332">
        <v>2442</v>
      </c>
      <c r="G2332">
        <v>1068</v>
      </c>
      <c r="H2332">
        <v>43.734643734643733</v>
      </c>
      <c r="I2332">
        <v>4283</v>
      </c>
      <c r="J2332">
        <v>2112</v>
      </c>
      <c r="K2332">
        <v>49.311230445949107</v>
      </c>
    </row>
    <row r="2333" spans="1:11" x14ac:dyDescent="0.25">
      <c r="A2333" t="s">
        <v>187</v>
      </c>
      <c r="B2333" t="s">
        <v>359</v>
      </c>
      <c r="C2333">
        <v>2151</v>
      </c>
      <c r="D2333">
        <v>1223</v>
      </c>
      <c r="E2333">
        <v>56.857275685727572</v>
      </c>
      <c r="F2333">
        <v>2677</v>
      </c>
      <c r="G2333">
        <v>1287</v>
      </c>
      <c r="H2333">
        <v>48.076204706761303</v>
      </c>
      <c r="I2333">
        <v>4828</v>
      </c>
      <c r="J2333">
        <v>2510</v>
      </c>
      <c r="K2333">
        <v>51.988400994200504</v>
      </c>
    </row>
    <row r="2334" spans="1:11" x14ac:dyDescent="0.25">
      <c r="A2334" t="s">
        <v>187</v>
      </c>
      <c r="B2334" t="s">
        <v>360</v>
      </c>
      <c r="C2334">
        <v>2007</v>
      </c>
      <c r="D2334">
        <v>1145</v>
      </c>
      <c r="E2334">
        <v>57.050323866467359</v>
      </c>
      <c r="F2334">
        <v>2515</v>
      </c>
      <c r="G2334">
        <v>1257</v>
      </c>
      <c r="H2334">
        <v>49.980119284294233</v>
      </c>
      <c r="I2334">
        <v>4522</v>
      </c>
      <c r="J2334">
        <v>2402</v>
      </c>
      <c r="K2334">
        <v>53.11808934099956</v>
      </c>
    </row>
    <row r="2335" spans="1:11" x14ac:dyDescent="0.25">
      <c r="A2335" t="s">
        <v>187</v>
      </c>
      <c r="B2335" t="s">
        <v>361</v>
      </c>
      <c r="C2335">
        <v>1971</v>
      </c>
      <c r="D2335">
        <v>1129</v>
      </c>
      <c r="E2335">
        <v>57.280568239472402</v>
      </c>
      <c r="F2335">
        <v>2363</v>
      </c>
      <c r="G2335">
        <v>1219</v>
      </c>
      <c r="H2335">
        <v>51.586965721540402</v>
      </c>
      <c r="I2335">
        <v>4334</v>
      </c>
      <c r="J2335">
        <v>2348</v>
      </c>
      <c r="K2335">
        <v>54.176280572219703</v>
      </c>
    </row>
    <row r="2336" spans="1:11" x14ac:dyDescent="0.25">
      <c r="A2336" t="s">
        <v>187</v>
      </c>
      <c r="B2336" t="s">
        <v>362</v>
      </c>
      <c r="C2336">
        <v>1960</v>
      </c>
      <c r="D2336">
        <v>1098</v>
      </c>
      <c r="E2336">
        <v>56.020408163265301</v>
      </c>
      <c r="F2336">
        <v>2297</v>
      </c>
      <c r="G2336">
        <v>1097</v>
      </c>
      <c r="H2336">
        <v>47.757945145842399</v>
      </c>
      <c r="I2336">
        <v>4257</v>
      </c>
      <c r="J2336">
        <v>2195</v>
      </c>
      <c r="K2336">
        <v>51.562132957481801</v>
      </c>
    </row>
    <row r="2337" spans="1:11" x14ac:dyDescent="0.25">
      <c r="A2337" t="s">
        <v>187</v>
      </c>
      <c r="B2337" t="s">
        <v>363</v>
      </c>
      <c r="C2337">
        <v>468</v>
      </c>
      <c r="D2337">
        <v>281</v>
      </c>
      <c r="E2337">
        <v>60.042735042735004</v>
      </c>
      <c r="F2337">
        <v>580</v>
      </c>
      <c r="G2337">
        <v>296</v>
      </c>
      <c r="H2337">
        <v>51.034482758620697</v>
      </c>
      <c r="I2337">
        <v>1048</v>
      </c>
      <c r="J2337">
        <v>577</v>
      </c>
      <c r="K2337">
        <v>55.0572519083969</v>
      </c>
    </row>
    <row r="2338" spans="1:11" x14ac:dyDescent="0.25">
      <c r="A2338" t="s">
        <v>435</v>
      </c>
      <c r="B2338" t="s">
        <v>355</v>
      </c>
      <c r="C2338">
        <v>17</v>
      </c>
      <c r="D2338">
        <v>12</v>
      </c>
      <c r="E2338">
        <v>70.588235294117652</v>
      </c>
      <c r="F2338">
        <v>18</v>
      </c>
      <c r="G2338">
        <v>12</v>
      </c>
      <c r="H2338">
        <v>66.666666666666671</v>
      </c>
      <c r="I2338">
        <v>35</v>
      </c>
      <c r="J2338">
        <v>24</v>
      </c>
      <c r="K2338">
        <v>68.571428571428569</v>
      </c>
    </row>
    <row r="2339" spans="1:11" x14ac:dyDescent="0.25">
      <c r="A2339" t="s">
        <v>436</v>
      </c>
      <c r="B2339" t="s">
        <v>365</v>
      </c>
      <c r="C2339">
        <v>35</v>
      </c>
      <c r="D2339">
        <v>15</v>
      </c>
      <c r="E2339">
        <v>42.857142857142854</v>
      </c>
      <c r="F2339">
        <v>34</v>
      </c>
      <c r="G2339">
        <v>26</v>
      </c>
      <c r="H2339">
        <v>76.470588235294116</v>
      </c>
      <c r="I2339">
        <v>69</v>
      </c>
      <c r="J2339">
        <v>41</v>
      </c>
      <c r="K2339">
        <v>59.420289855072461</v>
      </c>
    </row>
    <row r="2340" spans="1:11" x14ac:dyDescent="0.25">
      <c r="A2340" t="s">
        <v>436</v>
      </c>
      <c r="B2340" t="s">
        <v>366</v>
      </c>
      <c r="C2340">
        <v>28</v>
      </c>
      <c r="D2340">
        <v>19</v>
      </c>
      <c r="E2340">
        <v>67.857142857142847</v>
      </c>
      <c r="F2340">
        <v>28</v>
      </c>
      <c r="G2340">
        <v>19</v>
      </c>
      <c r="H2340">
        <v>67.857142857142847</v>
      </c>
      <c r="I2340">
        <v>56</v>
      </c>
      <c r="J2340">
        <v>38</v>
      </c>
      <c r="K2340">
        <v>67.857142857142847</v>
      </c>
    </row>
    <row r="2341" spans="1:11" x14ac:dyDescent="0.25">
      <c r="A2341" t="s">
        <v>436</v>
      </c>
      <c r="B2341" t="s">
        <v>367</v>
      </c>
      <c r="C2341">
        <v>26</v>
      </c>
      <c r="D2341">
        <v>15</v>
      </c>
      <c r="E2341">
        <v>57.692307692307693</v>
      </c>
      <c r="F2341">
        <v>18</v>
      </c>
      <c r="G2341">
        <v>7</v>
      </c>
      <c r="H2341">
        <v>38.888888888888886</v>
      </c>
      <c r="I2341">
        <v>44</v>
      </c>
      <c r="J2341">
        <v>22</v>
      </c>
      <c r="K2341">
        <v>50</v>
      </c>
    </row>
    <row r="2342" spans="1:11" x14ac:dyDescent="0.25">
      <c r="A2342" t="s">
        <v>436</v>
      </c>
      <c r="B2342" t="s">
        <v>368</v>
      </c>
      <c r="C2342">
        <v>19</v>
      </c>
      <c r="D2342">
        <v>13</v>
      </c>
      <c r="E2342">
        <v>68.421052631578945</v>
      </c>
      <c r="F2342">
        <v>14</v>
      </c>
      <c r="G2342">
        <v>10</v>
      </c>
      <c r="H2342">
        <v>71.428571428571431</v>
      </c>
      <c r="I2342">
        <v>33</v>
      </c>
      <c r="J2342">
        <v>23</v>
      </c>
      <c r="K2342">
        <v>69.696969696969703</v>
      </c>
    </row>
    <row r="2343" spans="1:11" x14ac:dyDescent="0.25">
      <c r="A2343" t="s">
        <v>436</v>
      </c>
      <c r="B2343" t="s">
        <v>369</v>
      </c>
      <c r="C2343">
        <v>27</v>
      </c>
      <c r="D2343">
        <v>20</v>
      </c>
      <c r="E2343">
        <v>74.074074074074076</v>
      </c>
      <c r="F2343">
        <v>29</v>
      </c>
      <c r="G2343">
        <v>17</v>
      </c>
      <c r="H2343">
        <v>58.620689655172413</v>
      </c>
      <c r="I2343">
        <v>56</v>
      </c>
      <c r="J2343">
        <v>37</v>
      </c>
      <c r="K2343">
        <v>66.071428571428569</v>
      </c>
    </row>
    <row r="2344" spans="1:11" x14ac:dyDescent="0.25">
      <c r="A2344" t="s">
        <v>436</v>
      </c>
      <c r="B2344" t="s">
        <v>370</v>
      </c>
      <c r="C2344">
        <v>25</v>
      </c>
      <c r="D2344">
        <v>18</v>
      </c>
      <c r="E2344">
        <v>72</v>
      </c>
      <c r="F2344">
        <v>32</v>
      </c>
      <c r="G2344">
        <v>19</v>
      </c>
      <c r="H2344">
        <v>59.375</v>
      </c>
      <c r="I2344">
        <v>57</v>
      </c>
      <c r="J2344">
        <v>37</v>
      </c>
      <c r="K2344">
        <v>64.912280701754383</v>
      </c>
    </row>
    <row r="2345" spans="1:11" x14ac:dyDescent="0.25">
      <c r="A2345" t="s">
        <v>436</v>
      </c>
      <c r="B2345" t="s">
        <v>358</v>
      </c>
      <c r="C2345">
        <v>26</v>
      </c>
      <c r="D2345">
        <v>19</v>
      </c>
      <c r="E2345">
        <v>73.07692307692308</v>
      </c>
      <c r="F2345">
        <v>36</v>
      </c>
      <c r="G2345">
        <v>20</v>
      </c>
      <c r="H2345">
        <v>55.555555555555557</v>
      </c>
      <c r="I2345">
        <v>62</v>
      </c>
      <c r="J2345">
        <v>39</v>
      </c>
      <c r="K2345">
        <v>62.903225806451609</v>
      </c>
    </row>
    <row r="2346" spans="1:11" x14ac:dyDescent="0.25">
      <c r="A2346" t="s">
        <v>436</v>
      </c>
      <c r="B2346" t="s">
        <v>360</v>
      </c>
      <c r="C2346">
        <v>21</v>
      </c>
      <c r="D2346">
        <v>16</v>
      </c>
      <c r="E2346">
        <v>76.19047619047619</v>
      </c>
      <c r="F2346">
        <v>28</v>
      </c>
      <c r="G2346">
        <v>19</v>
      </c>
      <c r="H2346">
        <v>67.857142857142847</v>
      </c>
      <c r="I2346">
        <v>49</v>
      </c>
      <c r="J2346">
        <v>35</v>
      </c>
      <c r="K2346">
        <v>71.428571428571431</v>
      </c>
    </row>
    <row r="2347" spans="1:11" x14ac:dyDescent="0.25">
      <c r="A2347" t="s">
        <v>436</v>
      </c>
      <c r="B2347" t="s">
        <v>361</v>
      </c>
      <c r="C2347">
        <v>22</v>
      </c>
      <c r="D2347">
        <v>19</v>
      </c>
      <c r="E2347">
        <v>86.363636363636402</v>
      </c>
      <c r="F2347">
        <v>27</v>
      </c>
      <c r="G2347">
        <v>18</v>
      </c>
      <c r="H2347">
        <v>66.6666666666667</v>
      </c>
      <c r="I2347">
        <v>49</v>
      </c>
      <c r="J2347">
        <v>37</v>
      </c>
      <c r="K2347">
        <v>75.510204081632693</v>
      </c>
    </row>
    <row r="2348" spans="1:11" x14ac:dyDescent="0.25">
      <c r="A2348" t="s">
        <v>436</v>
      </c>
      <c r="B2348" t="s">
        <v>362</v>
      </c>
      <c r="C2348">
        <v>25</v>
      </c>
      <c r="D2348">
        <v>19</v>
      </c>
      <c r="E2348">
        <v>76</v>
      </c>
      <c r="F2348">
        <v>34</v>
      </c>
      <c r="G2348">
        <v>25</v>
      </c>
      <c r="H2348">
        <v>73.529411764705898</v>
      </c>
      <c r="I2348">
        <v>59</v>
      </c>
      <c r="J2348">
        <v>44</v>
      </c>
      <c r="K2348">
        <v>74.576271186440707</v>
      </c>
    </row>
    <row r="2349" spans="1:11" x14ac:dyDescent="0.25">
      <c r="A2349" t="s">
        <v>436</v>
      </c>
      <c r="B2349" t="s">
        <v>355</v>
      </c>
      <c r="C2349">
        <v>27</v>
      </c>
      <c r="D2349">
        <v>23</v>
      </c>
      <c r="E2349">
        <v>85.185185185185176</v>
      </c>
      <c r="F2349">
        <v>22</v>
      </c>
      <c r="G2349">
        <v>17</v>
      </c>
      <c r="H2349">
        <v>77.272727272727266</v>
      </c>
      <c r="I2349">
        <v>49</v>
      </c>
      <c r="J2349">
        <v>40</v>
      </c>
      <c r="K2349">
        <v>81.632653061224488</v>
      </c>
    </row>
    <row r="2350" spans="1:11" x14ac:dyDescent="0.25">
      <c r="A2350" t="s">
        <v>437</v>
      </c>
      <c r="B2350" t="s">
        <v>365</v>
      </c>
      <c r="C2350">
        <v>25</v>
      </c>
      <c r="D2350">
        <v>15</v>
      </c>
      <c r="E2350">
        <v>60</v>
      </c>
      <c r="F2350">
        <v>19</v>
      </c>
      <c r="G2350">
        <v>11</v>
      </c>
      <c r="H2350">
        <v>57.894736842105267</v>
      </c>
      <c r="I2350">
        <v>44</v>
      </c>
      <c r="J2350">
        <v>26</v>
      </c>
      <c r="K2350">
        <v>59.090909090909093</v>
      </c>
    </row>
    <row r="2351" spans="1:11" x14ac:dyDescent="0.25">
      <c r="A2351" t="s">
        <v>437</v>
      </c>
      <c r="B2351" t="s">
        <v>366</v>
      </c>
      <c r="C2351">
        <v>19</v>
      </c>
      <c r="D2351">
        <v>10</v>
      </c>
      <c r="E2351">
        <v>52.631578947368425</v>
      </c>
      <c r="F2351">
        <v>22</v>
      </c>
      <c r="G2351">
        <v>12</v>
      </c>
      <c r="H2351">
        <v>54.545454545454547</v>
      </c>
      <c r="I2351">
        <v>41</v>
      </c>
      <c r="J2351">
        <v>22</v>
      </c>
      <c r="K2351">
        <v>53.658536585365852</v>
      </c>
    </row>
    <row r="2352" spans="1:11" x14ac:dyDescent="0.25">
      <c r="A2352" t="s">
        <v>437</v>
      </c>
      <c r="B2352" t="s">
        <v>368</v>
      </c>
      <c r="C2352">
        <v>13</v>
      </c>
      <c r="D2352">
        <v>12</v>
      </c>
      <c r="E2352">
        <v>92.307692307692307</v>
      </c>
      <c r="F2352">
        <v>20</v>
      </c>
      <c r="G2352">
        <v>17</v>
      </c>
      <c r="H2352">
        <v>85</v>
      </c>
      <c r="I2352">
        <v>33</v>
      </c>
      <c r="J2352">
        <v>29</v>
      </c>
      <c r="K2352">
        <v>87.878787878787875</v>
      </c>
    </row>
    <row r="2353" spans="1:11" x14ac:dyDescent="0.25">
      <c r="A2353" t="s">
        <v>437</v>
      </c>
      <c r="B2353" t="s">
        <v>369</v>
      </c>
      <c r="C2353">
        <v>13</v>
      </c>
      <c r="D2353">
        <v>8</v>
      </c>
      <c r="E2353">
        <v>61.53846153846154</v>
      </c>
      <c r="F2353">
        <v>16</v>
      </c>
      <c r="G2353">
        <v>11</v>
      </c>
      <c r="H2353">
        <v>68.75</v>
      </c>
      <c r="I2353">
        <v>29</v>
      </c>
      <c r="J2353">
        <v>19</v>
      </c>
      <c r="K2353">
        <v>65.517241379310349</v>
      </c>
    </row>
    <row r="2354" spans="1:11" x14ac:dyDescent="0.25">
      <c r="A2354" t="s">
        <v>437</v>
      </c>
      <c r="B2354" t="s">
        <v>370</v>
      </c>
      <c r="C2354" t="s">
        <v>334</v>
      </c>
      <c r="D2354" t="s">
        <v>334</v>
      </c>
      <c r="E2354" t="s">
        <v>334</v>
      </c>
      <c r="F2354" t="s">
        <v>334</v>
      </c>
      <c r="G2354" t="s">
        <v>334</v>
      </c>
      <c r="H2354" t="s">
        <v>334</v>
      </c>
      <c r="I2354">
        <v>10</v>
      </c>
      <c r="J2354">
        <v>8</v>
      </c>
      <c r="K2354">
        <v>80</v>
      </c>
    </row>
    <row r="2355" spans="1:11" x14ac:dyDescent="0.25">
      <c r="A2355" t="s">
        <v>437</v>
      </c>
      <c r="B2355" t="s">
        <v>358</v>
      </c>
      <c r="C2355">
        <v>9</v>
      </c>
      <c r="D2355">
        <v>8</v>
      </c>
      <c r="E2355">
        <v>88.888888888888886</v>
      </c>
      <c r="F2355">
        <v>8</v>
      </c>
      <c r="G2355">
        <v>7</v>
      </c>
      <c r="H2355">
        <v>87.5</v>
      </c>
      <c r="I2355">
        <v>17</v>
      </c>
      <c r="J2355">
        <v>15</v>
      </c>
      <c r="K2355">
        <v>88.235294117647058</v>
      </c>
    </row>
    <row r="2356" spans="1:11" x14ac:dyDescent="0.25">
      <c r="A2356" t="s">
        <v>437</v>
      </c>
      <c r="B2356" t="s">
        <v>359</v>
      </c>
      <c r="C2356" t="s">
        <v>334</v>
      </c>
      <c r="D2356" t="s">
        <v>334</v>
      </c>
      <c r="E2356">
        <v>70</v>
      </c>
      <c r="F2356" t="s">
        <v>334</v>
      </c>
      <c r="G2356" t="s">
        <v>334</v>
      </c>
      <c r="H2356">
        <v>57.142857142857146</v>
      </c>
      <c r="I2356">
        <v>17</v>
      </c>
      <c r="J2356">
        <v>11</v>
      </c>
      <c r="K2356">
        <v>64.705882352941174</v>
      </c>
    </row>
    <row r="2357" spans="1:11" x14ac:dyDescent="0.25">
      <c r="A2357" t="s">
        <v>437</v>
      </c>
      <c r="B2357" t="s">
        <v>360</v>
      </c>
      <c r="C2357" t="s">
        <v>334</v>
      </c>
      <c r="D2357" t="s">
        <v>334</v>
      </c>
      <c r="E2357" t="s">
        <v>334</v>
      </c>
      <c r="F2357" t="s">
        <v>334</v>
      </c>
      <c r="G2357" t="s">
        <v>334</v>
      </c>
      <c r="H2357" t="s">
        <v>334</v>
      </c>
      <c r="I2357">
        <v>18</v>
      </c>
      <c r="J2357">
        <v>10</v>
      </c>
      <c r="K2357">
        <v>55.555555555555557</v>
      </c>
    </row>
    <row r="2358" spans="1:11" x14ac:dyDescent="0.25">
      <c r="A2358" t="s">
        <v>437</v>
      </c>
      <c r="B2358" t="s">
        <v>361</v>
      </c>
      <c r="C2358">
        <v>8</v>
      </c>
      <c r="D2358">
        <v>6</v>
      </c>
      <c r="E2358">
        <v>75</v>
      </c>
      <c r="F2358">
        <v>18</v>
      </c>
      <c r="G2358">
        <v>15</v>
      </c>
      <c r="H2358">
        <v>83.3333333333333</v>
      </c>
      <c r="I2358">
        <v>26</v>
      </c>
      <c r="J2358">
        <v>21</v>
      </c>
      <c r="K2358">
        <v>80.769230769230802</v>
      </c>
    </row>
    <row r="2359" spans="1:11" x14ac:dyDescent="0.25">
      <c r="A2359" t="s">
        <v>437</v>
      </c>
      <c r="B2359" t="s">
        <v>362</v>
      </c>
      <c r="C2359" t="s">
        <v>334</v>
      </c>
      <c r="D2359" t="s">
        <v>334</v>
      </c>
      <c r="E2359" t="s">
        <v>334</v>
      </c>
      <c r="F2359" t="s">
        <v>334</v>
      </c>
      <c r="G2359" t="s">
        <v>334</v>
      </c>
      <c r="H2359" t="s">
        <v>334</v>
      </c>
      <c r="I2359">
        <v>17</v>
      </c>
      <c r="J2359">
        <v>15</v>
      </c>
      <c r="K2359">
        <v>88.235294117647101</v>
      </c>
    </row>
    <row r="2360" spans="1:11" x14ac:dyDescent="0.25">
      <c r="A2360" t="s">
        <v>438</v>
      </c>
      <c r="B2360" t="s">
        <v>365</v>
      </c>
      <c r="C2360">
        <v>31</v>
      </c>
      <c r="D2360">
        <v>18</v>
      </c>
      <c r="E2360">
        <v>58.064516129032256</v>
      </c>
      <c r="F2360">
        <v>33</v>
      </c>
      <c r="G2360">
        <v>17</v>
      </c>
      <c r="H2360">
        <v>51.515151515151523</v>
      </c>
      <c r="I2360">
        <v>64</v>
      </c>
      <c r="J2360">
        <v>35</v>
      </c>
      <c r="K2360">
        <v>54.6875</v>
      </c>
    </row>
    <row r="2361" spans="1:11" x14ac:dyDescent="0.25">
      <c r="A2361" t="s">
        <v>438</v>
      </c>
      <c r="B2361" t="s">
        <v>366</v>
      </c>
      <c r="C2361">
        <v>48</v>
      </c>
      <c r="D2361">
        <v>35</v>
      </c>
      <c r="E2361">
        <v>72.916666666666671</v>
      </c>
      <c r="F2361">
        <v>42</v>
      </c>
      <c r="G2361">
        <v>25</v>
      </c>
      <c r="H2361">
        <v>59.523809523809526</v>
      </c>
      <c r="I2361">
        <v>90</v>
      </c>
      <c r="J2361">
        <v>60</v>
      </c>
      <c r="K2361">
        <v>66.666666666666671</v>
      </c>
    </row>
    <row r="2362" spans="1:11" x14ac:dyDescent="0.25">
      <c r="A2362" t="s">
        <v>438</v>
      </c>
      <c r="B2362" t="s">
        <v>367</v>
      </c>
      <c r="C2362">
        <v>34</v>
      </c>
      <c r="D2362">
        <v>23</v>
      </c>
      <c r="E2362">
        <v>67.64705882352942</v>
      </c>
      <c r="F2362">
        <v>42</v>
      </c>
      <c r="G2362">
        <v>20</v>
      </c>
      <c r="H2362">
        <v>47.619047619047613</v>
      </c>
      <c r="I2362">
        <v>76</v>
      </c>
      <c r="J2362">
        <v>43</v>
      </c>
      <c r="K2362">
        <v>56.578947368421048</v>
      </c>
    </row>
    <row r="2363" spans="1:11" x14ac:dyDescent="0.25">
      <c r="A2363" t="s">
        <v>438</v>
      </c>
      <c r="B2363" t="s">
        <v>368</v>
      </c>
      <c r="C2363">
        <v>30</v>
      </c>
      <c r="D2363">
        <v>18</v>
      </c>
      <c r="E2363">
        <v>60</v>
      </c>
      <c r="F2363">
        <v>34</v>
      </c>
      <c r="G2363">
        <v>19</v>
      </c>
      <c r="H2363">
        <v>55.882352941176471</v>
      </c>
      <c r="I2363">
        <v>64</v>
      </c>
      <c r="J2363">
        <v>37</v>
      </c>
      <c r="K2363">
        <v>57.8125</v>
      </c>
    </row>
    <row r="2364" spans="1:11" x14ac:dyDescent="0.25">
      <c r="A2364" t="s">
        <v>438</v>
      </c>
      <c r="B2364" t="s">
        <v>369</v>
      </c>
      <c r="C2364">
        <v>24</v>
      </c>
      <c r="D2364">
        <v>17</v>
      </c>
      <c r="E2364">
        <v>70.833333333333329</v>
      </c>
      <c r="F2364">
        <v>36</v>
      </c>
      <c r="G2364">
        <v>19</v>
      </c>
      <c r="H2364">
        <v>52.777777777777771</v>
      </c>
      <c r="I2364">
        <v>60</v>
      </c>
      <c r="J2364">
        <v>36</v>
      </c>
      <c r="K2364">
        <v>60</v>
      </c>
    </row>
    <row r="2365" spans="1:11" x14ac:dyDescent="0.25">
      <c r="A2365" t="s">
        <v>438</v>
      </c>
      <c r="B2365" t="s">
        <v>370</v>
      </c>
      <c r="C2365">
        <v>31</v>
      </c>
      <c r="D2365">
        <v>18</v>
      </c>
      <c r="E2365">
        <v>58.064516129032256</v>
      </c>
      <c r="F2365">
        <v>26</v>
      </c>
      <c r="G2365">
        <v>16</v>
      </c>
      <c r="H2365">
        <v>61.53846153846154</v>
      </c>
      <c r="I2365">
        <v>57</v>
      </c>
      <c r="J2365">
        <v>34</v>
      </c>
      <c r="K2365">
        <v>59.649122807017548</v>
      </c>
    </row>
    <row r="2366" spans="1:11" x14ac:dyDescent="0.25">
      <c r="A2366" t="s">
        <v>438</v>
      </c>
      <c r="B2366" t="s">
        <v>357</v>
      </c>
      <c r="C2366">
        <v>29</v>
      </c>
      <c r="D2366">
        <v>18</v>
      </c>
      <c r="E2366">
        <v>62.068965517241374</v>
      </c>
      <c r="F2366">
        <v>21</v>
      </c>
      <c r="G2366">
        <v>13</v>
      </c>
      <c r="H2366">
        <v>61.904761904761905</v>
      </c>
      <c r="I2366">
        <v>50</v>
      </c>
      <c r="J2366">
        <v>31</v>
      </c>
      <c r="K2366">
        <v>62</v>
      </c>
    </row>
    <row r="2367" spans="1:11" x14ac:dyDescent="0.25">
      <c r="A2367" t="s">
        <v>438</v>
      </c>
      <c r="B2367" t="s">
        <v>358</v>
      </c>
      <c r="C2367">
        <v>31</v>
      </c>
      <c r="D2367">
        <v>16</v>
      </c>
      <c r="E2367">
        <v>51.612903225806448</v>
      </c>
      <c r="F2367">
        <v>29</v>
      </c>
      <c r="G2367">
        <v>17</v>
      </c>
      <c r="H2367">
        <v>58.620689655172413</v>
      </c>
      <c r="I2367">
        <v>60</v>
      </c>
      <c r="J2367">
        <v>33</v>
      </c>
      <c r="K2367">
        <v>55</v>
      </c>
    </row>
    <row r="2368" spans="1:11" x14ac:dyDescent="0.25">
      <c r="A2368" t="s">
        <v>438</v>
      </c>
      <c r="B2368" t="s">
        <v>359</v>
      </c>
      <c r="C2368">
        <v>15</v>
      </c>
      <c r="D2368">
        <v>12</v>
      </c>
      <c r="E2368">
        <v>80</v>
      </c>
      <c r="F2368">
        <v>17</v>
      </c>
      <c r="G2368">
        <v>9</v>
      </c>
      <c r="H2368">
        <v>52.941176470588232</v>
      </c>
      <c r="I2368">
        <v>32</v>
      </c>
      <c r="J2368">
        <v>21</v>
      </c>
      <c r="K2368">
        <v>65.625</v>
      </c>
    </row>
    <row r="2369" spans="1:11" x14ac:dyDescent="0.25">
      <c r="A2369" t="s">
        <v>438</v>
      </c>
      <c r="B2369" t="s">
        <v>360</v>
      </c>
      <c r="C2369">
        <v>37</v>
      </c>
      <c r="D2369">
        <v>18</v>
      </c>
      <c r="E2369">
        <v>48.648648648648653</v>
      </c>
      <c r="F2369">
        <v>31</v>
      </c>
      <c r="G2369">
        <v>15</v>
      </c>
      <c r="H2369">
        <v>48.387096774193552</v>
      </c>
      <c r="I2369">
        <v>68</v>
      </c>
      <c r="J2369">
        <v>33</v>
      </c>
      <c r="K2369">
        <v>48.529411764705884</v>
      </c>
    </row>
    <row r="2370" spans="1:11" x14ac:dyDescent="0.25">
      <c r="A2370" t="s">
        <v>438</v>
      </c>
      <c r="B2370" t="s">
        <v>361</v>
      </c>
      <c r="C2370">
        <v>19</v>
      </c>
      <c r="D2370">
        <v>10</v>
      </c>
      <c r="E2370">
        <v>52.631578947368403</v>
      </c>
      <c r="F2370">
        <v>14</v>
      </c>
      <c r="G2370">
        <v>7</v>
      </c>
      <c r="H2370">
        <v>50</v>
      </c>
      <c r="I2370">
        <v>33</v>
      </c>
      <c r="J2370">
        <v>17</v>
      </c>
      <c r="K2370">
        <v>51.515151515151501</v>
      </c>
    </row>
    <row r="2371" spans="1:11" x14ac:dyDescent="0.25">
      <c r="A2371" t="s">
        <v>438</v>
      </c>
      <c r="B2371" t="s">
        <v>355</v>
      </c>
      <c r="C2371">
        <v>25</v>
      </c>
      <c r="D2371">
        <v>21</v>
      </c>
      <c r="E2371">
        <v>84</v>
      </c>
      <c r="F2371">
        <v>43</v>
      </c>
      <c r="G2371">
        <v>28</v>
      </c>
      <c r="H2371">
        <v>65.116279069767444</v>
      </c>
      <c r="I2371">
        <v>68</v>
      </c>
      <c r="J2371">
        <v>49</v>
      </c>
      <c r="K2371">
        <v>72.058823529411768</v>
      </c>
    </row>
    <row r="2372" spans="1:11" x14ac:dyDescent="0.25">
      <c r="A2372" t="s">
        <v>439</v>
      </c>
      <c r="B2372" t="s">
        <v>365</v>
      </c>
      <c r="C2372">
        <v>77</v>
      </c>
      <c r="D2372">
        <v>40</v>
      </c>
      <c r="E2372">
        <v>51.948051948051955</v>
      </c>
      <c r="F2372">
        <v>74</v>
      </c>
      <c r="G2372">
        <v>35</v>
      </c>
      <c r="H2372">
        <v>47.297297297297298</v>
      </c>
      <c r="I2372">
        <v>151</v>
      </c>
      <c r="J2372">
        <v>75</v>
      </c>
      <c r="K2372">
        <v>49.668874172185433</v>
      </c>
    </row>
    <row r="2373" spans="1:11" x14ac:dyDescent="0.25">
      <c r="A2373" t="s">
        <v>439</v>
      </c>
      <c r="B2373" t="s">
        <v>366</v>
      </c>
      <c r="C2373">
        <v>88</v>
      </c>
      <c r="D2373">
        <v>56</v>
      </c>
      <c r="E2373">
        <v>63.63636363636364</v>
      </c>
      <c r="F2373">
        <v>96</v>
      </c>
      <c r="G2373">
        <v>49</v>
      </c>
      <c r="H2373">
        <v>51.041666666666671</v>
      </c>
      <c r="I2373">
        <v>184</v>
      </c>
      <c r="J2373">
        <v>105</v>
      </c>
      <c r="K2373">
        <v>57.065217391304351</v>
      </c>
    </row>
    <row r="2374" spans="1:11" x14ac:dyDescent="0.25">
      <c r="A2374" t="s">
        <v>439</v>
      </c>
      <c r="B2374" t="s">
        <v>367</v>
      </c>
      <c r="C2374">
        <v>60</v>
      </c>
      <c r="D2374">
        <v>40</v>
      </c>
      <c r="E2374">
        <v>66.666666666666671</v>
      </c>
      <c r="F2374">
        <v>103</v>
      </c>
      <c r="G2374">
        <v>47</v>
      </c>
      <c r="H2374">
        <v>45.631067961165044</v>
      </c>
      <c r="I2374">
        <v>163</v>
      </c>
      <c r="J2374">
        <v>87</v>
      </c>
      <c r="K2374">
        <v>53.374233128834355</v>
      </c>
    </row>
    <row r="2375" spans="1:11" x14ac:dyDescent="0.25">
      <c r="A2375" t="s">
        <v>439</v>
      </c>
      <c r="B2375" t="s">
        <v>368</v>
      </c>
      <c r="C2375">
        <v>68</v>
      </c>
      <c r="D2375">
        <v>37</v>
      </c>
      <c r="E2375">
        <v>54.411764705882348</v>
      </c>
      <c r="F2375">
        <v>58</v>
      </c>
      <c r="G2375">
        <v>38</v>
      </c>
      <c r="H2375">
        <v>65.517241379310349</v>
      </c>
      <c r="I2375">
        <v>126</v>
      </c>
      <c r="J2375">
        <v>75</v>
      </c>
      <c r="K2375">
        <v>59.523809523809526</v>
      </c>
    </row>
    <row r="2376" spans="1:11" x14ac:dyDescent="0.25">
      <c r="A2376" t="s">
        <v>439</v>
      </c>
      <c r="B2376" t="s">
        <v>369</v>
      </c>
      <c r="C2376">
        <v>64</v>
      </c>
      <c r="D2376">
        <v>40</v>
      </c>
      <c r="E2376">
        <v>62.5</v>
      </c>
      <c r="F2376">
        <v>55</v>
      </c>
      <c r="G2376">
        <v>36</v>
      </c>
      <c r="H2376">
        <v>65.454545454545453</v>
      </c>
      <c r="I2376">
        <v>119</v>
      </c>
      <c r="J2376">
        <v>76</v>
      </c>
      <c r="K2376">
        <v>63.865546218487395</v>
      </c>
    </row>
    <row r="2377" spans="1:11" x14ac:dyDescent="0.25">
      <c r="A2377" t="s">
        <v>439</v>
      </c>
      <c r="B2377" t="s">
        <v>370</v>
      </c>
      <c r="C2377">
        <v>72</v>
      </c>
      <c r="D2377">
        <v>53</v>
      </c>
      <c r="E2377">
        <v>73.611111111111114</v>
      </c>
      <c r="F2377">
        <v>61</v>
      </c>
      <c r="G2377">
        <v>43</v>
      </c>
      <c r="H2377">
        <v>70.491803278688522</v>
      </c>
      <c r="I2377">
        <v>133</v>
      </c>
      <c r="J2377">
        <v>96</v>
      </c>
      <c r="K2377">
        <v>72.180451127819552</v>
      </c>
    </row>
    <row r="2378" spans="1:11" x14ac:dyDescent="0.25">
      <c r="A2378" t="s">
        <v>439</v>
      </c>
      <c r="B2378" t="s">
        <v>357</v>
      </c>
      <c r="C2378">
        <v>52</v>
      </c>
      <c r="D2378">
        <v>38</v>
      </c>
      <c r="E2378">
        <v>73.07692307692308</v>
      </c>
      <c r="F2378">
        <v>56</v>
      </c>
      <c r="G2378">
        <v>39</v>
      </c>
      <c r="H2378">
        <v>69.642857142857153</v>
      </c>
      <c r="I2378">
        <v>108</v>
      </c>
      <c r="J2378">
        <v>77</v>
      </c>
      <c r="K2378">
        <v>71.296296296296291</v>
      </c>
    </row>
    <row r="2379" spans="1:11" x14ac:dyDescent="0.25">
      <c r="A2379" t="s">
        <v>439</v>
      </c>
      <c r="B2379" t="s">
        <v>358</v>
      </c>
      <c r="C2379">
        <v>57</v>
      </c>
      <c r="D2379">
        <v>45</v>
      </c>
      <c r="E2379">
        <v>78.94736842105263</v>
      </c>
      <c r="F2379">
        <v>58</v>
      </c>
      <c r="G2379">
        <v>44</v>
      </c>
      <c r="H2379">
        <v>75.862068965517238</v>
      </c>
      <c r="I2379">
        <v>115</v>
      </c>
      <c r="J2379">
        <v>89</v>
      </c>
      <c r="K2379">
        <v>77.391304347826093</v>
      </c>
    </row>
    <row r="2380" spans="1:11" x14ac:dyDescent="0.25">
      <c r="A2380" t="s">
        <v>439</v>
      </c>
      <c r="B2380" t="s">
        <v>359</v>
      </c>
      <c r="C2380">
        <v>54</v>
      </c>
      <c r="D2380">
        <v>36</v>
      </c>
      <c r="E2380">
        <v>66.666666666666671</v>
      </c>
      <c r="F2380">
        <v>63</v>
      </c>
      <c r="G2380">
        <v>40</v>
      </c>
      <c r="H2380">
        <v>63.492063492063487</v>
      </c>
      <c r="I2380">
        <v>117</v>
      </c>
      <c r="J2380">
        <v>76</v>
      </c>
      <c r="K2380">
        <v>64.957264957264954</v>
      </c>
    </row>
    <row r="2381" spans="1:11" x14ac:dyDescent="0.25">
      <c r="A2381" t="s">
        <v>439</v>
      </c>
      <c r="B2381" t="s">
        <v>360</v>
      </c>
      <c r="C2381">
        <v>74</v>
      </c>
      <c r="D2381">
        <v>52</v>
      </c>
      <c r="E2381">
        <v>70.27027027027026</v>
      </c>
      <c r="F2381">
        <v>84</v>
      </c>
      <c r="G2381">
        <v>56</v>
      </c>
      <c r="H2381">
        <v>66.666666666666671</v>
      </c>
      <c r="I2381">
        <v>158</v>
      </c>
      <c r="J2381">
        <v>108</v>
      </c>
      <c r="K2381">
        <v>68.35443037974683</v>
      </c>
    </row>
    <row r="2382" spans="1:11" x14ac:dyDescent="0.25">
      <c r="A2382" t="s">
        <v>439</v>
      </c>
      <c r="B2382" t="s">
        <v>361</v>
      </c>
      <c r="C2382">
        <v>59</v>
      </c>
      <c r="D2382">
        <v>44</v>
      </c>
      <c r="E2382">
        <v>74.576271186440707</v>
      </c>
      <c r="F2382">
        <v>85</v>
      </c>
      <c r="G2382">
        <v>50</v>
      </c>
      <c r="H2382">
        <v>58.823529411764703</v>
      </c>
      <c r="I2382">
        <v>144</v>
      </c>
      <c r="J2382">
        <v>94</v>
      </c>
      <c r="K2382">
        <v>65.2777777777778</v>
      </c>
    </row>
    <row r="2383" spans="1:11" x14ac:dyDescent="0.25">
      <c r="A2383" t="s">
        <v>439</v>
      </c>
      <c r="B2383" t="s">
        <v>362</v>
      </c>
      <c r="C2383">
        <v>71</v>
      </c>
      <c r="D2383">
        <v>47</v>
      </c>
      <c r="E2383">
        <v>66.197183098591594</v>
      </c>
      <c r="F2383">
        <v>64</v>
      </c>
      <c r="G2383">
        <v>48</v>
      </c>
      <c r="H2383">
        <v>75</v>
      </c>
      <c r="I2383">
        <v>135</v>
      </c>
      <c r="J2383">
        <v>95</v>
      </c>
      <c r="K2383">
        <v>70.370370370370395</v>
      </c>
    </row>
    <row r="2384" spans="1:11" x14ac:dyDescent="0.25">
      <c r="A2384" t="s">
        <v>439</v>
      </c>
      <c r="B2384" t="s">
        <v>355</v>
      </c>
      <c r="C2384">
        <v>83</v>
      </c>
      <c r="D2384">
        <v>54</v>
      </c>
      <c r="E2384">
        <v>65.060240963855421</v>
      </c>
      <c r="F2384">
        <v>77</v>
      </c>
      <c r="G2384">
        <v>41</v>
      </c>
      <c r="H2384">
        <v>53.246753246753251</v>
      </c>
      <c r="I2384">
        <v>160</v>
      </c>
      <c r="J2384">
        <v>95</v>
      </c>
      <c r="K2384">
        <v>59.375</v>
      </c>
    </row>
    <row r="2385" spans="1:11" x14ac:dyDescent="0.25">
      <c r="A2385" t="s">
        <v>440</v>
      </c>
      <c r="B2385" t="s">
        <v>361</v>
      </c>
      <c r="C2385" t="s">
        <v>334</v>
      </c>
      <c r="D2385" t="s">
        <v>334</v>
      </c>
      <c r="E2385" t="s">
        <v>334</v>
      </c>
      <c r="F2385" t="s">
        <v>334</v>
      </c>
      <c r="G2385" t="s">
        <v>334</v>
      </c>
      <c r="H2385">
        <v>80</v>
      </c>
      <c r="I2385">
        <v>7</v>
      </c>
      <c r="J2385">
        <v>6</v>
      </c>
      <c r="K2385">
        <v>85.714285714285694</v>
      </c>
    </row>
    <row r="2386" spans="1:11" x14ac:dyDescent="0.25">
      <c r="A2386" t="s">
        <v>440</v>
      </c>
      <c r="B2386" t="s">
        <v>362</v>
      </c>
      <c r="C2386" t="s">
        <v>334</v>
      </c>
      <c r="D2386" t="s">
        <v>334</v>
      </c>
      <c r="E2386" t="s">
        <v>334</v>
      </c>
      <c r="F2386" t="s">
        <v>334</v>
      </c>
      <c r="G2386" t="s">
        <v>334</v>
      </c>
      <c r="H2386" t="s">
        <v>334</v>
      </c>
      <c r="I2386">
        <v>7</v>
      </c>
      <c r="J2386">
        <v>6</v>
      </c>
      <c r="K2386">
        <v>85.714285714285694</v>
      </c>
    </row>
    <row r="2387" spans="1:11" x14ac:dyDescent="0.25">
      <c r="A2387" t="s">
        <v>441</v>
      </c>
      <c r="B2387" t="s">
        <v>360</v>
      </c>
      <c r="C2387" t="s">
        <v>334</v>
      </c>
      <c r="D2387" t="s">
        <v>334</v>
      </c>
      <c r="E2387" t="s">
        <v>334</v>
      </c>
      <c r="F2387" t="s">
        <v>334</v>
      </c>
      <c r="G2387" t="s">
        <v>334</v>
      </c>
      <c r="H2387" t="s">
        <v>334</v>
      </c>
      <c r="I2387">
        <v>9</v>
      </c>
      <c r="J2387">
        <v>6</v>
      </c>
      <c r="K2387">
        <v>66.666666666666671</v>
      </c>
    </row>
    <row r="2388" spans="1:11" x14ac:dyDescent="0.25">
      <c r="A2388" t="s">
        <v>441</v>
      </c>
      <c r="B2388" t="s">
        <v>362</v>
      </c>
      <c r="C2388" t="s">
        <v>334</v>
      </c>
      <c r="D2388" t="s">
        <v>334</v>
      </c>
      <c r="E2388" t="s">
        <v>334</v>
      </c>
      <c r="F2388" t="s">
        <v>334</v>
      </c>
      <c r="G2388" t="s">
        <v>334</v>
      </c>
      <c r="H2388" t="s">
        <v>334</v>
      </c>
      <c r="I2388" t="s">
        <v>334</v>
      </c>
      <c r="J2388" t="s">
        <v>334</v>
      </c>
      <c r="K2388">
        <v>83.3333333333333</v>
      </c>
    </row>
    <row r="2389" spans="1:11" x14ac:dyDescent="0.25">
      <c r="A2389" t="s">
        <v>135</v>
      </c>
      <c r="B2389" t="s">
        <v>357</v>
      </c>
      <c r="C2389">
        <v>3737</v>
      </c>
      <c r="D2389">
        <v>1348</v>
      </c>
      <c r="E2389">
        <v>36.071715279636074</v>
      </c>
      <c r="F2389">
        <v>4116</v>
      </c>
      <c r="G2389">
        <v>1471</v>
      </c>
      <c r="H2389">
        <v>35.738581146744416</v>
      </c>
      <c r="I2389">
        <v>7853</v>
      </c>
      <c r="J2389">
        <v>2819</v>
      </c>
      <c r="K2389">
        <v>35.897109384948429</v>
      </c>
    </row>
    <row r="2390" spans="1:11" x14ac:dyDescent="0.25">
      <c r="A2390" t="s">
        <v>135</v>
      </c>
      <c r="B2390" t="s">
        <v>358</v>
      </c>
      <c r="C2390">
        <v>4176</v>
      </c>
      <c r="D2390">
        <v>1544</v>
      </c>
      <c r="E2390">
        <v>36.973180076628353</v>
      </c>
      <c r="F2390">
        <v>4857</v>
      </c>
      <c r="G2390">
        <v>1582</v>
      </c>
      <c r="H2390">
        <v>32.571546221947706</v>
      </c>
      <c r="I2390">
        <v>9033</v>
      </c>
      <c r="J2390">
        <v>3126</v>
      </c>
      <c r="K2390">
        <v>34.606443042178682</v>
      </c>
    </row>
    <row r="2391" spans="1:11" x14ac:dyDescent="0.25">
      <c r="A2391" t="s">
        <v>135</v>
      </c>
      <c r="B2391" t="s">
        <v>359</v>
      </c>
      <c r="C2391">
        <v>3874</v>
      </c>
      <c r="D2391">
        <v>1361</v>
      </c>
      <c r="E2391">
        <v>35.131646876613317</v>
      </c>
      <c r="F2391">
        <v>4933</v>
      </c>
      <c r="G2391">
        <v>1438</v>
      </c>
      <c r="H2391">
        <v>29.150618285019259</v>
      </c>
      <c r="I2391">
        <v>8807</v>
      </c>
      <c r="J2391">
        <v>2799</v>
      </c>
      <c r="K2391">
        <v>31.781537413421141</v>
      </c>
    </row>
    <row r="2392" spans="1:11" x14ac:dyDescent="0.25">
      <c r="A2392" t="s">
        <v>135</v>
      </c>
      <c r="B2392" t="s">
        <v>360</v>
      </c>
      <c r="C2392">
        <v>3291</v>
      </c>
      <c r="D2392">
        <v>1100</v>
      </c>
      <c r="E2392">
        <v>33.424491036159218</v>
      </c>
      <c r="F2392">
        <v>4387</v>
      </c>
      <c r="G2392">
        <v>1248</v>
      </c>
      <c r="H2392">
        <v>28.447686346022337</v>
      </c>
      <c r="I2392">
        <v>7678</v>
      </c>
      <c r="J2392">
        <v>2348</v>
      </c>
      <c r="K2392">
        <v>30.580880437613963</v>
      </c>
    </row>
    <row r="2393" spans="1:11" x14ac:dyDescent="0.25">
      <c r="A2393" t="s">
        <v>135</v>
      </c>
      <c r="B2393" t="s">
        <v>361</v>
      </c>
      <c r="C2393">
        <v>2741</v>
      </c>
      <c r="D2393">
        <v>973</v>
      </c>
      <c r="E2393">
        <v>35.497993433053601</v>
      </c>
      <c r="F2393">
        <v>3491</v>
      </c>
      <c r="G2393">
        <v>1085</v>
      </c>
      <c r="H2393">
        <v>31.079919793755401</v>
      </c>
      <c r="I2393">
        <v>6232</v>
      </c>
      <c r="J2393">
        <v>2058</v>
      </c>
      <c r="K2393">
        <v>33.023106546854898</v>
      </c>
    </row>
    <row r="2394" spans="1:11" x14ac:dyDescent="0.25">
      <c r="A2394" t="s">
        <v>135</v>
      </c>
      <c r="B2394" t="s">
        <v>362</v>
      </c>
      <c r="C2394">
        <v>2206</v>
      </c>
      <c r="D2394">
        <v>756</v>
      </c>
      <c r="E2394">
        <v>34.270172257479601</v>
      </c>
      <c r="F2394">
        <v>2712</v>
      </c>
      <c r="G2394">
        <v>799</v>
      </c>
      <c r="H2394">
        <v>29.461651917404101</v>
      </c>
      <c r="I2394">
        <v>4918</v>
      </c>
      <c r="J2394">
        <v>1555</v>
      </c>
      <c r="K2394">
        <v>31.618544123627501</v>
      </c>
    </row>
    <row r="2395" spans="1:11" x14ac:dyDescent="0.25">
      <c r="A2395" t="s">
        <v>135</v>
      </c>
      <c r="B2395" t="s">
        <v>363</v>
      </c>
      <c r="C2395">
        <v>797</v>
      </c>
      <c r="D2395">
        <v>250</v>
      </c>
      <c r="E2395">
        <v>31.3676286072773</v>
      </c>
      <c r="F2395">
        <v>857</v>
      </c>
      <c r="G2395">
        <v>243</v>
      </c>
      <c r="H2395">
        <v>28.354725787631299</v>
      </c>
      <c r="I2395">
        <v>1654</v>
      </c>
      <c r="J2395">
        <v>493</v>
      </c>
      <c r="K2395">
        <v>29.8065296251511</v>
      </c>
    </row>
    <row r="2396" spans="1:11" x14ac:dyDescent="0.25">
      <c r="A2396" t="s">
        <v>135</v>
      </c>
      <c r="B2396" t="s">
        <v>355</v>
      </c>
      <c r="C2396">
        <v>2536</v>
      </c>
      <c r="D2396">
        <v>1199</v>
      </c>
      <c r="E2396">
        <v>47.279179810725552</v>
      </c>
      <c r="F2396">
        <v>2619</v>
      </c>
      <c r="G2396">
        <v>1015</v>
      </c>
      <c r="H2396">
        <v>38.755250095456283</v>
      </c>
      <c r="I2396">
        <v>5155</v>
      </c>
      <c r="J2396">
        <v>2214</v>
      </c>
      <c r="K2396">
        <v>42.948593598448106</v>
      </c>
    </row>
    <row r="2397" spans="1:11" x14ac:dyDescent="0.25">
      <c r="A2397" t="s">
        <v>152</v>
      </c>
      <c r="B2397" t="s">
        <v>365</v>
      </c>
      <c r="C2397">
        <v>10078</v>
      </c>
      <c r="D2397">
        <v>3684</v>
      </c>
      <c r="E2397">
        <v>36.554871998412381</v>
      </c>
      <c r="F2397">
        <v>7397</v>
      </c>
      <c r="G2397">
        <v>2305</v>
      </c>
      <c r="H2397">
        <v>31.161281600648913</v>
      </c>
      <c r="I2397">
        <v>17475</v>
      </c>
      <c r="J2397">
        <v>5989</v>
      </c>
      <c r="K2397">
        <v>34.271816881258943</v>
      </c>
    </row>
    <row r="2398" spans="1:11" x14ac:dyDescent="0.25">
      <c r="A2398" t="s">
        <v>152</v>
      </c>
      <c r="B2398" t="s">
        <v>366</v>
      </c>
      <c r="C2398">
        <v>11010</v>
      </c>
      <c r="D2398">
        <v>4019</v>
      </c>
      <c r="E2398">
        <v>36.503178928247046</v>
      </c>
      <c r="F2398">
        <v>9039</v>
      </c>
      <c r="G2398">
        <v>2779</v>
      </c>
      <c r="H2398">
        <v>30.744551388427922</v>
      </c>
      <c r="I2398">
        <v>20049</v>
      </c>
      <c r="J2398">
        <v>6798</v>
      </c>
      <c r="K2398">
        <v>33.906928026335478</v>
      </c>
    </row>
    <row r="2399" spans="1:11" x14ac:dyDescent="0.25">
      <c r="A2399" t="s">
        <v>152</v>
      </c>
      <c r="B2399" t="s">
        <v>367</v>
      </c>
      <c r="C2399">
        <v>8738</v>
      </c>
      <c r="D2399">
        <v>3203</v>
      </c>
      <c r="E2399">
        <v>36.655985351338977</v>
      </c>
      <c r="F2399">
        <v>7723</v>
      </c>
      <c r="G2399">
        <v>2369</v>
      </c>
      <c r="H2399">
        <v>30.674608312831801</v>
      </c>
      <c r="I2399">
        <v>16461</v>
      </c>
      <c r="J2399">
        <v>5572</v>
      </c>
      <c r="K2399">
        <v>33.849705364194158</v>
      </c>
    </row>
    <row r="2400" spans="1:11" x14ac:dyDescent="0.25">
      <c r="A2400" t="s">
        <v>152</v>
      </c>
      <c r="B2400" t="s">
        <v>355</v>
      </c>
      <c r="C2400">
        <v>8717</v>
      </c>
      <c r="D2400">
        <v>3486</v>
      </c>
      <c r="E2400">
        <v>39.990822530687161</v>
      </c>
      <c r="F2400">
        <v>8492</v>
      </c>
      <c r="G2400">
        <v>2757</v>
      </c>
      <c r="H2400">
        <v>32.465850211964202</v>
      </c>
      <c r="I2400">
        <v>17209</v>
      </c>
      <c r="J2400">
        <v>6243</v>
      </c>
      <c r="K2400">
        <v>36.277529199837296</v>
      </c>
    </row>
    <row r="2401" spans="1:11" x14ac:dyDescent="0.25">
      <c r="A2401" t="s">
        <v>152</v>
      </c>
      <c r="B2401" t="s">
        <v>368</v>
      </c>
      <c r="C2401">
        <v>11014</v>
      </c>
      <c r="D2401">
        <v>4363</v>
      </c>
      <c r="E2401">
        <v>39.613219538768838</v>
      </c>
      <c r="F2401">
        <v>9824</v>
      </c>
      <c r="G2401">
        <v>3299</v>
      </c>
      <c r="H2401">
        <v>33.58102605863192</v>
      </c>
      <c r="I2401">
        <v>20838</v>
      </c>
      <c r="J2401">
        <v>7662</v>
      </c>
      <c r="K2401">
        <v>36.76936366253959</v>
      </c>
    </row>
    <row r="2402" spans="1:11" x14ac:dyDescent="0.25">
      <c r="A2402" t="s">
        <v>152</v>
      </c>
      <c r="B2402" t="s">
        <v>369</v>
      </c>
      <c r="C2402">
        <v>11266</v>
      </c>
      <c r="D2402">
        <v>4777</v>
      </c>
      <c r="E2402">
        <v>42.401917273211431</v>
      </c>
      <c r="F2402">
        <v>10403</v>
      </c>
      <c r="G2402">
        <v>3465</v>
      </c>
      <c r="H2402">
        <v>33.307699702009039</v>
      </c>
      <c r="I2402">
        <v>21669</v>
      </c>
      <c r="J2402">
        <v>8242</v>
      </c>
      <c r="K2402">
        <v>38.03590382574184</v>
      </c>
    </row>
    <row r="2403" spans="1:11" x14ac:dyDescent="0.25">
      <c r="A2403" t="s">
        <v>189</v>
      </c>
      <c r="B2403" t="s">
        <v>365</v>
      </c>
      <c r="C2403">
        <v>129</v>
      </c>
      <c r="D2403">
        <v>83</v>
      </c>
      <c r="E2403">
        <v>64.341085271317837</v>
      </c>
      <c r="F2403">
        <v>143</v>
      </c>
      <c r="G2403">
        <v>73</v>
      </c>
      <c r="H2403">
        <v>51.048951048951047</v>
      </c>
      <c r="I2403">
        <v>272</v>
      </c>
      <c r="J2403">
        <v>156</v>
      </c>
      <c r="K2403">
        <v>57.352941176470587</v>
      </c>
    </row>
    <row r="2404" spans="1:11" x14ac:dyDescent="0.25">
      <c r="A2404" t="s">
        <v>189</v>
      </c>
      <c r="B2404" t="s">
        <v>366</v>
      </c>
      <c r="C2404">
        <v>120</v>
      </c>
      <c r="D2404">
        <v>73</v>
      </c>
      <c r="E2404">
        <v>60.833333333333329</v>
      </c>
      <c r="F2404">
        <v>144</v>
      </c>
      <c r="G2404">
        <v>77</v>
      </c>
      <c r="H2404">
        <v>53.472222222222229</v>
      </c>
      <c r="I2404">
        <v>264</v>
      </c>
      <c r="J2404">
        <v>150</v>
      </c>
      <c r="K2404">
        <v>56.81818181818182</v>
      </c>
    </row>
    <row r="2405" spans="1:11" x14ac:dyDescent="0.25">
      <c r="A2405" t="s">
        <v>189</v>
      </c>
      <c r="B2405" t="s">
        <v>367</v>
      </c>
      <c r="C2405">
        <v>107</v>
      </c>
      <c r="D2405">
        <v>59</v>
      </c>
      <c r="E2405">
        <v>55.140186915887853</v>
      </c>
      <c r="F2405">
        <v>115</v>
      </c>
      <c r="G2405">
        <v>59</v>
      </c>
      <c r="H2405">
        <v>51.304347826086961</v>
      </c>
      <c r="I2405">
        <v>222</v>
      </c>
      <c r="J2405">
        <v>118</v>
      </c>
      <c r="K2405">
        <v>53.153153153153156</v>
      </c>
    </row>
    <row r="2406" spans="1:11" x14ac:dyDescent="0.25">
      <c r="A2406" t="s">
        <v>189</v>
      </c>
      <c r="B2406" t="s">
        <v>370</v>
      </c>
      <c r="C2406">
        <v>145</v>
      </c>
      <c r="D2406">
        <v>102</v>
      </c>
      <c r="E2406">
        <v>70.34482758620689</v>
      </c>
      <c r="F2406">
        <v>191</v>
      </c>
      <c r="G2406">
        <v>112</v>
      </c>
      <c r="H2406">
        <v>58.638743455497377</v>
      </c>
      <c r="I2406">
        <v>336</v>
      </c>
      <c r="J2406">
        <v>214</v>
      </c>
      <c r="K2406">
        <v>63.69047619047619</v>
      </c>
    </row>
    <row r="2407" spans="1:11" x14ac:dyDescent="0.25">
      <c r="A2407" t="s">
        <v>189</v>
      </c>
      <c r="B2407" t="s">
        <v>357</v>
      </c>
      <c r="C2407">
        <v>135</v>
      </c>
      <c r="D2407">
        <v>90</v>
      </c>
      <c r="E2407">
        <v>66.666666666666671</v>
      </c>
      <c r="F2407">
        <v>155</v>
      </c>
      <c r="G2407">
        <v>77</v>
      </c>
      <c r="H2407">
        <v>49.677419354838712</v>
      </c>
      <c r="I2407">
        <v>290</v>
      </c>
      <c r="J2407">
        <v>167</v>
      </c>
      <c r="K2407">
        <v>57.586206896551722</v>
      </c>
    </row>
    <row r="2408" spans="1:11" x14ac:dyDescent="0.25">
      <c r="A2408" t="s">
        <v>189</v>
      </c>
      <c r="B2408" t="s">
        <v>358</v>
      </c>
      <c r="C2408">
        <v>120</v>
      </c>
      <c r="D2408">
        <v>74</v>
      </c>
      <c r="E2408">
        <v>61.666666666666671</v>
      </c>
      <c r="F2408">
        <v>151</v>
      </c>
      <c r="G2408">
        <v>87</v>
      </c>
      <c r="H2408">
        <v>57.615894039735103</v>
      </c>
      <c r="I2408">
        <v>271</v>
      </c>
      <c r="J2408">
        <v>161</v>
      </c>
      <c r="K2408">
        <v>59.409594095940953</v>
      </c>
    </row>
    <row r="2409" spans="1:11" x14ac:dyDescent="0.25">
      <c r="A2409" t="s">
        <v>189</v>
      </c>
      <c r="B2409" t="s">
        <v>359</v>
      </c>
      <c r="C2409">
        <v>106</v>
      </c>
      <c r="D2409">
        <v>69</v>
      </c>
      <c r="E2409">
        <v>65.094339622641513</v>
      </c>
      <c r="F2409">
        <v>143</v>
      </c>
      <c r="G2409">
        <v>82</v>
      </c>
      <c r="H2409">
        <v>57.34265734265734</v>
      </c>
      <c r="I2409">
        <v>249</v>
      </c>
      <c r="J2409">
        <v>151</v>
      </c>
      <c r="K2409">
        <v>60.642570281124499</v>
      </c>
    </row>
    <row r="2410" spans="1:11" x14ac:dyDescent="0.25">
      <c r="A2410" t="s">
        <v>189</v>
      </c>
      <c r="B2410" t="s">
        <v>360</v>
      </c>
      <c r="C2410">
        <v>108</v>
      </c>
      <c r="D2410">
        <v>65</v>
      </c>
      <c r="E2410">
        <v>60.185185185185183</v>
      </c>
      <c r="F2410">
        <v>149</v>
      </c>
      <c r="G2410">
        <v>79</v>
      </c>
      <c r="H2410">
        <v>53.020134228187914</v>
      </c>
      <c r="I2410">
        <v>257</v>
      </c>
      <c r="J2410">
        <v>144</v>
      </c>
      <c r="K2410">
        <v>56.031128404669261</v>
      </c>
    </row>
    <row r="2411" spans="1:11" x14ac:dyDescent="0.25">
      <c r="A2411" t="s">
        <v>189</v>
      </c>
      <c r="B2411" t="s">
        <v>361</v>
      </c>
      <c r="C2411">
        <v>96</v>
      </c>
      <c r="D2411">
        <v>52</v>
      </c>
      <c r="E2411">
        <v>54.1666666666667</v>
      </c>
      <c r="F2411">
        <v>147</v>
      </c>
      <c r="G2411">
        <v>83</v>
      </c>
      <c r="H2411">
        <v>56.4625850340136</v>
      </c>
      <c r="I2411">
        <v>243</v>
      </c>
      <c r="J2411">
        <v>135</v>
      </c>
      <c r="K2411">
        <v>55.5555555555556</v>
      </c>
    </row>
    <row r="2412" spans="1:11" x14ac:dyDescent="0.25">
      <c r="A2412" t="s">
        <v>189</v>
      </c>
      <c r="B2412" t="s">
        <v>362</v>
      </c>
      <c r="C2412">
        <v>109</v>
      </c>
      <c r="D2412">
        <v>66</v>
      </c>
      <c r="E2412">
        <v>60.550458715596299</v>
      </c>
      <c r="F2412">
        <v>126</v>
      </c>
      <c r="G2412">
        <v>67</v>
      </c>
      <c r="H2412">
        <v>53.174603174603199</v>
      </c>
      <c r="I2412">
        <v>235</v>
      </c>
      <c r="J2412">
        <v>133</v>
      </c>
      <c r="K2412">
        <v>56.595744680851098</v>
      </c>
    </row>
    <row r="2413" spans="1:11" x14ac:dyDescent="0.25">
      <c r="A2413" t="s">
        <v>189</v>
      </c>
      <c r="B2413" t="s">
        <v>363</v>
      </c>
      <c r="C2413" t="s">
        <v>334</v>
      </c>
      <c r="D2413" t="s">
        <v>334</v>
      </c>
      <c r="E2413">
        <v>83.3333333333333</v>
      </c>
      <c r="F2413" t="s">
        <v>334</v>
      </c>
      <c r="G2413" t="s">
        <v>334</v>
      </c>
      <c r="H2413">
        <v>62.5</v>
      </c>
      <c r="I2413">
        <v>14</v>
      </c>
      <c r="J2413">
        <v>10</v>
      </c>
      <c r="K2413">
        <v>71.428571428571402</v>
      </c>
    </row>
    <row r="2414" spans="1:11" x14ac:dyDescent="0.25">
      <c r="A2414" t="s">
        <v>190</v>
      </c>
      <c r="B2414" t="s">
        <v>365</v>
      </c>
      <c r="C2414">
        <v>1284</v>
      </c>
      <c r="D2414">
        <v>713</v>
      </c>
      <c r="E2414">
        <v>55.529595015576326</v>
      </c>
      <c r="F2414">
        <v>1386</v>
      </c>
      <c r="G2414">
        <v>667</v>
      </c>
      <c r="H2414">
        <v>48.124098124098126</v>
      </c>
      <c r="I2414">
        <v>2673</v>
      </c>
      <c r="J2414">
        <v>1383</v>
      </c>
      <c r="K2414">
        <v>51.739618406285075</v>
      </c>
    </row>
    <row r="2415" spans="1:11" x14ac:dyDescent="0.25">
      <c r="A2415" t="s">
        <v>190</v>
      </c>
      <c r="B2415" t="s">
        <v>366</v>
      </c>
      <c r="C2415">
        <v>1237</v>
      </c>
      <c r="D2415">
        <v>725</v>
      </c>
      <c r="E2415">
        <v>58.609539207760712</v>
      </c>
      <c r="F2415">
        <v>1248</v>
      </c>
      <c r="G2415">
        <v>657</v>
      </c>
      <c r="H2415">
        <v>52.644230769230774</v>
      </c>
      <c r="I2415">
        <v>2489</v>
      </c>
      <c r="J2415">
        <v>1385</v>
      </c>
      <c r="K2415">
        <v>55.644837284049821</v>
      </c>
    </row>
    <row r="2416" spans="1:11" x14ac:dyDescent="0.25">
      <c r="A2416" t="s">
        <v>190</v>
      </c>
      <c r="B2416" t="s">
        <v>367</v>
      </c>
      <c r="C2416">
        <v>1101</v>
      </c>
      <c r="D2416">
        <v>706</v>
      </c>
      <c r="E2416">
        <v>64.12352406902815</v>
      </c>
      <c r="F2416">
        <v>1052</v>
      </c>
      <c r="G2416">
        <v>599</v>
      </c>
      <c r="H2416">
        <v>56.939163498098857</v>
      </c>
      <c r="I2416">
        <v>2153</v>
      </c>
      <c r="J2416">
        <v>1305</v>
      </c>
      <c r="K2416">
        <v>60.613098002786813</v>
      </c>
    </row>
    <row r="2417" spans="1:11" x14ac:dyDescent="0.25">
      <c r="A2417" t="s">
        <v>190</v>
      </c>
      <c r="B2417" t="s">
        <v>355</v>
      </c>
      <c r="C2417">
        <v>939</v>
      </c>
      <c r="D2417">
        <v>629</v>
      </c>
      <c r="E2417">
        <v>66.98615548455804</v>
      </c>
      <c r="F2417">
        <v>949</v>
      </c>
      <c r="G2417">
        <v>576</v>
      </c>
      <c r="H2417">
        <v>60.695468914647002</v>
      </c>
      <c r="I2417">
        <v>1888</v>
      </c>
      <c r="J2417">
        <v>1205</v>
      </c>
      <c r="K2417">
        <v>63.824152542372886</v>
      </c>
    </row>
    <row r="2418" spans="1:11" x14ac:dyDescent="0.25">
      <c r="A2418" t="s">
        <v>190</v>
      </c>
      <c r="B2418" t="s">
        <v>368</v>
      </c>
      <c r="C2418">
        <v>1034</v>
      </c>
      <c r="D2418">
        <v>746</v>
      </c>
      <c r="E2418">
        <v>72.147001934235973</v>
      </c>
      <c r="F2418">
        <v>1059</v>
      </c>
      <c r="G2418">
        <v>692</v>
      </c>
      <c r="H2418">
        <v>65.344664778092536</v>
      </c>
      <c r="I2418">
        <v>2093</v>
      </c>
      <c r="J2418">
        <v>1438</v>
      </c>
      <c r="K2418">
        <v>68.705207835642625</v>
      </c>
    </row>
    <row r="2419" spans="1:11" x14ac:dyDescent="0.25">
      <c r="A2419" t="s">
        <v>190</v>
      </c>
      <c r="B2419" t="s">
        <v>369</v>
      </c>
      <c r="C2419">
        <v>914</v>
      </c>
      <c r="D2419">
        <v>657</v>
      </c>
      <c r="E2419">
        <v>71.881838074398246</v>
      </c>
      <c r="F2419">
        <v>902</v>
      </c>
      <c r="G2419">
        <v>589</v>
      </c>
      <c r="H2419">
        <v>65.299334811529931</v>
      </c>
      <c r="I2419">
        <v>1816</v>
      </c>
      <c r="J2419">
        <v>1246</v>
      </c>
      <c r="K2419">
        <v>68.612334801762117</v>
      </c>
    </row>
    <row r="2420" spans="1:11" x14ac:dyDescent="0.25">
      <c r="A2420" t="s">
        <v>190</v>
      </c>
      <c r="B2420" t="s">
        <v>370</v>
      </c>
      <c r="C2420">
        <v>1080</v>
      </c>
      <c r="D2420">
        <v>821</v>
      </c>
      <c r="E2420">
        <v>76.018518518518519</v>
      </c>
      <c r="F2420">
        <v>1111</v>
      </c>
      <c r="G2420">
        <v>731</v>
      </c>
      <c r="H2420">
        <v>65.796579657965793</v>
      </c>
      <c r="I2420">
        <v>2191</v>
      </c>
      <c r="J2420">
        <v>1552</v>
      </c>
      <c r="K2420">
        <v>70.835235052487448</v>
      </c>
    </row>
    <row r="2421" spans="1:11" x14ac:dyDescent="0.25">
      <c r="A2421" t="s">
        <v>190</v>
      </c>
      <c r="B2421" t="s">
        <v>357</v>
      </c>
      <c r="C2421">
        <v>15</v>
      </c>
      <c r="D2421">
        <v>10</v>
      </c>
      <c r="E2421">
        <v>66.666666666666671</v>
      </c>
      <c r="F2421">
        <v>14</v>
      </c>
      <c r="G2421">
        <v>9</v>
      </c>
      <c r="H2421">
        <v>64.285714285714278</v>
      </c>
      <c r="I2421">
        <v>29</v>
      </c>
      <c r="J2421">
        <v>19</v>
      </c>
      <c r="K2421">
        <v>65.517241379310349</v>
      </c>
    </row>
    <row r="2422" spans="1:11" x14ac:dyDescent="0.25">
      <c r="A2422" t="s">
        <v>190</v>
      </c>
      <c r="B2422" t="s">
        <v>358</v>
      </c>
      <c r="C2422">
        <v>1145</v>
      </c>
      <c r="D2422">
        <v>824</v>
      </c>
      <c r="E2422">
        <v>71.965065502183407</v>
      </c>
      <c r="F2422">
        <v>1083</v>
      </c>
      <c r="G2422">
        <v>695</v>
      </c>
      <c r="H2422">
        <v>64.173591874422897</v>
      </c>
      <c r="I2422">
        <v>2228</v>
      </c>
      <c r="J2422">
        <v>1519</v>
      </c>
      <c r="K2422">
        <v>68.177737881508079</v>
      </c>
    </row>
    <row r="2423" spans="1:11" x14ac:dyDescent="0.25">
      <c r="A2423" t="s">
        <v>190</v>
      </c>
      <c r="B2423" t="s">
        <v>359</v>
      </c>
      <c r="C2423">
        <v>1144</v>
      </c>
      <c r="D2423">
        <v>774</v>
      </c>
      <c r="E2423">
        <v>67.657342657342667</v>
      </c>
      <c r="F2423">
        <v>1334</v>
      </c>
      <c r="G2423">
        <v>784</v>
      </c>
      <c r="H2423">
        <v>58.770614692653673</v>
      </c>
      <c r="I2423">
        <v>2478</v>
      </c>
      <c r="J2423">
        <v>1558</v>
      </c>
      <c r="K2423">
        <v>62.873284907183212</v>
      </c>
    </row>
    <row r="2424" spans="1:11" x14ac:dyDescent="0.25">
      <c r="A2424" t="s">
        <v>190</v>
      </c>
      <c r="B2424" t="s">
        <v>360</v>
      </c>
      <c r="C2424">
        <v>1087</v>
      </c>
      <c r="D2424">
        <v>719</v>
      </c>
      <c r="E2424">
        <v>66.145354185832559</v>
      </c>
      <c r="F2424">
        <v>1168</v>
      </c>
      <c r="G2424">
        <v>693</v>
      </c>
      <c r="H2424">
        <v>59.332191780821923</v>
      </c>
      <c r="I2424">
        <v>2255</v>
      </c>
      <c r="J2424">
        <v>1412</v>
      </c>
      <c r="K2424">
        <v>62.616407982261642</v>
      </c>
    </row>
    <row r="2425" spans="1:11" x14ac:dyDescent="0.25">
      <c r="A2425" t="s">
        <v>190</v>
      </c>
      <c r="B2425" t="s">
        <v>361</v>
      </c>
      <c r="C2425">
        <v>1098</v>
      </c>
      <c r="D2425">
        <v>734</v>
      </c>
      <c r="E2425">
        <v>66.848816029143904</v>
      </c>
      <c r="F2425">
        <v>1165</v>
      </c>
      <c r="G2425">
        <v>691</v>
      </c>
      <c r="H2425">
        <v>59.313304721030001</v>
      </c>
      <c r="I2425">
        <v>2263</v>
      </c>
      <c r="J2425">
        <v>1425</v>
      </c>
      <c r="K2425">
        <v>62.969509500662802</v>
      </c>
    </row>
    <row r="2426" spans="1:11" x14ac:dyDescent="0.25">
      <c r="A2426" t="s">
        <v>190</v>
      </c>
      <c r="B2426" t="s">
        <v>362</v>
      </c>
      <c r="C2426">
        <v>1075</v>
      </c>
      <c r="D2426">
        <v>697</v>
      </c>
      <c r="E2426">
        <v>64.837209302325604</v>
      </c>
      <c r="F2426">
        <v>1096</v>
      </c>
      <c r="G2426">
        <v>672</v>
      </c>
      <c r="H2426">
        <v>61.313868613138702</v>
      </c>
      <c r="I2426">
        <v>2171</v>
      </c>
      <c r="J2426">
        <v>1369</v>
      </c>
      <c r="K2426">
        <v>63.058498387839698</v>
      </c>
    </row>
    <row r="2427" spans="1:11" x14ac:dyDescent="0.25">
      <c r="A2427" t="s">
        <v>190</v>
      </c>
      <c r="B2427" t="s">
        <v>363</v>
      </c>
      <c r="C2427">
        <v>349</v>
      </c>
      <c r="D2427">
        <v>234</v>
      </c>
      <c r="E2427">
        <v>67.048710601719193</v>
      </c>
      <c r="F2427">
        <v>289</v>
      </c>
      <c r="G2427">
        <v>198</v>
      </c>
      <c r="H2427">
        <v>68.512110726643598</v>
      </c>
      <c r="I2427">
        <v>638</v>
      </c>
      <c r="J2427">
        <v>432</v>
      </c>
      <c r="K2427">
        <v>67.711598746081506</v>
      </c>
    </row>
    <row r="2428" spans="1:11" x14ac:dyDescent="0.25">
      <c r="A2428" t="s">
        <v>191</v>
      </c>
      <c r="B2428" t="s">
        <v>366</v>
      </c>
      <c r="C2428">
        <v>1879</v>
      </c>
      <c r="D2428">
        <v>980</v>
      </c>
      <c r="E2428">
        <v>52.155401809473126</v>
      </c>
      <c r="F2428">
        <v>2098</v>
      </c>
      <c r="G2428">
        <v>911</v>
      </c>
      <c r="H2428">
        <v>43.42230695900858</v>
      </c>
      <c r="I2428">
        <v>3977</v>
      </c>
      <c r="J2428">
        <v>1891</v>
      </c>
      <c r="K2428">
        <v>47.548403319084734</v>
      </c>
    </row>
    <row r="2429" spans="1:11" x14ac:dyDescent="0.25">
      <c r="A2429" t="s">
        <v>191</v>
      </c>
      <c r="B2429" t="s">
        <v>367</v>
      </c>
      <c r="C2429">
        <v>3215</v>
      </c>
      <c r="D2429">
        <v>1695</v>
      </c>
      <c r="E2429">
        <v>52.721617418351478</v>
      </c>
      <c r="F2429">
        <v>3514</v>
      </c>
      <c r="G2429">
        <v>1547</v>
      </c>
      <c r="H2429">
        <v>44.023904382470121</v>
      </c>
      <c r="I2429">
        <v>6729</v>
      </c>
      <c r="J2429">
        <v>3242</v>
      </c>
      <c r="K2429">
        <v>48.179521474216081</v>
      </c>
    </row>
    <row r="2430" spans="1:11" x14ac:dyDescent="0.25">
      <c r="A2430" t="s">
        <v>191</v>
      </c>
      <c r="B2430" t="s">
        <v>368</v>
      </c>
      <c r="C2430">
        <v>3408</v>
      </c>
      <c r="D2430">
        <v>1801</v>
      </c>
      <c r="E2430">
        <v>52.846244131455393</v>
      </c>
      <c r="F2430">
        <v>4165</v>
      </c>
      <c r="G2430">
        <v>1853</v>
      </c>
      <c r="H2430">
        <v>44.489795918367342</v>
      </c>
      <c r="I2430">
        <v>7573</v>
      </c>
      <c r="J2430">
        <v>3654</v>
      </c>
      <c r="K2430">
        <v>48.250363132180112</v>
      </c>
    </row>
    <row r="2431" spans="1:11" x14ac:dyDescent="0.25">
      <c r="A2431" t="s">
        <v>191</v>
      </c>
      <c r="B2431" t="s">
        <v>369</v>
      </c>
      <c r="C2431">
        <v>2892</v>
      </c>
      <c r="D2431">
        <v>1571</v>
      </c>
      <c r="E2431">
        <v>54.322268326417706</v>
      </c>
      <c r="F2431">
        <v>3685</v>
      </c>
      <c r="G2431">
        <v>1685</v>
      </c>
      <c r="H2431">
        <v>45.725915875169605</v>
      </c>
      <c r="I2431">
        <v>6577</v>
      </c>
      <c r="J2431">
        <v>3256</v>
      </c>
      <c r="K2431">
        <v>49.505853732704878</v>
      </c>
    </row>
    <row r="2432" spans="1:11" x14ac:dyDescent="0.25">
      <c r="A2432" t="s">
        <v>191</v>
      </c>
      <c r="B2432" t="s">
        <v>370</v>
      </c>
      <c r="C2432">
        <v>2819</v>
      </c>
      <c r="D2432">
        <v>1531</v>
      </c>
      <c r="E2432">
        <v>54.310039020929409</v>
      </c>
      <c r="F2432">
        <v>3357</v>
      </c>
      <c r="G2432">
        <v>1504</v>
      </c>
      <c r="H2432">
        <v>44.80190646410486</v>
      </c>
      <c r="I2432">
        <v>6176</v>
      </c>
      <c r="J2432">
        <v>3035</v>
      </c>
      <c r="K2432">
        <v>49.141839378238345</v>
      </c>
    </row>
    <row r="2433" spans="1:11" x14ac:dyDescent="0.25">
      <c r="A2433" t="s">
        <v>191</v>
      </c>
      <c r="B2433" t="s">
        <v>357</v>
      </c>
      <c r="C2433">
        <v>2562</v>
      </c>
      <c r="D2433">
        <v>1409</v>
      </c>
      <c r="E2433">
        <v>54.996096799375493</v>
      </c>
      <c r="F2433">
        <v>3141</v>
      </c>
      <c r="G2433">
        <v>1455</v>
      </c>
      <c r="H2433">
        <v>46.322827125119396</v>
      </c>
      <c r="I2433">
        <v>5703</v>
      </c>
      <c r="J2433">
        <v>2864</v>
      </c>
      <c r="K2433">
        <v>50.219182886200244</v>
      </c>
    </row>
    <row r="2434" spans="1:11" x14ac:dyDescent="0.25">
      <c r="A2434" t="s">
        <v>191</v>
      </c>
      <c r="B2434" t="s">
        <v>358</v>
      </c>
      <c r="C2434">
        <v>3720</v>
      </c>
      <c r="D2434">
        <v>2041</v>
      </c>
      <c r="E2434">
        <v>54.865591397849464</v>
      </c>
      <c r="F2434">
        <v>4019</v>
      </c>
      <c r="G2434">
        <v>1868</v>
      </c>
      <c r="H2434">
        <v>46.479223687484449</v>
      </c>
      <c r="I2434">
        <v>7739</v>
      </c>
      <c r="J2434">
        <v>3909</v>
      </c>
      <c r="K2434">
        <v>50.510401860705514</v>
      </c>
    </row>
    <row r="2435" spans="1:11" x14ac:dyDescent="0.25">
      <c r="A2435" t="s">
        <v>191</v>
      </c>
      <c r="B2435" t="s">
        <v>359</v>
      </c>
      <c r="C2435">
        <v>4343</v>
      </c>
      <c r="D2435">
        <v>2305</v>
      </c>
      <c r="E2435">
        <v>53.073912042367027</v>
      </c>
      <c r="F2435">
        <v>4642</v>
      </c>
      <c r="G2435">
        <v>2152</v>
      </c>
      <c r="H2435">
        <v>46.359327875915554</v>
      </c>
      <c r="I2435">
        <v>8985</v>
      </c>
      <c r="J2435">
        <v>4457</v>
      </c>
      <c r="K2435">
        <v>49.604897050639956</v>
      </c>
    </row>
    <row r="2436" spans="1:11" x14ac:dyDescent="0.25">
      <c r="A2436" t="s">
        <v>191</v>
      </c>
      <c r="B2436" t="s">
        <v>360</v>
      </c>
      <c r="C2436">
        <v>3661</v>
      </c>
      <c r="D2436">
        <v>2029</v>
      </c>
      <c r="E2436">
        <v>55.422015842665942</v>
      </c>
      <c r="F2436">
        <v>4174</v>
      </c>
      <c r="G2436">
        <v>1913</v>
      </c>
      <c r="H2436">
        <v>45.831336847149011</v>
      </c>
      <c r="I2436">
        <v>7835</v>
      </c>
      <c r="J2436">
        <v>3942</v>
      </c>
      <c r="K2436">
        <v>50.312699425654117</v>
      </c>
    </row>
    <row r="2437" spans="1:11" x14ac:dyDescent="0.25">
      <c r="A2437" t="s">
        <v>191</v>
      </c>
      <c r="B2437" t="s">
        <v>361</v>
      </c>
      <c r="C2437">
        <v>3861</v>
      </c>
      <c r="D2437">
        <v>2145</v>
      </c>
      <c r="E2437">
        <v>55.5555555555556</v>
      </c>
      <c r="F2437">
        <v>4218</v>
      </c>
      <c r="G2437">
        <v>1965</v>
      </c>
      <c r="H2437">
        <v>46.5860597439545</v>
      </c>
      <c r="I2437">
        <v>8079</v>
      </c>
      <c r="J2437">
        <v>4110</v>
      </c>
      <c r="K2437">
        <v>50.872632751578202</v>
      </c>
    </row>
    <row r="2438" spans="1:11" x14ac:dyDescent="0.25">
      <c r="A2438" t="s">
        <v>191</v>
      </c>
      <c r="B2438" t="s">
        <v>362</v>
      </c>
      <c r="C2438">
        <v>3655</v>
      </c>
      <c r="D2438">
        <v>1983</v>
      </c>
      <c r="E2438">
        <v>54.2544459644323</v>
      </c>
      <c r="F2438">
        <v>4264</v>
      </c>
      <c r="G2438">
        <v>1803</v>
      </c>
      <c r="H2438">
        <v>42.284240150093801</v>
      </c>
      <c r="I2438">
        <v>7919</v>
      </c>
      <c r="J2438">
        <v>3786</v>
      </c>
      <c r="K2438">
        <v>47.809066801363798</v>
      </c>
    </row>
    <row r="2439" spans="1:11" x14ac:dyDescent="0.25">
      <c r="A2439" t="s">
        <v>191</v>
      </c>
      <c r="B2439" t="s">
        <v>363</v>
      </c>
      <c r="C2439">
        <v>1267</v>
      </c>
      <c r="D2439">
        <v>673</v>
      </c>
      <c r="E2439">
        <v>53.117600631412799</v>
      </c>
      <c r="F2439">
        <v>1277</v>
      </c>
      <c r="G2439">
        <v>625</v>
      </c>
      <c r="H2439">
        <v>48.942834768989798</v>
      </c>
      <c r="I2439">
        <v>2545</v>
      </c>
      <c r="J2439">
        <v>1298</v>
      </c>
      <c r="K2439">
        <v>51.001964636542198</v>
      </c>
    </row>
    <row r="2440" spans="1:11" x14ac:dyDescent="0.25">
      <c r="A2440" t="s">
        <v>191</v>
      </c>
      <c r="B2440" t="s">
        <v>355</v>
      </c>
      <c r="C2440">
        <v>3392</v>
      </c>
      <c r="D2440">
        <v>1773</v>
      </c>
      <c r="E2440">
        <v>52.27004716981132</v>
      </c>
      <c r="F2440">
        <v>4022</v>
      </c>
      <c r="G2440">
        <v>1788</v>
      </c>
      <c r="H2440">
        <v>44.455494778717053</v>
      </c>
      <c r="I2440">
        <v>7414</v>
      </c>
      <c r="J2440">
        <v>3561</v>
      </c>
      <c r="K2440">
        <v>48.030752630159157</v>
      </c>
    </row>
    <row r="2441" spans="1:11" x14ac:dyDescent="0.25">
      <c r="A2441" t="s">
        <v>442</v>
      </c>
      <c r="B2441" t="s">
        <v>355</v>
      </c>
      <c r="C2441">
        <v>1101</v>
      </c>
      <c r="D2441">
        <v>517</v>
      </c>
      <c r="E2441">
        <v>46.957311534968213</v>
      </c>
      <c r="F2441">
        <v>1273</v>
      </c>
      <c r="G2441">
        <v>524</v>
      </c>
      <c r="H2441">
        <v>41.162608012568732</v>
      </c>
      <c r="I2441">
        <v>2374</v>
      </c>
      <c r="J2441">
        <v>1041</v>
      </c>
      <c r="K2441">
        <v>43.850042122999156</v>
      </c>
    </row>
    <row r="2442" spans="1:11" x14ac:dyDescent="0.25">
      <c r="A2442" t="s">
        <v>192</v>
      </c>
      <c r="B2442" t="s">
        <v>366</v>
      </c>
      <c r="C2442">
        <v>1859</v>
      </c>
      <c r="D2442">
        <v>909</v>
      </c>
      <c r="E2442">
        <v>48.897256589564286</v>
      </c>
      <c r="F2442">
        <v>1925</v>
      </c>
      <c r="G2442">
        <v>848</v>
      </c>
      <c r="H2442">
        <v>44.051948051948045</v>
      </c>
      <c r="I2442">
        <v>3784</v>
      </c>
      <c r="J2442">
        <v>1757</v>
      </c>
      <c r="K2442">
        <v>46.43234672304439</v>
      </c>
    </row>
    <row r="2443" spans="1:11" x14ac:dyDescent="0.25">
      <c r="A2443" t="s">
        <v>192</v>
      </c>
      <c r="B2443" t="s">
        <v>367</v>
      </c>
      <c r="C2443">
        <v>2087</v>
      </c>
      <c r="D2443">
        <v>1072</v>
      </c>
      <c r="E2443">
        <v>51.365596550071878</v>
      </c>
      <c r="F2443">
        <v>2007</v>
      </c>
      <c r="G2443">
        <v>914</v>
      </c>
      <c r="H2443">
        <v>45.540607872446436</v>
      </c>
      <c r="I2443">
        <v>4094</v>
      </c>
      <c r="J2443">
        <v>1986</v>
      </c>
      <c r="K2443">
        <v>48.510014655593551</v>
      </c>
    </row>
    <row r="2444" spans="1:11" x14ac:dyDescent="0.25">
      <c r="A2444" t="s">
        <v>192</v>
      </c>
      <c r="B2444" t="s">
        <v>368</v>
      </c>
      <c r="C2444">
        <v>2499</v>
      </c>
      <c r="D2444">
        <v>1345</v>
      </c>
      <c r="E2444">
        <v>53.82152861144457</v>
      </c>
      <c r="F2444">
        <v>2944</v>
      </c>
      <c r="G2444">
        <v>1407</v>
      </c>
      <c r="H2444">
        <v>47.792119565217391</v>
      </c>
      <c r="I2444">
        <v>5443</v>
      </c>
      <c r="J2444">
        <v>2752</v>
      </c>
      <c r="K2444">
        <v>50.560352746647069</v>
      </c>
    </row>
    <row r="2445" spans="1:11" x14ac:dyDescent="0.25">
      <c r="A2445" t="s">
        <v>192</v>
      </c>
      <c r="B2445" t="s">
        <v>369</v>
      </c>
      <c r="C2445">
        <v>2217</v>
      </c>
      <c r="D2445">
        <v>1247</v>
      </c>
      <c r="E2445">
        <v>56.247180875056387</v>
      </c>
      <c r="F2445">
        <v>2565</v>
      </c>
      <c r="G2445">
        <v>1274</v>
      </c>
      <c r="H2445">
        <v>49.668615984405463</v>
      </c>
      <c r="I2445">
        <v>4782</v>
      </c>
      <c r="J2445">
        <v>2521</v>
      </c>
      <c r="K2445">
        <v>52.718527812630697</v>
      </c>
    </row>
    <row r="2446" spans="1:11" x14ac:dyDescent="0.25">
      <c r="A2446" t="s">
        <v>192</v>
      </c>
      <c r="B2446" t="s">
        <v>370</v>
      </c>
      <c r="C2446">
        <v>2131</v>
      </c>
      <c r="D2446">
        <v>1163</v>
      </c>
      <c r="E2446">
        <v>54.575316752698264</v>
      </c>
      <c r="F2446">
        <v>2588</v>
      </c>
      <c r="G2446">
        <v>1203</v>
      </c>
      <c r="H2446">
        <v>46.483771251931991</v>
      </c>
      <c r="I2446">
        <v>4719</v>
      </c>
      <c r="J2446">
        <v>2366</v>
      </c>
      <c r="K2446">
        <v>50.137741046831955</v>
      </c>
    </row>
    <row r="2447" spans="1:11" x14ac:dyDescent="0.25">
      <c r="A2447" t="s">
        <v>192</v>
      </c>
      <c r="B2447" t="s">
        <v>357</v>
      </c>
      <c r="C2447">
        <v>2142</v>
      </c>
      <c r="D2447">
        <v>1256</v>
      </c>
      <c r="E2447">
        <v>58.636788048552752</v>
      </c>
      <c r="F2447">
        <v>2501</v>
      </c>
      <c r="G2447">
        <v>1239</v>
      </c>
      <c r="H2447">
        <v>49.540183926429428</v>
      </c>
      <c r="I2447">
        <v>4643</v>
      </c>
      <c r="J2447">
        <v>2495</v>
      </c>
      <c r="K2447">
        <v>53.736808098212357</v>
      </c>
    </row>
    <row r="2448" spans="1:11" x14ac:dyDescent="0.25">
      <c r="A2448" t="s">
        <v>192</v>
      </c>
      <c r="B2448" t="s">
        <v>358</v>
      </c>
      <c r="C2448">
        <v>2436</v>
      </c>
      <c r="D2448">
        <v>1480</v>
      </c>
      <c r="E2448">
        <v>60.755336617405582</v>
      </c>
      <c r="F2448">
        <v>2966</v>
      </c>
      <c r="G2448">
        <v>1479</v>
      </c>
      <c r="H2448">
        <v>49.865138233310851</v>
      </c>
      <c r="I2448">
        <v>5402</v>
      </c>
      <c r="J2448">
        <v>2959</v>
      </c>
      <c r="K2448">
        <v>54.776008885597932</v>
      </c>
    </row>
    <row r="2449" spans="1:11" x14ac:dyDescent="0.25">
      <c r="A2449" t="s">
        <v>192</v>
      </c>
      <c r="B2449" t="s">
        <v>359</v>
      </c>
      <c r="C2449">
        <v>2984</v>
      </c>
      <c r="D2449">
        <v>1625</v>
      </c>
      <c r="E2449">
        <v>54.457104557640747</v>
      </c>
      <c r="F2449">
        <v>3580</v>
      </c>
      <c r="G2449">
        <v>1659</v>
      </c>
      <c r="H2449">
        <v>46.340782122905033</v>
      </c>
      <c r="I2449">
        <v>6564</v>
      </c>
      <c r="J2449">
        <v>3284</v>
      </c>
      <c r="K2449">
        <v>50.030469226081657</v>
      </c>
    </row>
    <row r="2450" spans="1:11" x14ac:dyDescent="0.25">
      <c r="A2450" t="s">
        <v>192</v>
      </c>
      <c r="B2450" t="s">
        <v>360</v>
      </c>
      <c r="C2450">
        <v>2791</v>
      </c>
      <c r="D2450">
        <v>1442</v>
      </c>
      <c r="E2450">
        <v>51.666069509136513</v>
      </c>
      <c r="F2450">
        <v>3375</v>
      </c>
      <c r="G2450">
        <v>1433</v>
      </c>
      <c r="H2450">
        <v>42.459259259259262</v>
      </c>
      <c r="I2450">
        <v>6166</v>
      </c>
      <c r="J2450">
        <v>2875</v>
      </c>
      <c r="K2450">
        <v>46.626662341874798</v>
      </c>
    </row>
    <row r="2451" spans="1:11" x14ac:dyDescent="0.25">
      <c r="A2451" t="s">
        <v>192</v>
      </c>
      <c r="B2451" t="s">
        <v>361</v>
      </c>
      <c r="C2451">
        <v>2526</v>
      </c>
      <c r="D2451">
        <v>1338</v>
      </c>
      <c r="E2451">
        <v>52.969121140142498</v>
      </c>
      <c r="F2451">
        <v>2974</v>
      </c>
      <c r="G2451">
        <v>1394</v>
      </c>
      <c r="H2451">
        <v>46.872898453261598</v>
      </c>
      <c r="I2451">
        <v>5500</v>
      </c>
      <c r="J2451">
        <v>2732</v>
      </c>
      <c r="K2451">
        <v>49.6727272727273</v>
      </c>
    </row>
    <row r="2452" spans="1:11" x14ac:dyDescent="0.25">
      <c r="A2452" t="s">
        <v>192</v>
      </c>
      <c r="B2452" t="s">
        <v>362</v>
      </c>
      <c r="C2452">
        <v>2530</v>
      </c>
      <c r="D2452">
        <v>1340</v>
      </c>
      <c r="E2452">
        <v>52.964426877470402</v>
      </c>
      <c r="F2452">
        <v>2918</v>
      </c>
      <c r="G2452">
        <v>1321</v>
      </c>
      <c r="H2452">
        <v>45.270733379026701</v>
      </c>
      <c r="I2452">
        <v>5448</v>
      </c>
      <c r="J2452">
        <v>2661</v>
      </c>
      <c r="K2452">
        <v>48.843612334801797</v>
      </c>
    </row>
    <row r="2453" spans="1:11" x14ac:dyDescent="0.25">
      <c r="A2453" t="s">
        <v>192</v>
      </c>
      <c r="B2453" t="s">
        <v>363</v>
      </c>
      <c r="C2453">
        <v>827</v>
      </c>
      <c r="D2453">
        <v>477</v>
      </c>
      <c r="E2453">
        <v>57.678355501813797</v>
      </c>
      <c r="F2453">
        <v>928</v>
      </c>
      <c r="G2453">
        <v>513</v>
      </c>
      <c r="H2453">
        <v>55.280172413793103</v>
      </c>
      <c r="I2453">
        <v>1755</v>
      </c>
      <c r="J2453">
        <v>990</v>
      </c>
      <c r="K2453">
        <v>56.410256410256402</v>
      </c>
    </row>
    <row r="2454" spans="1:11" x14ac:dyDescent="0.25">
      <c r="A2454" t="s">
        <v>192</v>
      </c>
      <c r="B2454" t="s">
        <v>355</v>
      </c>
      <c r="C2454">
        <v>2762</v>
      </c>
      <c r="D2454">
        <v>1441</v>
      </c>
      <c r="E2454">
        <v>52.172338884866036</v>
      </c>
      <c r="F2454">
        <v>3056</v>
      </c>
      <c r="G2454">
        <v>1335</v>
      </c>
      <c r="H2454">
        <v>43.684554973821989</v>
      </c>
      <c r="I2454">
        <v>5818</v>
      </c>
      <c r="J2454">
        <v>2776</v>
      </c>
      <c r="K2454">
        <v>47.713991062220693</v>
      </c>
    </row>
    <row r="2455" spans="1:11" x14ac:dyDescent="0.25">
      <c r="A2455" t="s">
        <v>193</v>
      </c>
      <c r="B2455" t="s">
        <v>365</v>
      </c>
      <c r="C2455">
        <v>43</v>
      </c>
      <c r="D2455">
        <v>27</v>
      </c>
      <c r="E2455">
        <v>62.79069767441861</v>
      </c>
      <c r="F2455">
        <v>57</v>
      </c>
      <c r="G2455">
        <v>28</v>
      </c>
      <c r="H2455">
        <v>49.122807017543856</v>
      </c>
      <c r="I2455">
        <v>100</v>
      </c>
      <c r="J2455">
        <v>55</v>
      </c>
      <c r="K2455">
        <v>55</v>
      </c>
    </row>
    <row r="2456" spans="1:11" x14ac:dyDescent="0.25">
      <c r="A2456" t="s">
        <v>193</v>
      </c>
      <c r="B2456" t="s">
        <v>366</v>
      </c>
      <c r="C2456">
        <v>52</v>
      </c>
      <c r="D2456">
        <v>34</v>
      </c>
      <c r="E2456">
        <v>65.384615384615387</v>
      </c>
      <c r="F2456">
        <v>50</v>
      </c>
      <c r="G2456">
        <v>30</v>
      </c>
      <c r="H2456">
        <v>60</v>
      </c>
      <c r="I2456">
        <v>102</v>
      </c>
      <c r="J2456">
        <v>64</v>
      </c>
      <c r="K2456">
        <v>62.745098039215691</v>
      </c>
    </row>
    <row r="2457" spans="1:11" x14ac:dyDescent="0.25">
      <c r="A2457" t="s">
        <v>193</v>
      </c>
      <c r="B2457" t="s">
        <v>367</v>
      </c>
      <c r="C2457">
        <v>39</v>
      </c>
      <c r="D2457">
        <v>23</v>
      </c>
      <c r="E2457">
        <v>58.974358974358978</v>
      </c>
      <c r="F2457">
        <v>61</v>
      </c>
      <c r="G2457">
        <v>31</v>
      </c>
      <c r="H2457">
        <v>50.819672131147541</v>
      </c>
      <c r="I2457">
        <v>100</v>
      </c>
      <c r="J2457">
        <v>54</v>
      </c>
      <c r="K2457">
        <v>54</v>
      </c>
    </row>
    <row r="2458" spans="1:11" x14ac:dyDescent="0.25">
      <c r="A2458" t="s">
        <v>193</v>
      </c>
      <c r="B2458" t="s">
        <v>368</v>
      </c>
      <c r="C2458">
        <v>59</v>
      </c>
      <c r="D2458">
        <v>35</v>
      </c>
      <c r="E2458">
        <v>59.322033898305079</v>
      </c>
      <c r="F2458">
        <v>49</v>
      </c>
      <c r="G2458">
        <v>26</v>
      </c>
      <c r="H2458">
        <v>53.061224489795926</v>
      </c>
      <c r="I2458">
        <v>108</v>
      </c>
      <c r="J2458">
        <v>61</v>
      </c>
      <c r="K2458">
        <v>56.481481481481481</v>
      </c>
    </row>
    <row r="2459" spans="1:11" x14ac:dyDescent="0.25">
      <c r="A2459" t="s">
        <v>193</v>
      </c>
      <c r="B2459" t="s">
        <v>369</v>
      </c>
      <c r="C2459">
        <v>54</v>
      </c>
      <c r="D2459">
        <v>30</v>
      </c>
      <c r="E2459">
        <v>55.555555555555557</v>
      </c>
      <c r="F2459">
        <v>46</v>
      </c>
      <c r="G2459">
        <v>23</v>
      </c>
      <c r="H2459">
        <v>50</v>
      </c>
      <c r="I2459">
        <v>100</v>
      </c>
      <c r="J2459">
        <v>53</v>
      </c>
      <c r="K2459">
        <v>53</v>
      </c>
    </row>
    <row r="2460" spans="1:11" x14ac:dyDescent="0.25">
      <c r="A2460" t="s">
        <v>193</v>
      </c>
      <c r="B2460" t="s">
        <v>370</v>
      </c>
      <c r="C2460">
        <v>57</v>
      </c>
      <c r="D2460">
        <v>35</v>
      </c>
      <c r="E2460">
        <v>61.403508771929829</v>
      </c>
      <c r="F2460">
        <v>34</v>
      </c>
      <c r="G2460">
        <v>21</v>
      </c>
      <c r="H2460">
        <v>61.764705882352935</v>
      </c>
      <c r="I2460">
        <v>91</v>
      </c>
      <c r="J2460">
        <v>56</v>
      </c>
      <c r="K2460">
        <v>61.53846153846154</v>
      </c>
    </row>
    <row r="2461" spans="1:11" x14ac:dyDescent="0.25">
      <c r="A2461" t="s">
        <v>193</v>
      </c>
      <c r="B2461" t="s">
        <v>357</v>
      </c>
      <c r="C2461">
        <v>48</v>
      </c>
      <c r="D2461">
        <v>29</v>
      </c>
      <c r="E2461">
        <v>60.416666666666671</v>
      </c>
      <c r="F2461">
        <v>45</v>
      </c>
      <c r="G2461">
        <v>29</v>
      </c>
      <c r="H2461">
        <v>64.444444444444443</v>
      </c>
      <c r="I2461">
        <v>93</v>
      </c>
      <c r="J2461">
        <v>58</v>
      </c>
      <c r="K2461">
        <v>62.365591397849464</v>
      </c>
    </row>
    <row r="2462" spans="1:11" x14ac:dyDescent="0.25">
      <c r="A2462" t="s">
        <v>193</v>
      </c>
      <c r="B2462" t="s">
        <v>358</v>
      </c>
      <c r="C2462">
        <v>37</v>
      </c>
      <c r="D2462">
        <v>21</v>
      </c>
      <c r="E2462">
        <v>56.756756756756758</v>
      </c>
      <c r="F2462">
        <v>45</v>
      </c>
      <c r="G2462">
        <v>22</v>
      </c>
      <c r="H2462">
        <v>48.888888888888886</v>
      </c>
      <c r="I2462">
        <v>82</v>
      </c>
      <c r="J2462">
        <v>43</v>
      </c>
      <c r="K2462">
        <v>52.439024390243901</v>
      </c>
    </row>
    <row r="2463" spans="1:11" x14ac:dyDescent="0.25">
      <c r="A2463" t="s">
        <v>193</v>
      </c>
      <c r="B2463" t="s">
        <v>359</v>
      </c>
      <c r="C2463">
        <v>71</v>
      </c>
      <c r="D2463">
        <v>34</v>
      </c>
      <c r="E2463">
        <v>47.887323943661968</v>
      </c>
      <c r="F2463">
        <v>56</v>
      </c>
      <c r="G2463">
        <v>35</v>
      </c>
      <c r="H2463">
        <v>62.5</v>
      </c>
      <c r="I2463">
        <v>127</v>
      </c>
      <c r="J2463">
        <v>69</v>
      </c>
      <c r="K2463">
        <v>54.330708661417319</v>
      </c>
    </row>
    <row r="2464" spans="1:11" x14ac:dyDescent="0.25">
      <c r="A2464" t="s">
        <v>193</v>
      </c>
      <c r="B2464" t="s">
        <v>360</v>
      </c>
      <c r="C2464">
        <v>48</v>
      </c>
      <c r="D2464">
        <v>27</v>
      </c>
      <c r="E2464">
        <v>56.25</v>
      </c>
      <c r="F2464">
        <v>40</v>
      </c>
      <c r="G2464">
        <v>28</v>
      </c>
      <c r="H2464">
        <v>70</v>
      </c>
      <c r="I2464">
        <v>88</v>
      </c>
      <c r="J2464">
        <v>55</v>
      </c>
      <c r="K2464">
        <v>62.5</v>
      </c>
    </row>
    <row r="2465" spans="1:11" x14ac:dyDescent="0.25">
      <c r="A2465" t="s">
        <v>193</v>
      </c>
      <c r="B2465" t="s">
        <v>361</v>
      </c>
      <c r="C2465">
        <v>57</v>
      </c>
      <c r="D2465">
        <v>33</v>
      </c>
      <c r="E2465">
        <v>57.894736842105303</v>
      </c>
      <c r="F2465">
        <v>51</v>
      </c>
      <c r="G2465">
        <v>27</v>
      </c>
      <c r="H2465">
        <v>52.941176470588204</v>
      </c>
      <c r="I2465">
        <v>108</v>
      </c>
      <c r="J2465">
        <v>60</v>
      </c>
      <c r="K2465">
        <v>55.5555555555556</v>
      </c>
    </row>
    <row r="2466" spans="1:11" x14ac:dyDescent="0.25">
      <c r="A2466" t="s">
        <v>193</v>
      </c>
      <c r="B2466" t="s">
        <v>362</v>
      </c>
      <c r="C2466">
        <v>22</v>
      </c>
      <c r="D2466">
        <v>13</v>
      </c>
      <c r="E2466">
        <v>59.090909090909101</v>
      </c>
      <c r="F2466">
        <v>35</v>
      </c>
      <c r="G2466">
        <v>15</v>
      </c>
      <c r="H2466">
        <v>42.857142857142897</v>
      </c>
      <c r="I2466">
        <v>57</v>
      </c>
      <c r="J2466">
        <v>28</v>
      </c>
      <c r="K2466">
        <v>49.122807017543899</v>
      </c>
    </row>
    <row r="2467" spans="1:11" x14ac:dyDescent="0.25">
      <c r="A2467" t="s">
        <v>193</v>
      </c>
      <c r="B2467" t="s">
        <v>363</v>
      </c>
      <c r="C2467" t="s">
        <v>334</v>
      </c>
      <c r="D2467" t="s">
        <v>334</v>
      </c>
      <c r="E2467">
        <v>75</v>
      </c>
      <c r="F2467" t="s">
        <v>334</v>
      </c>
      <c r="G2467" t="s">
        <v>334</v>
      </c>
      <c r="H2467">
        <v>80</v>
      </c>
      <c r="I2467">
        <v>14</v>
      </c>
      <c r="J2467">
        <v>11</v>
      </c>
      <c r="K2467">
        <v>78.571428571428598</v>
      </c>
    </row>
    <row r="2468" spans="1:11" x14ac:dyDescent="0.25">
      <c r="A2468" t="s">
        <v>193</v>
      </c>
      <c r="B2468" t="s">
        <v>355</v>
      </c>
      <c r="C2468">
        <v>46</v>
      </c>
      <c r="D2468">
        <v>30</v>
      </c>
      <c r="E2468">
        <v>65.217391304347828</v>
      </c>
      <c r="F2468">
        <v>44</v>
      </c>
      <c r="G2468">
        <v>30</v>
      </c>
      <c r="H2468">
        <v>68.181818181818187</v>
      </c>
      <c r="I2468">
        <v>90</v>
      </c>
      <c r="J2468">
        <v>60</v>
      </c>
      <c r="K2468">
        <v>66.666666666666671</v>
      </c>
    </row>
    <row r="2469" spans="1:11" x14ac:dyDescent="0.25">
      <c r="A2469" t="s">
        <v>194</v>
      </c>
      <c r="B2469" t="s">
        <v>366</v>
      </c>
      <c r="C2469">
        <v>1210</v>
      </c>
      <c r="D2469">
        <v>644</v>
      </c>
      <c r="E2469">
        <v>53.223140495867767</v>
      </c>
      <c r="F2469">
        <v>1231</v>
      </c>
      <c r="G2469">
        <v>555</v>
      </c>
      <c r="H2469">
        <v>45.085296506904953</v>
      </c>
      <c r="I2469">
        <v>2442</v>
      </c>
      <c r="J2469">
        <v>1200</v>
      </c>
      <c r="K2469">
        <v>49.140049140049143</v>
      </c>
    </row>
    <row r="2470" spans="1:11" x14ac:dyDescent="0.25">
      <c r="A2470" t="s">
        <v>194</v>
      </c>
      <c r="B2470" t="s">
        <v>367</v>
      </c>
      <c r="C2470">
        <v>1979</v>
      </c>
      <c r="D2470">
        <v>995</v>
      </c>
      <c r="E2470">
        <v>50.277918140474988</v>
      </c>
      <c r="F2470">
        <v>2031</v>
      </c>
      <c r="G2470">
        <v>940</v>
      </c>
      <c r="H2470">
        <v>46.28261939931069</v>
      </c>
      <c r="I2470">
        <v>4010</v>
      </c>
      <c r="J2470">
        <v>1935</v>
      </c>
      <c r="K2470">
        <v>48.254364089775564</v>
      </c>
    </row>
    <row r="2471" spans="1:11" x14ac:dyDescent="0.25">
      <c r="A2471" t="s">
        <v>194</v>
      </c>
      <c r="B2471" t="s">
        <v>368</v>
      </c>
      <c r="C2471">
        <v>2024</v>
      </c>
      <c r="D2471">
        <v>1072</v>
      </c>
      <c r="E2471">
        <v>52.964426877470359</v>
      </c>
      <c r="F2471">
        <v>2087</v>
      </c>
      <c r="G2471">
        <v>982</v>
      </c>
      <c r="H2471">
        <v>47.053186391950163</v>
      </c>
      <c r="I2471">
        <v>4111</v>
      </c>
      <c r="J2471">
        <v>2054</v>
      </c>
      <c r="K2471">
        <v>49.963512527365602</v>
      </c>
    </row>
    <row r="2472" spans="1:11" x14ac:dyDescent="0.25">
      <c r="A2472" t="s">
        <v>194</v>
      </c>
      <c r="B2472" t="s">
        <v>369</v>
      </c>
      <c r="C2472">
        <v>1572</v>
      </c>
      <c r="D2472">
        <v>880</v>
      </c>
      <c r="E2472">
        <v>55.979643765903312</v>
      </c>
      <c r="F2472">
        <v>1896</v>
      </c>
      <c r="G2472">
        <v>939</v>
      </c>
      <c r="H2472">
        <v>49.525316455696199</v>
      </c>
      <c r="I2472">
        <v>3468</v>
      </c>
      <c r="J2472">
        <v>1819</v>
      </c>
      <c r="K2472">
        <v>52.450980392156865</v>
      </c>
    </row>
    <row r="2473" spans="1:11" x14ac:dyDescent="0.25">
      <c r="A2473" t="s">
        <v>194</v>
      </c>
      <c r="B2473" t="s">
        <v>370</v>
      </c>
      <c r="C2473">
        <v>1814</v>
      </c>
      <c r="D2473">
        <v>981</v>
      </c>
      <c r="E2473">
        <v>54.079382579933842</v>
      </c>
      <c r="F2473">
        <v>2062</v>
      </c>
      <c r="G2473">
        <v>1017</v>
      </c>
      <c r="H2473">
        <v>49.321047526673141</v>
      </c>
      <c r="I2473">
        <v>3876</v>
      </c>
      <c r="J2473">
        <v>1998</v>
      </c>
      <c r="K2473">
        <v>51.547987616099071</v>
      </c>
    </row>
    <row r="2474" spans="1:11" x14ac:dyDescent="0.25">
      <c r="A2474" t="s">
        <v>194</v>
      </c>
      <c r="B2474" t="s">
        <v>357</v>
      </c>
      <c r="C2474">
        <v>2080</v>
      </c>
      <c r="D2474">
        <v>1090</v>
      </c>
      <c r="E2474">
        <v>52.403846153846153</v>
      </c>
      <c r="F2474">
        <v>2281</v>
      </c>
      <c r="G2474">
        <v>1088</v>
      </c>
      <c r="H2474">
        <v>47.698377904427879</v>
      </c>
      <c r="I2474">
        <v>4361</v>
      </c>
      <c r="J2474">
        <v>2178</v>
      </c>
      <c r="K2474">
        <v>49.942673698692964</v>
      </c>
    </row>
    <row r="2475" spans="1:11" x14ac:dyDescent="0.25">
      <c r="A2475" t="s">
        <v>194</v>
      </c>
      <c r="B2475" t="s">
        <v>358</v>
      </c>
      <c r="C2475">
        <v>1886</v>
      </c>
      <c r="D2475">
        <v>1021</v>
      </c>
      <c r="E2475">
        <v>54.135737009544009</v>
      </c>
      <c r="F2475">
        <v>2279</v>
      </c>
      <c r="G2475">
        <v>1054</v>
      </c>
      <c r="H2475">
        <v>46.248354541465552</v>
      </c>
      <c r="I2475">
        <v>4165</v>
      </c>
      <c r="J2475">
        <v>2075</v>
      </c>
      <c r="K2475">
        <v>49.81992797118847</v>
      </c>
    </row>
    <row r="2476" spans="1:11" x14ac:dyDescent="0.25">
      <c r="A2476" t="s">
        <v>194</v>
      </c>
      <c r="B2476" t="s">
        <v>359</v>
      </c>
      <c r="C2476">
        <v>2410</v>
      </c>
      <c r="D2476">
        <v>1347</v>
      </c>
      <c r="E2476">
        <v>55.892116182572614</v>
      </c>
      <c r="F2476">
        <v>2570</v>
      </c>
      <c r="G2476">
        <v>1274</v>
      </c>
      <c r="H2476">
        <v>49.571984435797667</v>
      </c>
      <c r="I2476">
        <v>4980</v>
      </c>
      <c r="J2476">
        <v>2621</v>
      </c>
      <c r="K2476">
        <v>52.630522088353409</v>
      </c>
    </row>
    <row r="2477" spans="1:11" x14ac:dyDescent="0.25">
      <c r="A2477" t="s">
        <v>194</v>
      </c>
      <c r="B2477" t="s">
        <v>360</v>
      </c>
      <c r="C2477">
        <v>2325</v>
      </c>
      <c r="D2477">
        <v>1238</v>
      </c>
      <c r="E2477">
        <v>53.247311827956992</v>
      </c>
      <c r="F2477">
        <v>2681</v>
      </c>
      <c r="G2477">
        <v>1211</v>
      </c>
      <c r="H2477">
        <v>45.16971279373368</v>
      </c>
      <c r="I2477">
        <v>5006</v>
      </c>
      <c r="J2477">
        <v>2449</v>
      </c>
      <c r="K2477">
        <v>48.921294446664007</v>
      </c>
    </row>
    <row r="2478" spans="1:11" x14ac:dyDescent="0.25">
      <c r="A2478" t="s">
        <v>194</v>
      </c>
      <c r="B2478" t="s">
        <v>361</v>
      </c>
      <c r="C2478">
        <v>2032</v>
      </c>
      <c r="D2478">
        <v>1207</v>
      </c>
      <c r="E2478">
        <v>59.3996062992126</v>
      </c>
      <c r="F2478">
        <v>2339</v>
      </c>
      <c r="G2478">
        <v>1148</v>
      </c>
      <c r="H2478">
        <v>49.080803762291602</v>
      </c>
      <c r="I2478">
        <v>4371</v>
      </c>
      <c r="J2478">
        <v>2355</v>
      </c>
      <c r="K2478">
        <v>53.877831159917598</v>
      </c>
    </row>
    <row r="2479" spans="1:11" x14ac:dyDescent="0.25">
      <c r="A2479" t="s">
        <v>194</v>
      </c>
      <c r="B2479" t="s">
        <v>362</v>
      </c>
      <c r="C2479">
        <v>2139</v>
      </c>
      <c r="D2479">
        <v>1140</v>
      </c>
      <c r="E2479">
        <v>53.295932678821899</v>
      </c>
      <c r="F2479">
        <v>2576</v>
      </c>
      <c r="G2479">
        <v>1191</v>
      </c>
      <c r="H2479">
        <v>46.234472049689401</v>
      </c>
      <c r="I2479">
        <v>4715</v>
      </c>
      <c r="J2479">
        <v>2331</v>
      </c>
      <c r="K2479">
        <v>49.437963944856797</v>
      </c>
    </row>
    <row r="2480" spans="1:11" x14ac:dyDescent="0.25">
      <c r="A2480" t="s">
        <v>194</v>
      </c>
      <c r="B2480" t="s">
        <v>363</v>
      </c>
      <c r="C2480">
        <v>906</v>
      </c>
      <c r="D2480">
        <v>491</v>
      </c>
      <c r="E2480">
        <v>54.194260485651199</v>
      </c>
      <c r="F2480">
        <v>895</v>
      </c>
      <c r="G2480">
        <v>436</v>
      </c>
      <c r="H2480">
        <v>48.715083798882702</v>
      </c>
      <c r="I2480">
        <v>1801</v>
      </c>
      <c r="J2480">
        <v>927</v>
      </c>
      <c r="K2480">
        <v>51.471404775124903</v>
      </c>
    </row>
    <row r="2481" spans="1:11" x14ac:dyDescent="0.25">
      <c r="A2481" t="s">
        <v>194</v>
      </c>
      <c r="B2481" t="s">
        <v>355</v>
      </c>
      <c r="C2481">
        <v>2084</v>
      </c>
      <c r="D2481">
        <v>1020</v>
      </c>
      <c r="E2481">
        <v>48.944337811900198</v>
      </c>
      <c r="F2481">
        <v>2221</v>
      </c>
      <c r="G2481">
        <v>996</v>
      </c>
      <c r="H2481">
        <v>44.844664565511032</v>
      </c>
      <c r="I2481">
        <v>4305</v>
      </c>
      <c r="J2481">
        <v>2016</v>
      </c>
      <c r="K2481">
        <v>46.829268292682926</v>
      </c>
    </row>
    <row r="2482" spans="1:11" x14ac:dyDescent="0.25">
      <c r="A2482" t="s">
        <v>443</v>
      </c>
      <c r="B2482" t="s">
        <v>359</v>
      </c>
      <c r="C2482" t="s">
        <v>334</v>
      </c>
      <c r="D2482" t="s">
        <v>334</v>
      </c>
      <c r="E2482" t="s">
        <v>334</v>
      </c>
      <c r="F2482" t="s">
        <v>334</v>
      </c>
      <c r="G2482" t="s">
        <v>334</v>
      </c>
      <c r="H2482" t="s">
        <v>334</v>
      </c>
      <c r="I2482" t="s">
        <v>334</v>
      </c>
      <c r="J2482" t="s">
        <v>334</v>
      </c>
      <c r="K2482">
        <v>66.666666666666671</v>
      </c>
    </row>
    <row r="2483" spans="1:11" x14ac:dyDescent="0.25">
      <c r="A2483" t="s">
        <v>195</v>
      </c>
      <c r="B2483" t="s">
        <v>367</v>
      </c>
      <c r="C2483">
        <v>33</v>
      </c>
      <c r="D2483">
        <v>19</v>
      </c>
      <c r="E2483">
        <v>57.575757575757578</v>
      </c>
      <c r="F2483">
        <v>40</v>
      </c>
      <c r="G2483">
        <v>21</v>
      </c>
      <c r="H2483">
        <v>52.5</v>
      </c>
      <c r="I2483">
        <v>73</v>
      </c>
      <c r="J2483">
        <v>40</v>
      </c>
      <c r="K2483">
        <v>54.794520547945204</v>
      </c>
    </row>
    <row r="2484" spans="1:11" x14ac:dyDescent="0.25">
      <c r="A2484" t="s">
        <v>195</v>
      </c>
      <c r="B2484" t="s">
        <v>355</v>
      </c>
      <c r="C2484">
        <v>2122</v>
      </c>
      <c r="D2484">
        <v>1212</v>
      </c>
      <c r="E2484">
        <v>57.115928369462772</v>
      </c>
      <c r="F2484">
        <v>2250</v>
      </c>
      <c r="G2484">
        <v>1088</v>
      </c>
      <c r="H2484">
        <v>48.355555555555554</v>
      </c>
      <c r="I2484">
        <v>4372</v>
      </c>
      <c r="J2484">
        <v>2300</v>
      </c>
      <c r="K2484">
        <v>52.607502287282706</v>
      </c>
    </row>
    <row r="2485" spans="1:11" x14ac:dyDescent="0.25">
      <c r="A2485" t="s">
        <v>195</v>
      </c>
      <c r="B2485" t="s">
        <v>368</v>
      </c>
      <c r="C2485">
        <v>2027</v>
      </c>
      <c r="D2485">
        <v>1167</v>
      </c>
      <c r="E2485">
        <v>57.57276763690183</v>
      </c>
      <c r="F2485">
        <v>2365</v>
      </c>
      <c r="G2485">
        <v>1181</v>
      </c>
      <c r="H2485">
        <v>49.936575052854124</v>
      </c>
      <c r="I2485">
        <v>4392</v>
      </c>
      <c r="J2485">
        <v>2348</v>
      </c>
      <c r="K2485">
        <v>53.460837887067392</v>
      </c>
    </row>
    <row r="2486" spans="1:11" x14ac:dyDescent="0.25">
      <c r="A2486" t="s">
        <v>195</v>
      </c>
      <c r="B2486" t="s">
        <v>369</v>
      </c>
      <c r="C2486">
        <v>2188</v>
      </c>
      <c r="D2486">
        <v>1155</v>
      </c>
      <c r="E2486">
        <v>52.787934186471666</v>
      </c>
      <c r="F2486">
        <v>2248</v>
      </c>
      <c r="G2486">
        <v>1049</v>
      </c>
      <c r="H2486">
        <v>46.663701067615655</v>
      </c>
      <c r="I2486">
        <v>4436</v>
      </c>
      <c r="J2486">
        <v>2204</v>
      </c>
      <c r="K2486">
        <v>49.684400360685302</v>
      </c>
    </row>
    <row r="2487" spans="1:11" x14ac:dyDescent="0.25">
      <c r="A2487" t="s">
        <v>195</v>
      </c>
      <c r="B2487" t="s">
        <v>370</v>
      </c>
      <c r="C2487">
        <v>2142</v>
      </c>
      <c r="D2487">
        <v>1167</v>
      </c>
      <c r="E2487">
        <v>54.48179271708684</v>
      </c>
      <c r="F2487">
        <v>2143</v>
      </c>
      <c r="G2487">
        <v>1058</v>
      </c>
      <c r="H2487">
        <v>49.37004199720019</v>
      </c>
      <c r="I2487">
        <v>4285</v>
      </c>
      <c r="J2487">
        <v>2225</v>
      </c>
      <c r="K2487">
        <v>51.925320886814468</v>
      </c>
    </row>
    <row r="2488" spans="1:11" x14ac:dyDescent="0.25">
      <c r="A2488" t="s">
        <v>195</v>
      </c>
      <c r="B2488" t="s">
        <v>357</v>
      </c>
      <c r="C2488">
        <v>2063</v>
      </c>
      <c r="D2488">
        <v>1123</v>
      </c>
      <c r="E2488">
        <v>54.435288414929708</v>
      </c>
      <c r="F2488">
        <v>2077</v>
      </c>
      <c r="G2488">
        <v>1006</v>
      </c>
      <c r="H2488">
        <v>48.435243139142997</v>
      </c>
      <c r="I2488">
        <v>4140</v>
      </c>
      <c r="J2488">
        <v>2129</v>
      </c>
      <c r="K2488">
        <v>51.425120772946855</v>
      </c>
    </row>
    <row r="2489" spans="1:11" x14ac:dyDescent="0.25">
      <c r="A2489" t="s">
        <v>195</v>
      </c>
      <c r="B2489" t="s">
        <v>358</v>
      </c>
      <c r="C2489">
        <v>1806</v>
      </c>
      <c r="D2489">
        <v>955</v>
      </c>
      <c r="E2489">
        <v>52.879291251384274</v>
      </c>
      <c r="F2489">
        <v>1978</v>
      </c>
      <c r="G2489">
        <v>970</v>
      </c>
      <c r="H2489">
        <v>49.039433771486344</v>
      </c>
      <c r="I2489">
        <v>3786</v>
      </c>
      <c r="J2489">
        <v>1925</v>
      </c>
      <c r="K2489">
        <v>50.845219228737449</v>
      </c>
    </row>
    <row r="2490" spans="1:11" x14ac:dyDescent="0.25">
      <c r="A2490" t="s">
        <v>195</v>
      </c>
      <c r="B2490" t="s">
        <v>359</v>
      </c>
      <c r="C2490">
        <v>1982</v>
      </c>
      <c r="D2490">
        <v>1100</v>
      </c>
      <c r="E2490">
        <v>55.499495459132184</v>
      </c>
      <c r="F2490">
        <v>2121</v>
      </c>
      <c r="G2490">
        <v>1032</v>
      </c>
      <c r="H2490">
        <v>48.656294200848663</v>
      </c>
      <c r="I2490">
        <v>4104</v>
      </c>
      <c r="J2490">
        <v>2132</v>
      </c>
      <c r="K2490">
        <v>51.949317738791422</v>
      </c>
    </row>
    <row r="2491" spans="1:11" x14ac:dyDescent="0.25">
      <c r="A2491" t="s">
        <v>195</v>
      </c>
      <c r="B2491" t="s">
        <v>360</v>
      </c>
      <c r="C2491">
        <v>2013</v>
      </c>
      <c r="D2491">
        <v>1082</v>
      </c>
      <c r="E2491">
        <v>53.75062096373572</v>
      </c>
      <c r="F2491">
        <v>2078</v>
      </c>
      <c r="G2491">
        <v>976</v>
      </c>
      <c r="H2491">
        <v>46.968238691049081</v>
      </c>
      <c r="I2491">
        <v>4091</v>
      </c>
      <c r="J2491">
        <v>2058</v>
      </c>
      <c r="K2491">
        <v>50.305548765582991</v>
      </c>
    </row>
    <row r="2492" spans="1:11" x14ac:dyDescent="0.25">
      <c r="A2492" t="s">
        <v>195</v>
      </c>
      <c r="B2492" t="s">
        <v>361</v>
      </c>
      <c r="C2492">
        <v>2073</v>
      </c>
      <c r="D2492">
        <v>1065</v>
      </c>
      <c r="E2492">
        <v>51.374819102749598</v>
      </c>
      <c r="F2492">
        <v>2175</v>
      </c>
      <c r="G2492">
        <v>1014</v>
      </c>
      <c r="H2492">
        <v>46.620689655172399</v>
      </c>
      <c r="I2492">
        <v>4248</v>
      </c>
      <c r="J2492">
        <v>2079</v>
      </c>
      <c r="K2492">
        <v>48.940677966101703</v>
      </c>
    </row>
    <row r="2493" spans="1:11" x14ac:dyDescent="0.25">
      <c r="A2493" t="s">
        <v>195</v>
      </c>
      <c r="B2493" t="s">
        <v>362</v>
      </c>
      <c r="C2493">
        <v>1743</v>
      </c>
      <c r="D2493">
        <v>912</v>
      </c>
      <c r="E2493">
        <v>52.323580034423401</v>
      </c>
      <c r="F2493">
        <v>1906</v>
      </c>
      <c r="G2493">
        <v>877</v>
      </c>
      <c r="H2493">
        <v>46.01259181532</v>
      </c>
      <c r="I2493">
        <v>3649</v>
      </c>
      <c r="J2493">
        <v>1789</v>
      </c>
      <c r="K2493">
        <v>49.027130720745397</v>
      </c>
    </row>
    <row r="2494" spans="1:11" x14ac:dyDescent="0.25">
      <c r="A2494" t="s">
        <v>195</v>
      </c>
      <c r="B2494" t="s">
        <v>363</v>
      </c>
      <c r="C2494">
        <v>656</v>
      </c>
      <c r="D2494">
        <v>364</v>
      </c>
      <c r="E2494">
        <v>55.487804878048799</v>
      </c>
      <c r="F2494">
        <v>631</v>
      </c>
      <c r="G2494">
        <v>334</v>
      </c>
      <c r="H2494">
        <v>52.931854199683002</v>
      </c>
      <c r="I2494">
        <v>1287</v>
      </c>
      <c r="J2494">
        <v>698</v>
      </c>
      <c r="K2494">
        <v>54.234654234654201</v>
      </c>
    </row>
    <row r="2495" spans="1:11" x14ac:dyDescent="0.25">
      <c r="A2495" t="s">
        <v>444</v>
      </c>
      <c r="B2495" t="s">
        <v>365</v>
      </c>
      <c r="C2495">
        <v>43</v>
      </c>
      <c r="D2495">
        <v>29</v>
      </c>
      <c r="E2495">
        <v>67.441860465116278</v>
      </c>
      <c r="F2495">
        <v>45</v>
      </c>
      <c r="G2495">
        <v>22</v>
      </c>
      <c r="H2495">
        <v>48.888888888888886</v>
      </c>
      <c r="I2495">
        <v>88</v>
      </c>
      <c r="J2495">
        <v>51</v>
      </c>
      <c r="K2495">
        <v>57.954545454545453</v>
      </c>
    </row>
    <row r="2496" spans="1:11" x14ac:dyDescent="0.25">
      <c r="A2496" t="s">
        <v>444</v>
      </c>
      <c r="B2496" t="s">
        <v>366</v>
      </c>
      <c r="C2496">
        <v>47</v>
      </c>
      <c r="D2496">
        <v>24</v>
      </c>
      <c r="E2496">
        <v>51.063829787234042</v>
      </c>
      <c r="F2496">
        <v>50</v>
      </c>
      <c r="G2496">
        <v>23</v>
      </c>
      <c r="H2496">
        <v>46</v>
      </c>
      <c r="I2496">
        <v>97</v>
      </c>
      <c r="J2496">
        <v>47</v>
      </c>
      <c r="K2496">
        <v>48.453608247422679</v>
      </c>
    </row>
    <row r="2497" spans="1:11" x14ac:dyDescent="0.25">
      <c r="A2497" t="s">
        <v>444</v>
      </c>
      <c r="B2497" t="s">
        <v>367</v>
      </c>
      <c r="C2497">
        <v>45</v>
      </c>
      <c r="D2497">
        <v>21</v>
      </c>
      <c r="E2497">
        <v>46.666666666666671</v>
      </c>
      <c r="F2497">
        <v>40</v>
      </c>
      <c r="G2497">
        <v>21</v>
      </c>
      <c r="H2497">
        <v>52.5</v>
      </c>
      <c r="I2497">
        <v>85</v>
      </c>
      <c r="J2497">
        <v>42</v>
      </c>
      <c r="K2497">
        <v>49.411764705882348</v>
      </c>
    </row>
    <row r="2498" spans="1:11" x14ac:dyDescent="0.25">
      <c r="A2498" t="s">
        <v>444</v>
      </c>
      <c r="B2498" t="s">
        <v>368</v>
      </c>
      <c r="C2498">
        <v>34</v>
      </c>
      <c r="D2498">
        <v>21</v>
      </c>
      <c r="E2498">
        <v>61.764705882352935</v>
      </c>
      <c r="F2498">
        <v>34</v>
      </c>
      <c r="G2498">
        <v>15</v>
      </c>
      <c r="H2498">
        <v>44.117647058823529</v>
      </c>
      <c r="I2498">
        <v>68</v>
      </c>
      <c r="J2498">
        <v>36</v>
      </c>
      <c r="K2498">
        <v>52.941176470588232</v>
      </c>
    </row>
    <row r="2499" spans="1:11" x14ac:dyDescent="0.25">
      <c r="A2499" t="s">
        <v>444</v>
      </c>
      <c r="B2499" t="s">
        <v>369</v>
      </c>
      <c r="C2499">
        <v>22</v>
      </c>
      <c r="D2499">
        <v>14</v>
      </c>
      <c r="E2499">
        <v>63.63636363636364</v>
      </c>
      <c r="F2499">
        <v>20</v>
      </c>
      <c r="G2499">
        <v>14</v>
      </c>
      <c r="H2499">
        <v>70</v>
      </c>
      <c r="I2499">
        <v>42</v>
      </c>
      <c r="J2499">
        <v>28</v>
      </c>
      <c r="K2499">
        <v>66.666666666666671</v>
      </c>
    </row>
    <row r="2500" spans="1:11" x14ac:dyDescent="0.25">
      <c r="A2500" t="s">
        <v>444</v>
      </c>
      <c r="B2500" t="s">
        <v>370</v>
      </c>
      <c r="C2500">
        <v>27</v>
      </c>
      <c r="D2500">
        <v>19</v>
      </c>
      <c r="E2500">
        <v>70.370370370370381</v>
      </c>
      <c r="F2500">
        <v>28</v>
      </c>
      <c r="G2500">
        <v>18</v>
      </c>
      <c r="H2500">
        <v>64.285714285714278</v>
      </c>
      <c r="I2500">
        <v>55</v>
      </c>
      <c r="J2500">
        <v>37</v>
      </c>
      <c r="K2500">
        <v>67.272727272727266</v>
      </c>
    </row>
    <row r="2501" spans="1:11" x14ac:dyDescent="0.25">
      <c r="A2501" t="s">
        <v>444</v>
      </c>
      <c r="B2501" t="s">
        <v>357</v>
      </c>
      <c r="C2501">
        <v>30</v>
      </c>
      <c r="D2501">
        <v>21</v>
      </c>
      <c r="E2501">
        <v>70</v>
      </c>
      <c r="F2501">
        <v>19</v>
      </c>
      <c r="G2501">
        <v>15</v>
      </c>
      <c r="H2501">
        <v>78.94736842105263</v>
      </c>
      <c r="I2501">
        <v>49</v>
      </c>
      <c r="J2501">
        <v>36</v>
      </c>
      <c r="K2501">
        <v>73.469387755102048</v>
      </c>
    </row>
    <row r="2502" spans="1:11" x14ac:dyDescent="0.25">
      <c r="A2502" t="s">
        <v>444</v>
      </c>
      <c r="B2502" t="s">
        <v>358</v>
      </c>
      <c r="C2502">
        <v>31</v>
      </c>
      <c r="D2502">
        <v>22</v>
      </c>
      <c r="E2502">
        <v>70.967741935483872</v>
      </c>
      <c r="F2502">
        <v>19</v>
      </c>
      <c r="G2502">
        <v>14</v>
      </c>
      <c r="H2502">
        <v>73.684210526315795</v>
      </c>
      <c r="I2502">
        <v>50</v>
      </c>
      <c r="J2502">
        <v>36</v>
      </c>
      <c r="K2502">
        <v>72</v>
      </c>
    </row>
    <row r="2503" spans="1:11" x14ac:dyDescent="0.25">
      <c r="A2503" t="s">
        <v>444</v>
      </c>
      <c r="B2503" t="s">
        <v>359</v>
      </c>
      <c r="C2503">
        <v>32</v>
      </c>
      <c r="D2503">
        <v>23</v>
      </c>
      <c r="E2503">
        <v>71.875</v>
      </c>
      <c r="F2503">
        <v>18</v>
      </c>
      <c r="G2503">
        <v>13</v>
      </c>
      <c r="H2503">
        <v>72.222222222222229</v>
      </c>
      <c r="I2503">
        <v>50</v>
      </c>
      <c r="J2503">
        <v>36</v>
      </c>
      <c r="K2503">
        <v>72</v>
      </c>
    </row>
    <row r="2504" spans="1:11" x14ac:dyDescent="0.25">
      <c r="A2504" t="s">
        <v>444</v>
      </c>
      <c r="B2504" t="s">
        <v>360</v>
      </c>
      <c r="C2504">
        <v>43</v>
      </c>
      <c r="D2504">
        <v>24</v>
      </c>
      <c r="E2504">
        <v>55.813953488372093</v>
      </c>
      <c r="F2504">
        <v>28</v>
      </c>
      <c r="G2504">
        <v>18</v>
      </c>
      <c r="H2504">
        <v>64.285714285714278</v>
      </c>
      <c r="I2504">
        <v>71</v>
      </c>
      <c r="J2504">
        <v>42</v>
      </c>
      <c r="K2504">
        <v>59.154929577464792</v>
      </c>
    </row>
    <row r="2505" spans="1:11" x14ac:dyDescent="0.25">
      <c r="A2505" t="s">
        <v>444</v>
      </c>
      <c r="B2505" t="s">
        <v>361</v>
      </c>
      <c r="C2505">
        <v>37</v>
      </c>
      <c r="D2505">
        <v>19</v>
      </c>
      <c r="E2505">
        <v>51.351351351351298</v>
      </c>
      <c r="F2505">
        <v>45</v>
      </c>
      <c r="G2505">
        <v>22</v>
      </c>
      <c r="H2505">
        <v>48.8888888888889</v>
      </c>
      <c r="I2505">
        <v>82</v>
      </c>
      <c r="J2505">
        <v>41</v>
      </c>
      <c r="K2505">
        <v>50</v>
      </c>
    </row>
    <row r="2506" spans="1:11" x14ac:dyDescent="0.25">
      <c r="A2506" t="s">
        <v>444</v>
      </c>
      <c r="B2506" t="s">
        <v>362</v>
      </c>
      <c r="C2506">
        <v>51</v>
      </c>
      <c r="D2506">
        <v>36</v>
      </c>
      <c r="E2506">
        <v>70.588235294117695</v>
      </c>
      <c r="F2506">
        <v>55</v>
      </c>
      <c r="G2506">
        <v>36</v>
      </c>
      <c r="H2506">
        <v>65.454545454545496</v>
      </c>
      <c r="I2506">
        <v>106</v>
      </c>
      <c r="J2506">
        <v>72</v>
      </c>
      <c r="K2506">
        <v>67.924528301886795</v>
      </c>
    </row>
    <row r="2507" spans="1:11" x14ac:dyDescent="0.25">
      <c r="A2507" t="s">
        <v>444</v>
      </c>
      <c r="B2507" t="s">
        <v>355</v>
      </c>
      <c r="C2507">
        <v>38</v>
      </c>
      <c r="D2507">
        <v>25</v>
      </c>
      <c r="E2507">
        <v>65.78947368421052</v>
      </c>
      <c r="F2507">
        <v>45</v>
      </c>
      <c r="G2507">
        <v>27</v>
      </c>
      <c r="H2507">
        <v>60</v>
      </c>
      <c r="I2507">
        <v>83</v>
      </c>
      <c r="J2507">
        <v>52</v>
      </c>
      <c r="K2507">
        <v>62.650602409638552</v>
      </c>
    </row>
    <row r="2508" spans="1:11" x14ac:dyDescent="0.25">
      <c r="A2508" t="s">
        <v>445</v>
      </c>
      <c r="B2508" t="s">
        <v>366</v>
      </c>
      <c r="C2508">
        <v>19</v>
      </c>
      <c r="D2508">
        <v>11</v>
      </c>
      <c r="E2508">
        <v>57.894736842105267</v>
      </c>
      <c r="F2508">
        <v>24</v>
      </c>
      <c r="G2508">
        <v>11</v>
      </c>
      <c r="H2508">
        <v>45.833333333333329</v>
      </c>
      <c r="I2508">
        <v>43</v>
      </c>
      <c r="J2508">
        <v>22</v>
      </c>
      <c r="K2508">
        <v>51.162790697674417</v>
      </c>
    </row>
    <row r="2509" spans="1:11" x14ac:dyDescent="0.25">
      <c r="A2509" t="s">
        <v>445</v>
      </c>
      <c r="B2509" t="s">
        <v>367</v>
      </c>
      <c r="C2509">
        <v>30</v>
      </c>
      <c r="D2509">
        <v>20</v>
      </c>
      <c r="E2509">
        <v>66.666666666666671</v>
      </c>
      <c r="F2509">
        <v>32</v>
      </c>
      <c r="G2509">
        <v>18</v>
      </c>
      <c r="H2509">
        <v>56.25</v>
      </c>
      <c r="I2509">
        <v>62</v>
      </c>
      <c r="J2509">
        <v>38</v>
      </c>
      <c r="K2509">
        <v>61.29032258064516</v>
      </c>
    </row>
    <row r="2510" spans="1:11" x14ac:dyDescent="0.25">
      <c r="A2510" t="s">
        <v>445</v>
      </c>
      <c r="B2510" t="s">
        <v>368</v>
      </c>
      <c r="C2510">
        <v>38</v>
      </c>
      <c r="D2510">
        <v>29</v>
      </c>
      <c r="E2510">
        <v>76.315789473684205</v>
      </c>
      <c r="F2510">
        <v>36</v>
      </c>
      <c r="G2510">
        <v>17</v>
      </c>
      <c r="H2510">
        <v>47.222222222222229</v>
      </c>
      <c r="I2510">
        <v>74</v>
      </c>
      <c r="J2510">
        <v>46</v>
      </c>
      <c r="K2510">
        <v>62.162162162162161</v>
      </c>
    </row>
    <row r="2511" spans="1:11" x14ac:dyDescent="0.25">
      <c r="A2511" t="s">
        <v>445</v>
      </c>
      <c r="B2511" t="s">
        <v>369</v>
      </c>
      <c r="C2511">
        <v>33</v>
      </c>
      <c r="D2511">
        <v>20</v>
      </c>
      <c r="E2511">
        <v>60.606060606060609</v>
      </c>
      <c r="F2511">
        <v>24</v>
      </c>
      <c r="G2511">
        <v>13</v>
      </c>
      <c r="H2511">
        <v>54.166666666666671</v>
      </c>
      <c r="I2511">
        <v>57</v>
      </c>
      <c r="J2511">
        <v>33</v>
      </c>
      <c r="K2511">
        <v>57.894736842105267</v>
      </c>
    </row>
    <row r="2512" spans="1:11" x14ac:dyDescent="0.25">
      <c r="A2512" t="s">
        <v>445</v>
      </c>
      <c r="B2512" t="s">
        <v>370</v>
      </c>
      <c r="C2512">
        <v>23</v>
      </c>
      <c r="D2512">
        <v>15</v>
      </c>
      <c r="E2512">
        <v>65.217391304347828</v>
      </c>
      <c r="F2512">
        <v>42</v>
      </c>
      <c r="G2512">
        <v>18</v>
      </c>
      <c r="H2512">
        <v>42.857142857142854</v>
      </c>
      <c r="I2512">
        <v>65</v>
      </c>
      <c r="J2512">
        <v>33</v>
      </c>
      <c r="K2512">
        <v>50.769230769230774</v>
      </c>
    </row>
    <row r="2513" spans="1:11" x14ac:dyDescent="0.25">
      <c r="A2513" t="s">
        <v>445</v>
      </c>
      <c r="B2513" t="s">
        <v>357</v>
      </c>
      <c r="C2513">
        <v>39</v>
      </c>
      <c r="D2513">
        <v>23</v>
      </c>
      <c r="E2513">
        <v>58.974358974358978</v>
      </c>
      <c r="F2513">
        <v>31</v>
      </c>
      <c r="G2513">
        <v>18</v>
      </c>
      <c r="H2513">
        <v>58.064516129032256</v>
      </c>
      <c r="I2513">
        <v>70</v>
      </c>
      <c r="J2513">
        <v>41</v>
      </c>
      <c r="K2513">
        <v>58.571428571428569</v>
      </c>
    </row>
    <row r="2514" spans="1:11" x14ac:dyDescent="0.25">
      <c r="A2514" t="s">
        <v>445</v>
      </c>
      <c r="B2514" t="s">
        <v>358</v>
      </c>
      <c r="C2514">
        <v>28</v>
      </c>
      <c r="D2514">
        <v>24</v>
      </c>
      <c r="E2514">
        <v>85.714285714285708</v>
      </c>
      <c r="F2514">
        <v>28</v>
      </c>
      <c r="G2514">
        <v>19</v>
      </c>
      <c r="H2514">
        <v>67.857142857142847</v>
      </c>
      <c r="I2514">
        <v>56</v>
      </c>
      <c r="J2514">
        <v>43</v>
      </c>
      <c r="K2514">
        <v>76.785714285714278</v>
      </c>
    </row>
    <row r="2515" spans="1:11" x14ac:dyDescent="0.25">
      <c r="A2515" t="s">
        <v>445</v>
      </c>
      <c r="B2515" t="s">
        <v>359</v>
      </c>
      <c r="C2515">
        <v>20</v>
      </c>
      <c r="D2515">
        <v>13</v>
      </c>
      <c r="E2515">
        <v>65</v>
      </c>
      <c r="F2515">
        <v>28</v>
      </c>
      <c r="G2515">
        <v>17</v>
      </c>
      <c r="H2515">
        <v>60.714285714285715</v>
      </c>
      <c r="I2515">
        <v>48</v>
      </c>
      <c r="J2515">
        <v>30</v>
      </c>
      <c r="K2515">
        <v>62.5</v>
      </c>
    </row>
    <row r="2516" spans="1:11" x14ac:dyDescent="0.25">
      <c r="A2516" t="s">
        <v>445</v>
      </c>
      <c r="B2516" t="s">
        <v>360</v>
      </c>
      <c r="C2516">
        <v>30</v>
      </c>
      <c r="D2516">
        <v>22</v>
      </c>
      <c r="E2516">
        <v>73.333333333333329</v>
      </c>
      <c r="F2516">
        <v>23</v>
      </c>
      <c r="G2516">
        <v>14</v>
      </c>
      <c r="H2516">
        <v>60.869565217391298</v>
      </c>
      <c r="I2516">
        <v>53</v>
      </c>
      <c r="J2516">
        <v>36</v>
      </c>
      <c r="K2516">
        <v>67.924528301886795</v>
      </c>
    </row>
    <row r="2517" spans="1:11" x14ac:dyDescent="0.25">
      <c r="A2517" t="s">
        <v>445</v>
      </c>
      <c r="B2517" t="s">
        <v>361</v>
      </c>
      <c r="C2517">
        <v>14</v>
      </c>
      <c r="D2517">
        <v>6</v>
      </c>
      <c r="E2517">
        <v>42.857142857142897</v>
      </c>
      <c r="F2517">
        <v>16</v>
      </c>
      <c r="G2517">
        <v>9</v>
      </c>
      <c r="H2517">
        <v>56.25</v>
      </c>
      <c r="I2517">
        <v>30</v>
      </c>
      <c r="J2517">
        <v>15</v>
      </c>
      <c r="K2517">
        <v>50</v>
      </c>
    </row>
    <row r="2518" spans="1:11" x14ac:dyDescent="0.25">
      <c r="A2518" t="s">
        <v>445</v>
      </c>
      <c r="B2518" t="s">
        <v>355</v>
      </c>
      <c r="C2518">
        <v>24</v>
      </c>
      <c r="D2518">
        <v>14</v>
      </c>
      <c r="E2518">
        <v>58.333333333333329</v>
      </c>
      <c r="F2518">
        <v>32</v>
      </c>
      <c r="G2518">
        <v>15</v>
      </c>
      <c r="H2518">
        <v>46.875</v>
      </c>
      <c r="I2518">
        <v>56</v>
      </c>
      <c r="J2518">
        <v>29</v>
      </c>
      <c r="K2518">
        <v>51.785714285714285</v>
      </c>
    </row>
    <row r="2519" spans="1:11" x14ac:dyDescent="0.25">
      <c r="A2519" t="s">
        <v>446</v>
      </c>
      <c r="B2519" t="s">
        <v>365</v>
      </c>
      <c r="C2519">
        <v>402</v>
      </c>
      <c r="D2519">
        <v>273</v>
      </c>
      <c r="E2519">
        <v>67.910447761194021</v>
      </c>
      <c r="F2519">
        <v>354</v>
      </c>
      <c r="G2519">
        <v>209</v>
      </c>
      <c r="H2519">
        <v>59.039548022598872</v>
      </c>
      <c r="I2519">
        <v>757</v>
      </c>
      <c r="J2519">
        <v>482</v>
      </c>
      <c r="K2519">
        <v>63.672391017173048</v>
      </c>
    </row>
    <row r="2520" spans="1:11" x14ac:dyDescent="0.25">
      <c r="A2520" t="s">
        <v>446</v>
      </c>
      <c r="B2520" t="s">
        <v>366</v>
      </c>
      <c r="C2520">
        <v>385</v>
      </c>
      <c r="D2520">
        <v>246</v>
      </c>
      <c r="E2520">
        <v>63.896103896103895</v>
      </c>
      <c r="F2520">
        <v>393</v>
      </c>
      <c r="G2520">
        <v>200</v>
      </c>
      <c r="H2520">
        <v>50.890585241730278</v>
      </c>
      <c r="I2520">
        <v>778</v>
      </c>
      <c r="J2520">
        <v>446</v>
      </c>
      <c r="K2520">
        <v>57.326478149100261</v>
      </c>
    </row>
    <row r="2521" spans="1:11" x14ac:dyDescent="0.25">
      <c r="A2521" t="s">
        <v>446</v>
      </c>
      <c r="B2521" t="s">
        <v>367</v>
      </c>
      <c r="C2521">
        <v>430</v>
      </c>
      <c r="D2521">
        <v>272</v>
      </c>
      <c r="E2521">
        <v>63.255813953488371</v>
      </c>
      <c r="F2521">
        <v>373</v>
      </c>
      <c r="G2521">
        <v>212</v>
      </c>
      <c r="H2521">
        <v>56.836461126005361</v>
      </c>
      <c r="I2521">
        <v>803</v>
      </c>
      <c r="J2521">
        <v>484</v>
      </c>
      <c r="K2521">
        <v>60.273972602739725</v>
      </c>
    </row>
    <row r="2522" spans="1:11" x14ac:dyDescent="0.25">
      <c r="A2522" t="s">
        <v>446</v>
      </c>
      <c r="B2522" t="s">
        <v>355</v>
      </c>
      <c r="C2522">
        <v>464</v>
      </c>
      <c r="D2522">
        <v>309</v>
      </c>
      <c r="E2522">
        <v>66.59482758620689</v>
      </c>
      <c r="F2522">
        <v>398</v>
      </c>
      <c r="G2522">
        <v>236</v>
      </c>
      <c r="H2522">
        <v>59.296482412060307</v>
      </c>
      <c r="I2522">
        <v>862</v>
      </c>
      <c r="J2522">
        <v>545</v>
      </c>
      <c r="K2522">
        <v>63.225058004640367</v>
      </c>
    </row>
    <row r="2523" spans="1:11" x14ac:dyDescent="0.25">
      <c r="A2523" t="s">
        <v>446</v>
      </c>
      <c r="B2523" t="s">
        <v>368</v>
      </c>
      <c r="C2523">
        <v>439</v>
      </c>
      <c r="D2523">
        <v>297</v>
      </c>
      <c r="E2523">
        <v>67.653758542141233</v>
      </c>
      <c r="F2523">
        <v>465</v>
      </c>
      <c r="G2523">
        <v>272</v>
      </c>
      <c r="H2523">
        <v>58.494623655913976</v>
      </c>
      <c r="I2523">
        <v>904</v>
      </c>
      <c r="J2523">
        <v>569</v>
      </c>
      <c r="K2523">
        <v>62.942477876106196</v>
      </c>
    </row>
    <row r="2524" spans="1:11" x14ac:dyDescent="0.25">
      <c r="A2524" t="s">
        <v>446</v>
      </c>
      <c r="B2524" t="s">
        <v>369</v>
      </c>
      <c r="C2524">
        <v>404</v>
      </c>
      <c r="D2524">
        <v>271</v>
      </c>
      <c r="E2524">
        <v>67.079207920792072</v>
      </c>
      <c r="F2524">
        <v>477</v>
      </c>
      <c r="G2524">
        <v>290</v>
      </c>
      <c r="H2524">
        <v>60.79664570230608</v>
      </c>
      <c r="I2524">
        <v>881</v>
      </c>
      <c r="J2524">
        <v>561</v>
      </c>
      <c r="K2524">
        <v>63.677639046538026</v>
      </c>
    </row>
    <row r="2525" spans="1:11" x14ac:dyDescent="0.25">
      <c r="A2525" t="s">
        <v>446</v>
      </c>
      <c r="B2525" t="s">
        <v>370</v>
      </c>
      <c r="C2525">
        <v>429</v>
      </c>
      <c r="D2525">
        <v>309</v>
      </c>
      <c r="E2525">
        <v>72.027972027972027</v>
      </c>
      <c r="F2525">
        <v>476</v>
      </c>
      <c r="G2525">
        <v>263</v>
      </c>
      <c r="H2525">
        <v>55.252100840336134</v>
      </c>
      <c r="I2525">
        <v>905</v>
      </c>
      <c r="J2525">
        <v>572</v>
      </c>
      <c r="K2525">
        <v>63.204419889502759</v>
      </c>
    </row>
    <row r="2526" spans="1:11" x14ac:dyDescent="0.25">
      <c r="A2526" t="s">
        <v>446</v>
      </c>
      <c r="B2526" t="s">
        <v>357</v>
      </c>
      <c r="C2526">
        <v>390</v>
      </c>
      <c r="D2526">
        <v>264</v>
      </c>
      <c r="E2526">
        <v>67.692307692307693</v>
      </c>
      <c r="F2526">
        <v>447</v>
      </c>
      <c r="G2526">
        <v>259</v>
      </c>
      <c r="H2526">
        <v>57.94183445190157</v>
      </c>
      <c r="I2526">
        <v>837</v>
      </c>
      <c r="J2526">
        <v>523</v>
      </c>
      <c r="K2526">
        <v>62.485065710872156</v>
      </c>
    </row>
    <row r="2527" spans="1:11" x14ac:dyDescent="0.25">
      <c r="A2527" t="s">
        <v>446</v>
      </c>
      <c r="B2527" t="s">
        <v>358</v>
      </c>
      <c r="C2527">
        <v>365</v>
      </c>
      <c r="D2527">
        <v>245</v>
      </c>
      <c r="E2527">
        <v>67.123287671232873</v>
      </c>
      <c r="F2527">
        <v>416</v>
      </c>
      <c r="G2527">
        <v>239</v>
      </c>
      <c r="H2527">
        <v>57.451923076923073</v>
      </c>
      <c r="I2527">
        <v>781</v>
      </c>
      <c r="J2527">
        <v>484</v>
      </c>
      <c r="K2527">
        <v>61.971830985915496</v>
      </c>
    </row>
    <row r="2528" spans="1:11" x14ac:dyDescent="0.25">
      <c r="A2528" t="s">
        <v>446</v>
      </c>
      <c r="B2528" t="s">
        <v>359</v>
      </c>
      <c r="C2528">
        <v>453</v>
      </c>
      <c r="D2528">
        <v>279</v>
      </c>
      <c r="E2528">
        <v>61.589403973509931</v>
      </c>
      <c r="F2528">
        <v>499</v>
      </c>
      <c r="G2528">
        <v>297</v>
      </c>
      <c r="H2528">
        <v>59.519038076152299</v>
      </c>
      <c r="I2528">
        <v>952</v>
      </c>
      <c r="J2528">
        <v>576</v>
      </c>
      <c r="K2528">
        <v>60.504201680672267</v>
      </c>
    </row>
    <row r="2529" spans="1:11" x14ac:dyDescent="0.25">
      <c r="A2529" t="s">
        <v>446</v>
      </c>
      <c r="B2529" t="s">
        <v>360</v>
      </c>
      <c r="C2529">
        <v>386</v>
      </c>
      <c r="D2529">
        <v>242</v>
      </c>
      <c r="E2529">
        <v>62.694300518134717</v>
      </c>
      <c r="F2529">
        <v>519</v>
      </c>
      <c r="G2529">
        <v>240</v>
      </c>
      <c r="H2529">
        <v>46.24277456647399</v>
      </c>
      <c r="I2529">
        <v>905</v>
      </c>
      <c r="J2529">
        <v>482</v>
      </c>
      <c r="K2529">
        <v>53.259668508287298</v>
      </c>
    </row>
    <row r="2530" spans="1:11" x14ac:dyDescent="0.25">
      <c r="A2530" t="s">
        <v>446</v>
      </c>
      <c r="B2530" t="s">
        <v>361</v>
      </c>
      <c r="C2530">
        <v>292</v>
      </c>
      <c r="D2530">
        <v>185</v>
      </c>
      <c r="E2530">
        <v>63.356164383561598</v>
      </c>
      <c r="F2530">
        <v>350</v>
      </c>
      <c r="G2530">
        <v>175</v>
      </c>
      <c r="H2530">
        <v>50</v>
      </c>
      <c r="I2530">
        <v>642</v>
      </c>
      <c r="J2530">
        <v>360</v>
      </c>
      <c r="K2530">
        <v>56.074766355140198</v>
      </c>
    </row>
    <row r="2531" spans="1:11" x14ac:dyDescent="0.25">
      <c r="A2531" t="s">
        <v>446</v>
      </c>
      <c r="B2531" t="s">
        <v>362</v>
      </c>
      <c r="C2531">
        <v>122</v>
      </c>
      <c r="D2531">
        <v>78</v>
      </c>
      <c r="E2531">
        <v>63.934426229508198</v>
      </c>
      <c r="F2531">
        <v>157</v>
      </c>
      <c r="G2531">
        <v>88</v>
      </c>
      <c r="H2531">
        <v>56.050955414012698</v>
      </c>
      <c r="I2531">
        <v>279</v>
      </c>
      <c r="J2531">
        <v>166</v>
      </c>
      <c r="K2531">
        <v>59.498207885304701</v>
      </c>
    </row>
    <row r="2532" spans="1:11" x14ac:dyDescent="0.25">
      <c r="A2532" t="s">
        <v>196</v>
      </c>
      <c r="B2532" t="s">
        <v>365</v>
      </c>
      <c r="C2532">
        <v>691</v>
      </c>
      <c r="D2532">
        <v>351</v>
      </c>
      <c r="E2532">
        <v>50.795947901591902</v>
      </c>
      <c r="F2532">
        <v>1017</v>
      </c>
      <c r="G2532">
        <v>420</v>
      </c>
      <c r="H2532">
        <v>41.297935103244839</v>
      </c>
      <c r="I2532">
        <v>1708</v>
      </c>
      <c r="J2532">
        <v>771</v>
      </c>
      <c r="K2532">
        <v>45.140515222482435</v>
      </c>
    </row>
    <row r="2533" spans="1:11" x14ac:dyDescent="0.25">
      <c r="A2533" t="s">
        <v>196</v>
      </c>
      <c r="B2533" t="s">
        <v>366</v>
      </c>
      <c r="C2533">
        <v>752</v>
      </c>
      <c r="D2533">
        <v>378</v>
      </c>
      <c r="E2533">
        <v>50.265957446808507</v>
      </c>
      <c r="F2533">
        <v>927</v>
      </c>
      <c r="G2533">
        <v>374</v>
      </c>
      <c r="H2533">
        <v>40.34519956850054</v>
      </c>
      <c r="I2533">
        <v>1679</v>
      </c>
      <c r="J2533">
        <v>752</v>
      </c>
      <c r="K2533">
        <v>44.788564621798685</v>
      </c>
    </row>
    <row r="2534" spans="1:11" x14ac:dyDescent="0.25">
      <c r="A2534" t="s">
        <v>196</v>
      </c>
      <c r="B2534" t="s">
        <v>367</v>
      </c>
      <c r="C2534">
        <v>653</v>
      </c>
      <c r="D2534">
        <v>328</v>
      </c>
      <c r="E2534">
        <v>50.229709035222051</v>
      </c>
      <c r="F2534">
        <v>871</v>
      </c>
      <c r="G2534">
        <v>321</v>
      </c>
      <c r="H2534">
        <v>36.854190585533871</v>
      </c>
      <c r="I2534">
        <v>1524</v>
      </c>
      <c r="J2534">
        <v>649</v>
      </c>
      <c r="K2534">
        <v>42.585301837270343</v>
      </c>
    </row>
    <row r="2535" spans="1:11" x14ac:dyDescent="0.25">
      <c r="A2535" t="s">
        <v>196</v>
      </c>
      <c r="B2535" t="s">
        <v>355</v>
      </c>
      <c r="C2535">
        <v>657</v>
      </c>
      <c r="D2535">
        <v>330</v>
      </c>
      <c r="E2535">
        <v>50.228310502283101</v>
      </c>
      <c r="F2535">
        <v>890</v>
      </c>
      <c r="G2535">
        <v>383</v>
      </c>
      <c r="H2535">
        <v>43.033707865168537</v>
      </c>
      <c r="I2535">
        <v>1547</v>
      </c>
      <c r="J2535">
        <v>713</v>
      </c>
      <c r="K2535">
        <v>46.089204912734324</v>
      </c>
    </row>
    <row r="2536" spans="1:11" x14ac:dyDescent="0.25">
      <c r="A2536" t="s">
        <v>196</v>
      </c>
      <c r="B2536" t="s">
        <v>368</v>
      </c>
      <c r="C2536">
        <v>725</v>
      </c>
      <c r="D2536">
        <v>339</v>
      </c>
      <c r="E2536">
        <v>46.758620689655174</v>
      </c>
      <c r="F2536">
        <v>940</v>
      </c>
      <c r="G2536">
        <v>370</v>
      </c>
      <c r="H2536">
        <v>39.361702127659576</v>
      </c>
      <c r="I2536">
        <v>1665</v>
      </c>
      <c r="J2536">
        <v>709</v>
      </c>
      <c r="K2536">
        <v>42.582582582582582</v>
      </c>
    </row>
    <row r="2537" spans="1:11" x14ac:dyDescent="0.25">
      <c r="A2537" t="s">
        <v>196</v>
      </c>
      <c r="B2537" t="s">
        <v>369</v>
      </c>
      <c r="C2537">
        <v>607</v>
      </c>
      <c r="D2537">
        <v>326</v>
      </c>
      <c r="E2537">
        <v>53.706754530477752</v>
      </c>
      <c r="F2537">
        <v>814</v>
      </c>
      <c r="G2537">
        <v>379</v>
      </c>
      <c r="H2537">
        <v>46.560196560196566</v>
      </c>
      <c r="I2537">
        <v>1421</v>
      </c>
      <c r="J2537">
        <v>705</v>
      </c>
      <c r="K2537">
        <v>49.612948627726958</v>
      </c>
    </row>
    <row r="2538" spans="1:11" x14ac:dyDescent="0.25">
      <c r="A2538" t="s">
        <v>196</v>
      </c>
      <c r="B2538" t="s">
        <v>370</v>
      </c>
      <c r="C2538">
        <v>587</v>
      </c>
      <c r="D2538">
        <v>316</v>
      </c>
      <c r="E2538">
        <v>53.833049403747872</v>
      </c>
      <c r="F2538">
        <v>852</v>
      </c>
      <c r="G2538">
        <v>387</v>
      </c>
      <c r="H2538">
        <v>45.422535211267608</v>
      </c>
      <c r="I2538">
        <v>1439</v>
      </c>
      <c r="J2538">
        <v>703</v>
      </c>
      <c r="K2538">
        <v>48.85337039610841</v>
      </c>
    </row>
    <row r="2539" spans="1:11" x14ac:dyDescent="0.25">
      <c r="A2539" t="s">
        <v>196</v>
      </c>
      <c r="B2539" t="s">
        <v>357</v>
      </c>
      <c r="C2539">
        <v>674</v>
      </c>
      <c r="D2539">
        <v>393</v>
      </c>
      <c r="E2539">
        <v>58.308605341246292</v>
      </c>
      <c r="F2539">
        <v>830</v>
      </c>
      <c r="G2539">
        <v>435</v>
      </c>
      <c r="H2539">
        <v>52.409638554216869</v>
      </c>
      <c r="I2539">
        <v>1504</v>
      </c>
      <c r="J2539">
        <v>828</v>
      </c>
      <c r="K2539">
        <v>55.053191489361694</v>
      </c>
    </row>
    <row r="2540" spans="1:11" x14ac:dyDescent="0.25">
      <c r="A2540" t="s">
        <v>196</v>
      </c>
      <c r="B2540" t="s">
        <v>358</v>
      </c>
      <c r="C2540">
        <v>819</v>
      </c>
      <c r="D2540">
        <v>509</v>
      </c>
      <c r="E2540">
        <v>62.148962148962148</v>
      </c>
      <c r="F2540">
        <v>1026</v>
      </c>
      <c r="G2540">
        <v>524</v>
      </c>
      <c r="H2540">
        <v>51.072124756335278</v>
      </c>
      <c r="I2540">
        <v>1845</v>
      </c>
      <c r="J2540">
        <v>1033</v>
      </c>
      <c r="K2540">
        <v>55.989159891598916</v>
      </c>
    </row>
    <row r="2541" spans="1:11" x14ac:dyDescent="0.25">
      <c r="A2541" t="s">
        <v>196</v>
      </c>
      <c r="B2541" t="s">
        <v>359</v>
      </c>
      <c r="C2541">
        <v>796</v>
      </c>
      <c r="D2541">
        <v>452</v>
      </c>
      <c r="E2541">
        <v>56.78391959798995</v>
      </c>
      <c r="F2541">
        <v>1195</v>
      </c>
      <c r="G2541">
        <v>589</v>
      </c>
      <c r="H2541">
        <v>49.288702928870286</v>
      </c>
      <c r="I2541">
        <v>1991</v>
      </c>
      <c r="J2541">
        <v>1041</v>
      </c>
      <c r="K2541">
        <v>52.285283776996486</v>
      </c>
    </row>
    <row r="2542" spans="1:11" x14ac:dyDescent="0.25">
      <c r="A2542" t="s">
        <v>196</v>
      </c>
      <c r="B2542" t="s">
        <v>360</v>
      </c>
      <c r="C2542">
        <v>808</v>
      </c>
      <c r="D2542">
        <v>442</v>
      </c>
      <c r="E2542">
        <v>54.702970297029708</v>
      </c>
      <c r="F2542">
        <v>1077</v>
      </c>
      <c r="G2542">
        <v>544</v>
      </c>
      <c r="H2542">
        <v>50.510677808727948</v>
      </c>
      <c r="I2542">
        <v>1885</v>
      </c>
      <c r="J2542">
        <v>986</v>
      </c>
      <c r="K2542">
        <v>52.307692307692307</v>
      </c>
    </row>
    <row r="2543" spans="1:11" x14ac:dyDescent="0.25">
      <c r="A2543" t="s">
        <v>196</v>
      </c>
      <c r="B2543" t="s">
        <v>361</v>
      </c>
      <c r="C2543">
        <v>744</v>
      </c>
      <c r="D2543">
        <v>438</v>
      </c>
      <c r="E2543">
        <v>58.870967741935502</v>
      </c>
      <c r="F2543">
        <v>942</v>
      </c>
      <c r="G2543">
        <v>494</v>
      </c>
      <c r="H2543">
        <v>52.4416135881104</v>
      </c>
      <c r="I2543">
        <v>1686</v>
      </c>
      <c r="J2543">
        <v>932</v>
      </c>
      <c r="K2543">
        <v>55.278766310794801</v>
      </c>
    </row>
    <row r="2544" spans="1:11" x14ac:dyDescent="0.25">
      <c r="A2544" t="s">
        <v>196</v>
      </c>
      <c r="B2544" t="s">
        <v>362</v>
      </c>
      <c r="C2544">
        <v>668</v>
      </c>
      <c r="D2544">
        <v>367</v>
      </c>
      <c r="E2544">
        <v>54.940119760479</v>
      </c>
      <c r="F2544">
        <v>941</v>
      </c>
      <c r="G2544">
        <v>459</v>
      </c>
      <c r="H2544">
        <v>48.777895855472899</v>
      </c>
      <c r="I2544">
        <v>1609</v>
      </c>
      <c r="J2544">
        <v>826</v>
      </c>
      <c r="K2544">
        <v>51.336233685518998</v>
      </c>
    </row>
    <row r="2545" spans="1:11" x14ac:dyDescent="0.25">
      <c r="A2545" t="s">
        <v>196</v>
      </c>
      <c r="B2545" t="s">
        <v>363</v>
      </c>
      <c r="C2545">
        <v>134</v>
      </c>
      <c r="D2545">
        <v>81</v>
      </c>
      <c r="E2545">
        <v>60.447761194029901</v>
      </c>
      <c r="F2545">
        <v>165</v>
      </c>
      <c r="G2545">
        <v>84</v>
      </c>
      <c r="H2545">
        <v>50.909090909090899</v>
      </c>
      <c r="I2545">
        <v>299</v>
      </c>
      <c r="J2545">
        <v>165</v>
      </c>
      <c r="K2545">
        <v>55.183946488294303</v>
      </c>
    </row>
    <row r="2546" spans="1:11" x14ac:dyDescent="0.25">
      <c r="A2546" t="s">
        <v>197</v>
      </c>
      <c r="B2546" t="s">
        <v>360</v>
      </c>
      <c r="C2546">
        <v>1399</v>
      </c>
      <c r="D2546">
        <v>787</v>
      </c>
      <c r="E2546">
        <v>56.254467476769122</v>
      </c>
      <c r="F2546">
        <v>1450</v>
      </c>
      <c r="G2546">
        <v>740</v>
      </c>
      <c r="H2546">
        <v>51.03448275862069</v>
      </c>
      <c r="I2546">
        <v>2849</v>
      </c>
      <c r="J2546">
        <v>1527</v>
      </c>
      <c r="K2546">
        <v>53.597753597753602</v>
      </c>
    </row>
    <row r="2547" spans="1:11" x14ac:dyDescent="0.25">
      <c r="A2547" t="s">
        <v>197</v>
      </c>
      <c r="B2547" t="s">
        <v>361</v>
      </c>
      <c r="C2547">
        <v>3585</v>
      </c>
      <c r="D2547">
        <v>1841</v>
      </c>
      <c r="E2547">
        <v>51.352859135285897</v>
      </c>
      <c r="F2547">
        <v>4077</v>
      </c>
      <c r="G2547">
        <v>1881</v>
      </c>
      <c r="H2547">
        <v>46.136865342163397</v>
      </c>
      <c r="I2547">
        <v>7662</v>
      </c>
      <c r="J2547">
        <v>3722</v>
      </c>
      <c r="K2547">
        <v>48.577394936048002</v>
      </c>
    </row>
    <row r="2548" spans="1:11" x14ac:dyDescent="0.25">
      <c r="A2548" t="s">
        <v>197</v>
      </c>
      <c r="B2548" t="s">
        <v>362</v>
      </c>
      <c r="C2548">
        <v>4099</v>
      </c>
      <c r="D2548">
        <v>2048</v>
      </c>
      <c r="E2548">
        <v>49.963405708709402</v>
      </c>
      <c r="F2548">
        <v>4394</v>
      </c>
      <c r="G2548">
        <v>1978</v>
      </c>
      <c r="H2548">
        <v>45.015930814747399</v>
      </c>
      <c r="I2548">
        <v>8493</v>
      </c>
      <c r="J2548">
        <v>4026</v>
      </c>
      <c r="K2548">
        <v>47.403744259978801</v>
      </c>
    </row>
    <row r="2549" spans="1:11" x14ac:dyDescent="0.25">
      <c r="A2549" t="s">
        <v>197</v>
      </c>
      <c r="B2549" t="s">
        <v>363</v>
      </c>
      <c r="C2549">
        <v>1111</v>
      </c>
      <c r="D2549">
        <v>590</v>
      </c>
      <c r="E2549">
        <v>53.1053105310531</v>
      </c>
      <c r="F2549">
        <v>1260</v>
      </c>
      <c r="G2549">
        <v>604</v>
      </c>
      <c r="H2549">
        <v>47.936507936507901</v>
      </c>
      <c r="I2549">
        <v>2371</v>
      </c>
      <c r="J2549">
        <v>1194</v>
      </c>
      <c r="K2549">
        <v>50.358498523829603</v>
      </c>
    </row>
    <row r="2550" spans="1:11" x14ac:dyDescent="0.25">
      <c r="A2550" t="s">
        <v>198</v>
      </c>
      <c r="B2550" t="s">
        <v>365</v>
      </c>
      <c r="C2550">
        <v>1231</v>
      </c>
      <c r="D2550">
        <v>667</v>
      </c>
      <c r="E2550">
        <v>54.183590576766854</v>
      </c>
      <c r="F2550">
        <v>1383</v>
      </c>
      <c r="G2550">
        <v>687</v>
      </c>
      <c r="H2550">
        <v>49.67462039045553</v>
      </c>
      <c r="I2550">
        <v>2614</v>
      </c>
      <c r="J2550">
        <v>1354</v>
      </c>
      <c r="K2550">
        <v>51.798010711553182</v>
      </c>
    </row>
    <row r="2551" spans="1:11" x14ac:dyDescent="0.25">
      <c r="A2551" t="s">
        <v>198</v>
      </c>
      <c r="B2551" t="s">
        <v>366</v>
      </c>
      <c r="C2551">
        <v>1162</v>
      </c>
      <c r="D2551">
        <v>672</v>
      </c>
      <c r="E2551">
        <v>57.831325301204814</v>
      </c>
      <c r="F2551">
        <v>1221</v>
      </c>
      <c r="G2551">
        <v>633</v>
      </c>
      <c r="H2551">
        <v>51.842751842751838</v>
      </c>
      <c r="I2551">
        <v>2383</v>
      </c>
      <c r="J2551">
        <v>1305</v>
      </c>
      <c r="K2551">
        <v>54.762903902643728</v>
      </c>
    </row>
    <row r="2552" spans="1:11" x14ac:dyDescent="0.25">
      <c r="A2552" t="s">
        <v>198</v>
      </c>
      <c r="B2552" t="s">
        <v>367</v>
      </c>
      <c r="C2552">
        <v>1162</v>
      </c>
      <c r="D2552">
        <v>646</v>
      </c>
      <c r="E2552">
        <v>55.593803786574874</v>
      </c>
      <c r="F2552">
        <v>1250</v>
      </c>
      <c r="G2552">
        <v>654</v>
      </c>
      <c r="H2552">
        <v>52.32</v>
      </c>
      <c r="I2552">
        <v>2412</v>
      </c>
      <c r="J2552">
        <v>1300</v>
      </c>
      <c r="K2552">
        <v>53.8971807628524</v>
      </c>
    </row>
    <row r="2553" spans="1:11" x14ac:dyDescent="0.25">
      <c r="A2553" t="s">
        <v>198</v>
      </c>
      <c r="B2553" t="s">
        <v>355</v>
      </c>
      <c r="C2553">
        <v>1139</v>
      </c>
      <c r="D2553">
        <v>682</v>
      </c>
      <c r="E2553">
        <v>59.877085162423185</v>
      </c>
      <c r="F2553">
        <v>1080</v>
      </c>
      <c r="G2553">
        <v>584</v>
      </c>
      <c r="H2553">
        <v>54.074074074074076</v>
      </c>
      <c r="I2553">
        <v>2219</v>
      </c>
      <c r="J2553">
        <v>1266</v>
      </c>
      <c r="K2553">
        <v>57.052726453357373</v>
      </c>
    </row>
    <row r="2554" spans="1:11" x14ac:dyDescent="0.25">
      <c r="A2554" t="s">
        <v>198</v>
      </c>
      <c r="B2554" t="s">
        <v>368</v>
      </c>
      <c r="C2554">
        <v>990</v>
      </c>
      <c r="D2554">
        <v>582</v>
      </c>
      <c r="E2554">
        <v>58.787878787878789</v>
      </c>
      <c r="F2554">
        <v>1029</v>
      </c>
      <c r="G2554">
        <v>558</v>
      </c>
      <c r="H2554">
        <v>54.227405247813415</v>
      </c>
      <c r="I2554">
        <v>2019</v>
      </c>
      <c r="J2554">
        <v>1140</v>
      </c>
      <c r="K2554">
        <v>56.463595839524515</v>
      </c>
    </row>
    <row r="2555" spans="1:11" x14ac:dyDescent="0.25">
      <c r="A2555" t="s">
        <v>198</v>
      </c>
      <c r="B2555" t="s">
        <v>369</v>
      </c>
      <c r="C2555">
        <v>1067</v>
      </c>
      <c r="D2555">
        <v>641</v>
      </c>
      <c r="E2555">
        <v>60.074976569821928</v>
      </c>
      <c r="F2555">
        <v>1052</v>
      </c>
      <c r="G2555">
        <v>605</v>
      </c>
      <c r="H2555">
        <v>57.509505703422057</v>
      </c>
      <c r="I2555">
        <v>2119</v>
      </c>
      <c r="J2555">
        <v>1246</v>
      </c>
      <c r="K2555">
        <v>58.801321378008495</v>
      </c>
    </row>
    <row r="2556" spans="1:11" x14ac:dyDescent="0.25">
      <c r="A2556" t="s">
        <v>198</v>
      </c>
      <c r="B2556" t="s">
        <v>370</v>
      </c>
      <c r="C2556">
        <v>959</v>
      </c>
      <c r="D2556">
        <v>552</v>
      </c>
      <c r="E2556">
        <v>57.559958289885301</v>
      </c>
      <c r="F2556">
        <v>1054</v>
      </c>
      <c r="G2556">
        <v>556</v>
      </c>
      <c r="H2556">
        <v>52.751423149905122</v>
      </c>
      <c r="I2556">
        <v>2013</v>
      </c>
      <c r="J2556">
        <v>1108</v>
      </c>
      <c r="K2556">
        <v>55.042225534028809</v>
      </c>
    </row>
    <row r="2557" spans="1:11" x14ac:dyDescent="0.25">
      <c r="A2557" t="s">
        <v>198</v>
      </c>
      <c r="B2557" t="s">
        <v>357</v>
      </c>
      <c r="C2557">
        <v>1063</v>
      </c>
      <c r="D2557">
        <v>622</v>
      </c>
      <c r="E2557">
        <v>58.51364063969897</v>
      </c>
      <c r="F2557">
        <v>1009</v>
      </c>
      <c r="G2557">
        <v>550</v>
      </c>
      <c r="H2557">
        <v>54.509415262636274</v>
      </c>
      <c r="I2557">
        <v>2072</v>
      </c>
      <c r="J2557">
        <v>1172</v>
      </c>
      <c r="K2557">
        <v>56.563706563706567</v>
      </c>
    </row>
    <row r="2558" spans="1:11" x14ac:dyDescent="0.25">
      <c r="A2558" t="s">
        <v>198</v>
      </c>
      <c r="B2558" t="s">
        <v>358</v>
      </c>
      <c r="C2558">
        <v>1014</v>
      </c>
      <c r="D2558">
        <v>564</v>
      </c>
      <c r="E2558">
        <v>55.621301775147934</v>
      </c>
      <c r="F2558">
        <v>1197</v>
      </c>
      <c r="G2558">
        <v>619</v>
      </c>
      <c r="H2558">
        <v>51.712614870509604</v>
      </c>
      <c r="I2558">
        <v>2211</v>
      </c>
      <c r="J2558">
        <v>1183</v>
      </c>
      <c r="K2558">
        <v>53.505201266395296</v>
      </c>
    </row>
    <row r="2559" spans="1:11" x14ac:dyDescent="0.25">
      <c r="A2559" t="s">
        <v>198</v>
      </c>
      <c r="B2559" t="s">
        <v>359</v>
      </c>
      <c r="C2559">
        <v>1372</v>
      </c>
      <c r="D2559">
        <v>747</v>
      </c>
      <c r="E2559">
        <v>54.44606413994169</v>
      </c>
      <c r="F2559">
        <v>1317</v>
      </c>
      <c r="G2559">
        <v>686</v>
      </c>
      <c r="H2559">
        <v>52.088078967350036</v>
      </c>
      <c r="I2559">
        <v>2689</v>
      </c>
      <c r="J2559">
        <v>1433</v>
      </c>
      <c r="K2559">
        <v>53.291186314615096</v>
      </c>
    </row>
    <row r="2560" spans="1:11" x14ac:dyDescent="0.25">
      <c r="A2560" t="s">
        <v>198</v>
      </c>
      <c r="B2560" t="s">
        <v>360</v>
      </c>
      <c r="C2560">
        <v>1239</v>
      </c>
      <c r="D2560">
        <v>672</v>
      </c>
      <c r="E2560">
        <v>54.237288135593218</v>
      </c>
      <c r="F2560">
        <v>1162</v>
      </c>
      <c r="G2560">
        <v>618</v>
      </c>
      <c r="H2560">
        <v>53.184165232357998</v>
      </c>
      <c r="I2560">
        <v>2401</v>
      </c>
      <c r="J2560">
        <v>1290</v>
      </c>
      <c r="K2560">
        <v>53.727613494377344</v>
      </c>
    </row>
    <row r="2561" spans="1:11" x14ac:dyDescent="0.25">
      <c r="A2561" t="s">
        <v>198</v>
      </c>
      <c r="B2561" t="s">
        <v>361</v>
      </c>
      <c r="C2561">
        <v>1133</v>
      </c>
      <c r="D2561">
        <v>600</v>
      </c>
      <c r="E2561">
        <v>52.956751985878199</v>
      </c>
      <c r="F2561">
        <v>1168</v>
      </c>
      <c r="G2561">
        <v>554</v>
      </c>
      <c r="H2561">
        <v>47.431506849315099</v>
      </c>
      <c r="I2561">
        <v>2301</v>
      </c>
      <c r="J2561">
        <v>1154</v>
      </c>
      <c r="K2561">
        <v>50.152107779226398</v>
      </c>
    </row>
    <row r="2562" spans="1:11" x14ac:dyDescent="0.25">
      <c r="A2562" t="s">
        <v>198</v>
      </c>
      <c r="B2562" t="s">
        <v>362</v>
      </c>
      <c r="C2562">
        <v>1022</v>
      </c>
      <c r="D2562">
        <v>498</v>
      </c>
      <c r="E2562">
        <v>48.727984344422701</v>
      </c>
      <c r="F2562">
        <v>1150</v>
      </c>
      <c r="G2562">
        <v>553</v>
      </c>
      <c r="H2562">
        <v>48.086956521739097</v>
      </c>
      <c r="I2562">
        <v>2172</v>
      </c>
      <c r="J2562">
        <v>1051</v>
      </c>
      <c r="K2562">
        <v>48.388581952117903</v>
      </c>
    </row>
    <row r="2563" spans="1:11" x14ac:dyDescent="0.25">
      <c r="A2563" t="s">
        <v>198</v>
      </c>
      <c r="B2563" t="s">
        <v>363</v>
      </c>
      <c r="C2563">
        <v>280</v>
      </c>
      <c r="D2563">
        <v>151</v>
      </c>
      <c r="E2563">
        <v>53.928571428571402</v>
      </c>
      <c r="F2563">
        <v>359</v>
      </c>
      <c r="G2563">
        <v>175</v>
      </c>
      <c r="H2563">
        <v>48.746518105849603</v>
      </c>
      <c r="I2563">
        <v>639</v>
      </c>
      <c r="J2563">
        <v>326</v>
      </c>
      <c r="K2563">
        <v>51.017214397496097</v>
      </c>
    </row>
    <row r="2564" spans="1:11" x14ac:dyDescent="0.25">
      <c r="A2564" t="s">
        <v>199</v>
      </c>
      <c r="B2564" t="s">
        <v>366</v>
      </c>
      <c r="C2564">
        <v>720</v>
      </c>
      <c r="D2564">
        <v>405</v>
      </c>
      <c r="E2564">
        <v>56.25</v>
      </c>
      <c r="F2564">
        <v>772</v>
      </c>
      <c r="G2564">
        <v>370</v>
      </c>
      <c r="H2564">
        <v>47.92746113989638</v>
      </c>
      <c r="I2564">
        <v>1492</v>
      </c>
      <c r="J2564">
        <v>775</v>
      </c>
      <c r="K2564">
        <v>51.943699731903486</v>
      </c>
    </row>
    <row r="2565" spans="1:11" x14ac:dyDescent="0.25">
      <c r="A2565" t="s">
        <v>199</v>
      </c>
      <c r="B2565" t="s">
        <v>367</v>
      </c>
      <c r="C2565">
        <v>2213</v>
      </c>
      <c r="D2565">
        <v>1199</v>
      </c>
      <c r="E2565">
        <v>54.179846362403978</v>
      </c>
      <c r="F2565">
        <v>2283</v>
      </c>
      <c r="G2565">
        <v>1094</v>
      </c>
      <c r="H2565">
        <v>47.919404292597456</v>
      </c>
      <c r="I2565">
        <v>4496</v>
      </c>
      <c r="J2565">
        <v>2293</v>
      </c>
      <c r="K2565">
        <v>51.0008896797153</v>
      </c>
    </row>
    <row r="2566" spans="1:11" x14ac:dyDescent="0.25">
      <c r="A2566" t="s">
        <v>199</v>
      </c>
      <c r="B2566" t="s">
        <v>368</v>
      </c>
      <c r="C2566">
        <v>2098</v>
      </c>
      <c r="D2566">
        <v>1184</v>
      </c>
      <c r="E2566">
        <v>56.434699714013348</v>
      </c>
      <c r="F2566">
        <v>2288</v>
      </c>
      <c r="G2566">
        <v>1089</v>
      </c>
      <c r="H2566">
        <v>47.596153846153847</v>
      </c>
      <c r="I2566">
        <v>4386</v>
      </c>
      <c r="J2566">
        <v>2273</v>
      </c>
      <c r="K2566">
        <v>51.823985408116734</v>
      </c>
    </row>
    <row r="2567" spans="1:11" x14ac:dyDescent="0.25">
      <c r="A2567" t="s">
        <v>199</v>
      </c>
      <c r="B2567" t="s">
        <v>369</v>
      </c>
      <c r="C2567">
        <v>1990</v>
      </c>
      <c r="D2567">
        <v>1129</v>
      </c>
      <c r="E2567">
        <v>56.733668341708544</v>
      </c>
      <c r="F2567">
        <v>2123</v>
      </c>
      <c r="G2567">
        <v>1049</v>
      </c>
      <c r="H2567">
        <v>49.411210551106926</v>
      </c>
      <c r="I2567">
        <v>4113</v>
      </c>
      <c r="J2567">
        <v>2178</v>
      </c>
      <c r="K2567">
        <v>52.95404814004376</v>
      </c>
    </row>
    <row r="2568" spans="1:11" x14ac:dyDescent="0.25">
      <c r="A2568" t="s">
        <v>199</v>
      </c>
      <c r="B2568" t="s">
        <v>370</v>
      </c>
      <c r="C2568">
        <v>1972</v>
      </c>
      <c r="D2568">
        <v>1130</v>
      </c>
      <c r="E2568">
        <v>57.302231237322509</v>
      </c>
      <c r="F2568">
        <v>2242</v>
      </c>
      <c r="G2568">
        <v>1083</v>
      </c>
      <c r="H2568">
        <v>48.305084745762713</v>
      </c>
      <c r="I2568">
        <v>4214</v>
      </c>
      <c r="J2568">
        <v>2213</v>
      </c>
      <c r="K2568">
        <v>52.515424774560991</v>
      </c>
    </row>
    <row r="2569" spans="1:11" x14ac:dyDescent="0.25">
      <c r="A2569" t="s">
        <v>199</v>
      </c>
      <c r="B2569" t="s">
        <v>357</v>
      </c>
      <c r="C2569">
        <v>2019</v>
      </c>
      <c r="D2569">
        <v>1210</v>
      </c>
      <c r="E2569">
        <v>59.930658741951468</v>
      </c>
      <c r="F2569">
        <v>2278</v>
      </c>
      <c r="G2569">
        <v>1141</v>
      </c>
      <c r="H2569">
        <v>50.087796312554872</v>
      </c>
      <c r="I2569">
        <v>4297</v>
      </c>
      <c r="J2569">
        <v>2351</v>
      </c>
      <c r="K2569">
        <v>54.712590179194784</v>
      </c>
    </row>
    <row r="2570" spans="1:11" x14ac:dyDescent="0.25">
      <c r="A2570" t="s">
        <v>199</v>
      </c>
      <c r="B2570" t="s">
        <v>358</v>
      </c>
      <c r="C2570">
        <v>2306</v>
      </c>
      <c r="D2570">
        <v>1247</v>
      </c>
      <c r="E2570">
        <v>54.076322636600167</v>
      </c>
      <c r="F2570">
        <v>2404</v>
      </c>
      <c r="G2570">
        <v>1157</v>
      </c>
      <c r="H2570">
        <v>48.128119800332776</v>
      </c>
      <c r="I2570">
        <v>4710</v>
      </c>
      <c r="J2570">
        <v>2404</v>
      </c>
      <c r="K2570">
        <v>51.040339702760086</v>
      </c>
    </row>
    <row r="2571" spans="1:11" x14ac:dyDescent="0.25">
      <c r="A2571" t="s">
        <v>199</v>
      </c>
      <c r="B2571" t="s">
        <v>359</v>
      </c>
      <c r="C2571">
        <v>2459</v>
      </c>
      <c r="D2571">
        <v>1460</v>
      </c>
      <c r="E2571">
        <v>59.373729158194394</v>
      </c>
      <c r="F2571">
        <v>2903</v>
      </c>
      <c r="G2571">
        <v>1377</v>
      </c>
      <c r="H2571">
        <v>47.433689286944535</v>
      </c>
      <c r="I2571">
        <v>5362</v>
      </c>
      <c r="J2571">
        <v>2837</v>
      </c>
      <c r="K2571">
        <v>52.909362178291687</v>
      </c>
    </row>
    <row r="2572" spans="1:11" x14ac:dyDescent="0.25">
      <c r="A2572" t="s">
        <v>199</v>
      </c>
      <c r="B2572" t="s">
        <v>360</v>
      </c>
      <c r="C2572">
        <v>2771</v>
      </c>
      <c r="D2572">
        <v>1712</v>
      </c>
      <c r="E2572">
        <v>61.782749909779859</v>
      </c>
      <c r="F2572">
        <v>3426</v>
      </c>
      <c r="G2572">
        <v>1712</v>
      </c>
      <c r="H2572">
        <v>49.970811441914769</v>
      </c>
      <c r="I2572">
        <v>6197</v>
      </c>
      <c r="J2572">
        <v>3424</v>
      </c>
      <c r="K2572">
        <v>55.252541552364043</v>
      </c>
    </row>
    <row r="2573" spans="1:11" x14ac:dyDescent="0.25">
      <c r="A2573" t="s">
        <v>199</v>
      </c>
      <c r="B2573" t="s">
        <v>361</v>
      </c>
      <c r="C2573">
        <v>2338</v>
      </c>
      <c r="D2573">
        <v>1488</v>
      </c>
      <c r="E2573">
        <v>63.644140290846899</v>
      </c>
      <c r="F2573">
        <v>2937</v>
      </c>
      <c r="G2573">
        <v>1507</v>
      </c>
      <c r="H2573">
        <v>51.310861423220999</v>
      </c>
      <c r="I2573">
        <v>5275</v>
      </c>
      <c r="J2573">
        <v>2995</v>
      </c>
      <c r="K2573">
        <v>56.7772511848341</v>
      </c>
    </row>
    <row r="2574" spans="1:11" x14ac:dyDescent="0.25">
      <c r="A2574" t="s">
        <v>199</v>
      </c>
      <c r="B2574" t="s">
        <v>362</v>
      </c>
      <c r="C2574">
        <v>2768</v>
      </c>
      <c r="D2574">
        <v>1674</v>
      </c>
      <c r="E2574">
        <v>60.476878612716803</v>
      </c>
      <c r="F2574">
        <v>3072</v>
      </c>
      <c r="G2574">
        <v>1543</v>
      </c>
      <c r="H2574">
        <v>50.2278645833333</v>
      </c>
      <c r="I2574">
        <v>5840</v>
      </c>
      <c r="J2574">
        <v>3217</v>
      </c>
      <c r="K2574">
        <v>55.085616438356197</v>
      </c>
    </row>
    <row r="2575" spans="1:11" x14ac:dyDescent="0.25">
      <c r="A2575" t="s">
        <v>199</v>
      </c>
      <c r="B2575" t="s">
        <v>363</v>
      </c>
      <c r="C2575">
        <v>537</v>
      </c>
      <c r="D2575">
        <v>368</v>
      </c>
      <c r="E2575">
        <v>68.528864059590305</v>
      </c>
      <c r="F2575">
        <v>664</v>
      </c>
      <c r="G2575">
        <v>374</v>
      </c>
      <c r="H2575">
        <v>56.325301204819297</v>
      </c>
      <c r="I2575">
        <v>1201</v>
      </c>
      <c r="J2575">
        <v>742</v>
      </c>
      <c r="K2575">
        <v>61.781848459617002</v>
      </c>
    </row>
    <row r="2576" spans="1:11" x14ac:dyDescent="0.25">
      <c r="A2576" t="s">
        <v>199</v>
      </c>
      <c r="B2576" t="s">
        <v>355</v>
      </c>
      <c r="C2576">
        <v>2350</v>
      </c>
      <c r="D2576">
        <v>1222</v>
      </c>
      <c r="E2576">
        <v>52</v>
      </c>
      <c r="F2576">
        <v>2542</v>
      </c>
      <c r="G2576">
        <v>1196</v>
      </c>
      <c r="H2576">
        <v>47.049567269866245</v>
      </c>
      <c r="I2576">
        <v>4892</v>
      </c>
      <c r="J2576">
        <v>2418</v>
      </c>
      <c r="K2576">
        <v>49.42763695829926</v>
      </c>
    </row>
    <row r="2577" spans="1:11" x14ac:dyDescent="0.25">
      <c r="A2577" t="s">
        <v>152</v>
      </c>
      <c r="B2577" t="s">
        <v>370</v>
      </c>
      <c r="C2577">
        <v>13881</v>
      </c>
      <c r="D2577">
        <v>5856</v>
      </c>
      <c r="E2577">
        <v>42.187162308191056</v>
      </c>
      <c r="F2577">
        <v>12111</v>
      </c>
      <c r="G2577">
        <v>4089</v>
      </c>
      <c r="H2577">
        <v>33.762695070596976</v>
      </c>
      <c r="I2577">
        <v>25992</v>
      </c>
      <c r="J2577">
        <v>9945</v>
      </c>
      <c r="K2577">
        <v>38.26177285318559</v>
      </c>
    </row>
    <row r="2578" spans="1:11" x14ac:dyDescent="0.25">
      <c r="A2578" t="s">
        <v>152</v>
      </c>
      <c r="B2578" t="s">
        <v>357</v>
      </c>
      <c r="C2578">
        <v>16195</v>
      </c>
      <c r="D2578">
        <v>6850</v>
      </c>
      <c r="E2578">
        <v>42.297005248533495</v>
      </c>
      <c r="F2578">
        <v>13523</v>
      </c>
      <c r="G2578">
        <v>4693</v>
      </c>
      <c r="H2578">
        <v>34.703837905790138</v>
      </c>
      <c r="I2578">
        <v>29718</v>
      </c>
      <c r="J2578">
        <v>11543</v>
      </c>
      <c r="K2578">
        <v>38.84177939296049</v>
      </c>
    </row>
    <row r="2579" spans="1:11" x14ac:dyDescent="0.25">
      <c r="A2579" t="s">
        <v>152</v>
      </c>
      <c r="B2579" t="s">
        <v>358</v>
      </c>
      <c r="C2579">
        <v>15599</v>
      </c>
      <c r="D2579">
        <v>6501</v>
      </c>
      <c r="E2579">
        <v>41.675748445413163</v>
      </c>
      <c r="F2579">
        <v>13891</v>
      </c>
      <c r="G2579">
        <v>4667</v>
      </c>
      <c r="H2579">
        <v>33.597293211431861</v>
      </c>
      <c r="I2579">
        <v>29490</v>
      </c>
      <c r="J2579">
        <v>11168</v>
      </c>
      <c r="K2579">
        <v>37.870464564259073</v>
      </c>
    </row>
    <row r="2580" spans="1:11" x14ac:dyDescent="0.25">
      <c r="A2580" t="s">
        <v>152</v>
      </c>
      <c r="B2580" t="s">
        <v>359</v>
      </c>
      <c r="C2580">
        <v>14653</v>
      </c>
      <c r="D2580">
        <v>6234</v>
      </c>
      <c r="E2580">
        <v>42.544188903296252</v>
      </c>
      <c r="F2580">
        <v>14464</v>
      </c>
      <c r="G2580">
        <v>4977</v>
      </c>
      <c r="H2580">
        <v>34.409568584070797</v>
      </c>
      <c r="I2580">
        <v>29117</v>
      </c>
      <c r="J2580">
        <v>11211</v>
      </c>
      <c r="K2580">
        <v>38.503279870865818</v>
      </c>
    </row>
    <row r="2581" spans="1:11" x14ac:dyDescent="0.25">
      <c r="A2581" t="s">
        <v>152</v>
      </c>
      <c r="B2581" t="s">
        <v>360</v>
      </c>
      <c r="C2581">
        <v>13904</v>
      </c>
      <c r="D2581">
        <v>6044</v>
      </c>
      <c r="E2581">
        <v>43.469505178365935</v>
      </c>
      <c r="F2581">
        <v>15765</v>
      </c>
      <c r="G2581">
        <v>5380</v>
      </c>
      <c r="H2581">
        <v>34.12622898826514</v>
      </c>
      <c r="I2581">
        <v>29669</v>
      </c>
      <c r="J2581">
        <v>11424</v>
      </c>
      <c r="K2581">
        <v>38.50483669823722</v>
      </c>
    </row>
    <row r="2582" spans="1:11" x14ac:dyDescent="0.25">
      <c r="A2582" t="s">
        <v>152</v>
      </c>
      <c r="B2582" t="s">
        <v>361</v>
      </c>
      <c r="C2582">
        <v>15911</v>
      </c>
      <c r="D2582">
        <v>6735</v>
      </c>
      <c r="E2582">
        <v>42.329206209540601</v>
      </c>
      <c r="F2582">
        <v>17788</v>
      </c>
      <c r="G2582">
        <v>6066</v>
      </c>
      <c r="H2582">
        <v>34.1016415561052</v>
      </c>
      <c r="I2582">
        <v>33699</v>
      </c>
      <c r="J2582">
        <v>12801</v>
      </c>
      <c r="K2582">
        <v>37.986290394373697</v>
      </c>
    </row>
    <row r="2583" spans="1:11" x14ac:dyDescent="0.25">
      <c r="A2583" t="s">
        <v>152</v>
      </c>
      <c r="B2583" t="s">
        <v>362</v>
      </c>
      <c r="C2583">
        <v>14553</v>
      </c>
      <c r="D2583">
        <v>6294</v>
      </c>
      <c r="E2583">
        <v>43.2488146773861</v>
      </c>
      <c r="F2583">
        <v>15609</v>
      </c>
      <c r="G2583">
        <v>5398</v>
      </c>
      <c r="H2583">
        <v>34.582612595297597</v>
      </c>
      <c r="I2583">
        <v>30162</v>
      </c>
      <c r="J2583">
        <v>11692</v>
      </c>
      <c r="K2583">
        <v>38.764007691797602</v>
      </c>
    </row>
    <row r="2584" spans="1:11" x14ac:dyDescent="0.25">
      <c r="A2584" t="s">
        <v>152</v>
      </c>
      <c r="B2584" t="s">
        <v>363</v>
      </c>
      <c r="C2584">
        <v>3416</v>
      </c>
      <c r="D2584">
        <v>1458</v>
      </c>
      <c r="E2584">
        <v>42.681498829039803</v>
      </c>
      <c r="F2584">
        <v>3252</v>
      </c>
      <c r="G2584">
        <v>1075</v>
      </c>
      <c r="H2584">
        <v>33.056580565805703</v>
      </c>
      <c r="I2584">
        <v>6668</v>
      </c>
      <c r="J2584">
        <v>2533</v>
      </c>
      <c r="K2584">
        <v>37.987402519496101</v>
      </c>
    </row>
    <row r="2585" spans="1:11" x14ac:dyDescent="0.25">
      <c r="A2585" t="s">
        <v>157</v>
      </c>
      <c r="B2585" t="s">
        <v>355</v>
      </c>
      <c r="C2585">
        <v>4042</v>
      </c>
      <c r="D2585">
        <v>1797</v>
      </c>
      <c r="E2585">
        <v>44.458189015338938</v>
      </c>
      <c r="F2585">
        <v>3848</v>
      </c>
      <c r="G2585">
        <v>1410</v>
      </c>
      <c r="H2585">
        <v>36.642411642411645</v>
      </c>
      <c r="I2585">
        <v>7890</v>
      </c>
      <c r="J2585">
        <v>3207</v>
      </c>
      <c r="K2585">
        <v>40.646387832699617</v>
      </c>
    </row>
    <row r="2586" spans="1:11" x14ac:dyDescent="0.25">
      <c r="A2586" t="s">
        <v>157</v>
      </c>
      <c r="B2586" t="s">
        <v>360</v>
      </c>
      <c r="C2586">
        <v>3623</v>
      </c>
      <c r="D2586">
        <v>1544</v>
      </c>
      <c r="E2586">
        <v>42.616616064035334</v>
      </c>
      <c r="F2586">
        <v>3843</v>
      </c>
      <c r="G2586">
        <v>1362</v>
      </c>
      <c r="H2586">
        <v>35.441061670569866</v>
      </c>
      <c r="I2586">
        <v>7466</v>
      </c>
      <c r="J2586">
        <v>2906</v>
      </c>
      <c r="K2586">
        <v>38.923118135547817</v>
      </c>
    </row>
    <row r="2587" spans="1:11" x14ac:dyDescent="0.25">
      <c r="A2587" t="s">
        <v>157</v>
      </c>
      <c r="B2587" t="s">
        <v>361</v>
      </c>
      <c r="C2587">
        <v>3947</v>
      </c>
      <c r="D2587">
        <v>1643</v>
      </c>
      <c r="E2587">
        <v>41.626551811502402</v>
      </c>
      <c r="F2587">
        <v>3890</v>
      </c>
      <c r="G2587">
        <v>1301</v>
      </c>
      <c r="H2587">
        <v>33.444730077120802</v>
      </c>
      <c r="I2587">
        <v>7837</v>
      </c>
      <c r="J2587">
        <v>2944</v>
      </c>
      <c r="K2587">
        <v>37.565394921526099</v>
      </c>
    </row>
    <row r="2588" spans="1:11" x14ac:dyDescent="0.25">
      <c r="A2588" t="s">
        <v>157</v>
      </c>
      <c r="B2588" t="s">
        <v>362</v>
      </c>
      <c r="C2588">
        <v>4187</v>
      </c>
      <c r="D2588">
        <v>1818</v>
      </c>
      <c r="E2588">
        <v>43.420109863864297</v>
      </c>
      <c r="F2588">
        <v>3710</v>
      </c>
      <c r="G2588">
        <v>1303</v>
      </c>
      <c r="H2588">
        <v>35.1212938005391</v>
      </c>
      <c r="I2588">
        <v>7899</v>
      </c>
      <c r="J2588">
        <v>3123</v>
      </c>
      <c r="K2588">
        <v>39.536650208887202</v>
      </c>
    </row>
    <row r="2589" spans="1:11" x14ac:dyDescent="0.25">
      <c r="A2589" t="s">
        <v>157</v>
      </c>
      <c r="B2589" t="s">
        <v>363</v>
      </c>
      <c r="C2589">
        <v>857</v>
      </c>
      <c r="D2589">
        <v>366</v>
      </c>
      <c r="E2589">
        <v>42.7071178529755</v>
      </c>
      <c r="F2589">
        <v>707</v>
      </c>
      <c r="G2589">
        <v>242</v>
      </c>
      <c r="H2589">
        <v>34.229137199434199</v>
      </c>
      <c r="I2589">
        <v>1564</v>
      </c>
      <c r="J2589">
        <v>608</v>
      </c>
      <c r="K2589">
        <v>38.874680306905397</v>
      </c>
    </row>
    <row r="2590" spans="1:11" x14ac:dyDescent="0.25">
      <c r="A2590" t="s">
        <v>168</v>
      </c>
      <c r="B2590" t="s">
        <v>366</v>
      </c>
      <c r="C2590">
        <v>141</v>
      </c>
      <c r="D2590">
        <v>65</v>
      </c>
      <c r="E2590">
        <v>46.099290780141843</v>
      </c>
      <c r="F2590">
        <v>135</v>
      </c>
      <c r="G2590">
        <v>56</v>
      </c>
      <c r="H2590">
        <v>41.481481481481481</v>
      </c>
      <c r="I2590">
        <v>276</v>
      </c>
      <c r="J2590">
        <v>121</v>
      </c>
      <c r="K2590">
        <v>43.840579710144929</v>
      </c>
    </row>
    <row r="2591" spans="1:11" x14ac:dyDescent="0.25">
      <c r="A2591" t="s">
        <v>201</v>
      </c>
      <c r="B2591" t="s">
        <v>357</v>
      </c>
      <c r="C2591">
        <v>628</v>
      </c>
      <c r="D2591">
        <v>264</v>
      </c>
      <c r="E2591">
        <v>42.038216560509554</v>
      </c>
      <c r="F2591">
        <v>754</v>
      </c>
      <c r="G2591">
        <v>226</v>
      </c>
      <c r="H2591">
        <v>29.973474801061005</v>
      </c>
      <c r="I2591">
        <v>1382</v>
      </c>
      <c r="J2591">
        <v>490</v>
      </c>
      <c r="K2591">
        <v>35.455861070911723</v>
      </c>
    </row>
    <row r="2592" spans="1:11" x14ac:dyDescent="0.25">
      <c r="A2592" t="s">
        <v>201</v>
      </c>
      <c r="B2592" t="s">
        <v>358</v>
      </c>
      <c r="C2592">
        <v>4132</v>
      </c>
      <c r="D2592">
        <v>2064</v>
      </c>
      <c r="E2592">
        <v>49.951597289448209</v>
      </c>
      <c r="F2592">
        <v>4778</v>
      </c>
      <c r="G2592">
        <v>1766</v>
      </c>
      <c r="H2592">
        <v>36.961071578066132</v>
      </c>
      <c r="I2592">
        <v>8910</v>
      </c>
      <c r="J2592">
        <v>3830</v>
      </c>
      <c r="K2592">
        <v>42.985409652076321</v>
      </c>
    </row>
    <row r="2593" spans="1:11" x14ac:dyDescent="0.25">
      <c r="A2593" t="s">
        <v>201</v>
      </c>
      <c r="B2593" t="s">
        <v>359</v>
      </c>
      <c r="C2593">
        <v>5352</v>
      </c>
      <c r="D2593">
        <v>2674</v>
      </c>
      <c r="E2593">
        <v>49.962630792227202</v>
      </c>
      <c r="F2593">
        <v>5782</v>
      </c>
      <c r="G2593">
        <v>2351</v>
      </c>
      <c r="H2593">
        <v>40.660671048080246</v>
      </c>
      <c r="I2593">
        <v>11134</v>
      </c>
      <c r="J2593">
        <v>5025</v>
      </c>
      <c r="K2593">
        <v>45.132028022274113</v>
      </c>
    </row>
    <row r="2594" spans="1:11" x14ac:dyDescent="0.25">
      <c r="A2594" t="s">
        <v>201</v>
      </c>
      <c r="B2594" t="s">
        <v>360</v>
      </c>
      <c r="C2594">
        <v>5023</v>
      </c>
      <c r="D2594">
        <v>2102</v>
      </c>
      <c r="E2594">
        <v>41.847501493131595</v>
      </c>
      <c r="F2594">
        <v>5767</v>
      </c>
      <c r="G2594">
        <v>1841</v>
      </c>
      <c r="H2594">
        <v>31.923010230622509</v>
      </c>
      <c r="I2594">
        <v>10790</v>
      </c>
      <c r="J2594">
        <v>3943</v>
      </c>
      <c r="K2594">
        <v>36.54309545875811</v>
      </c>
    </row>
    <row r="2595" spans="1:11" x14ac:dyDescent="0.25">
      <c r="A2595" t="s">
        <v>201</v>
      </c>
      <c r="B2595" t="s">
        <v>361</v>
      </c>
      <c r="C2595">
        <v>5584</v>
      </c>
      <c r="D2595">
        <v>2225</v>
      </c>
      <c r="E2595">
        <v>39.845988538682001</v>
      </c>
      <c r="F2595">
        <v>5971</v>
      </c>
      <c r="G2595">
        <v>1815</v>
      </c>
      <c r="H2595">
        <v>30.396918439122398</v>
      </c>
      <c r="I2595">
        <v>11555</v>
      </c>
      <c r="J2595">
        <v>4040</v>
      </c>
      <c r="K2595">
        <v>34.963219385547397</v>
      </c>
    </row>
    <row r="2596" spans="1:11" x14ac:dyDescent="0.25">
      <c r="A2596" t="s">
        <v>201</v>
      </c>
      <c r="B2596" t="s">
        <v>362</v>
      </c>
      <c r="C2596">
        <v>4838</v>
      </c>
      <c r="D2596">
        <v>2290</v>
      </c>
      <c r="E2596">
        <v>47.333608929309598</v>
      </c>
      <c r="F2596">
        <v>5235</v>
      </c>
      <c r="G2596">
        <v>1820</v>
      </c>
      <c r="H2596">
        <v>34.765998089780297</v>
      </c>
      <c r="I2596">
        <v>10073</v>
      </c>
      <c r="J2596">
        <v>4110</v>
      </c>
      <c r="K2596">
        <v>40.8021443462722</v>
      </c>
    </row>
    <row r="2597" spans="1:11" x14ac:dyDescent="0.25">
      <c r="A2597" t="s">
        <v>201</v>
      </c>
      <c r="B2597" t="s">
        <v>363</v>
      </c>
      <c r="C2597">
        <v>1017</v>
      </c>
      <c r="D2597">
        <v>482</v>
      </c>
      <c r="E2597">
        <v>47.394296951819101</v>
      </c>
      <c r="F2597">
        <v>847</v>
      </c>
      <c r="G2597">
        <v>347</v>
      </c>
      <c r="H2597">
        <v>40.968122786304598</v>
      </c>
      <c r="I2597">
        <v>1864</v>
      </c>
      <c r="J2597">
        <v>829</v>
      </c>
      <c r="K2597">
        <v>44.474248927038602</v>
      </c>
    </row>
    <row r="2598" spans="1:11" x14ac:dyDescent="0.25">
      <c r="A2598" t="s">
        <v>447</v>
      </c>
      <c r="B2598" t="s">
        <v>365</v>
      </c>
      <c r="C2598">
        <v>3952</v>
      </c>
      <c r="D2598">
        <v>1791</v>
      </c>
      <c r="E2598">
        <v>45.318825910931174</v>
      </c>
      <c r="F2598">
        <v>4204</v>
      </c>
      <c r="G2598">
        <v>1495</v>
      </c>
      <c r="H2598">
        <v>35.561370123691724</v>
      </c>
      <c r="I2598">
        <v>8156</v>
      </c>
      <c r="J2598">
        <v>3286</v>
      </c>
      <c r="K2598">
        <v>40.2893575282001</v>
      </c>
    </row>
    <row r="2599" spans="1:11" x14ac:dyDescent="0.25">
      <c r="A2599" t="s">
        <v>447</v>
      </c>
      <c r="B2599" t="s">
        <v>366</v>
      </c>
      <c r="C2599">
        <v>3924</v>
      </c>
      <c r="D2599">
        <v>1804</v>
      </c>
      <c r="E2599">
        <v>45.973496432212031</v>
      </c>
      <c r="F2599">
        <v>4288</v>
      </c>
      <c r="G2599">
        <v>1643</v>
      </c>
      <c r="H2599">
        <v>38.316231343283583</v>
      </c>
      <c r="I2599">
        <v>8212</v>
      </c>
      <c r="J2599">
        <v>3447</v>
      </c>
      <c r="K2599">
        <v>41.975158304919631</v>
      </c>
    </row>
    <row r="2600" spans="1:11" x14ac:dyDescent="0.25">
      <c r="A2600" t="s">
        <v>447</v>
      </c>
      <c r="B2600" t="s">
        <v>367</v>
      </c>
      <c r="C2600">
        <v>2810</v>
      </c>
      <c r="D2600">
        <v>1467</v>
      </c>
      <c r="E2600">
        <v>52.206405693950181</v>
      </c>
      <c r="F2600">
        <v>2980</v>
      </c>
      <c r="G2600">
        <v>1314</v>
      </c>
      <c r="H2600">
        <v>44.093959731543627</v>
      </c>
      <c r="I2600">
        <v>5790</v>
      </c>
      <c r="J2600">
        <v>2781</v>
      </c>
      <c r="K2600">
        <v>48.031088082901555</v>
      </c>
    </row>
    <row r="2601" spans="1:11" x14ac:dyDescent="0.25">
      <c r="A2601" t="s">
        <v>447</v>
      </c>
      <c r="B2601" t="s">
        <v>355</v>
      </c>
      <c r="C2601">
        <v>3478</v>
      </c>
      <c r="D2601">
        <v>1885</v>
      </c>
      <c r="E2601">
        <v>54.197814836112713</v>
      </c>
      <c r="F2601">
        <v>3998</v>
      </c>
      <c r="G2601">
        <v>1758</v>
      </c>
      <c r="H2601">
        <v>43.971985992996494</v>
      </c>
      <c r="I2601">
        <v>7476</v>
      </c>
      <c r="J2601">
        <v>3643</v>
      </c>
      <c r="K2601">
        <v>48.729266987693954</v>
      </c>
    </row>
    <row r="2602" spans="1:11" x14ac:dyDescent="0.25">
      <c r="A2602" t="s">
        <v>447</v>
      </c>
      <c r="B2602" t="s">
        <v>368</v>
      </c>
      <c r="C2602">
        <v>4534</v>
      </c>
      <c r="D2602">
        <v>2136</v>
      </c>
      <c r="E2602">
        <v>47.110719011910014</v>
      </c>
      <c r="F2602">
        <v>5612</v>
      </c>
      <c r="G2602">
        <v>2056</v>
      </c>
      <c r="H2602">
        <v>36.635780470420528</v>
      </c>
      <c r="I2602">
        <v>10146</v>
      </c>
      <c r="J2602">
        <v>4192</v>
      </c>
      <c r="K2602">
        <v>41.316775083776854</v>
      </c>
    </row>
    <row r="2603" spans="1:11" x14ac:dyDescent="0.25">
      <c r="A2603" t="s">
        <v>447</v>
      </c>
      <c r="B2603" t="s">
        <v>369</v>
      </c>
      <c r="C2603">
        <v>4124</v>
      </c>
      <c r="D2603">
        <v>1828</v>
      </c>
      <c r="E2603">
        <v>44.325897187196894</v>
      </c>
      <c r="F2603">
        <v>5287</v>
      </c>
      <c r="G2603">
        <v>1760</v>
      </c>
      <c r="H2603">
        <v>33.289199924342732</v>
      </c>
      <c r="I2603">
        <v>9411</v>
      </c>
      <c r="J2603">
        <v>3588</v>
      </c>
      <c r="K2603">
        <v>38.125597704813515</v>
      </c>
    </row>
    <row r="2604" spans="1:11" x14ac:dyDescent="0.25">
      <c r="A2604" t="s">
        <v>447</v>
      </c>
      <c r="B2604" t="s">
        <v>370</v>
      </c>
      <c r="C2604">
        <v>4461</v>
      </c>
      <c r="D2604">
        <v>1977</v>
      </c>
      <c r="E2604">
        <v>44.317417619367852</v>
      </c>
      <c r="F2604">
        <v>5064</v>
      </c>
      <c r="G2604">
        <v>1774</v>
      </c>
      <c r="H2604">
        <v>35.031595576619274</v>
      </c>
      <c r="I2604">
        <v>9525</v>
      </c>
      <c r="J2604">
        <v>3751</v>
      </c>
      <c r="K2604">
        <v>39.380577427821521</v>
      </c>
    </row>
    <row r="2605" spans="1:11" x14ac:dyDescent="0.25">
      <c r="A2605" t="s">
        <v>202</v>
      </c>
      <c r="B2605" t="s">
        <v>365</v>
      </c>
      <c r="C2605">
        <v>3281</v>
      </c>
      <c r="D2605">
        <v>1518</v>
      </c>
      <c r="E2605">
        <v>46.266382200548613</v>
      </c>
      <c r="F2605">
        <v>3726</v>
      </c>
      <c r="G2605">
        <v>1396</v>
      </c>
      <c r="H2605">
        <v>37.466451959205585</v>
      </c>
      <c r="I2605">
        <v>7007</v>
      </c>
      <c r="J2605">
        <v>2914</v>
      </c>
      <c r="K2605">
        <v>41.586984444127303</v>
      </c>
    </row>
    <row r="2606" spans="1:11" x14ac:dyDescent="0.25">
      <c r="A2606" t="s">
        <v>202</v>
      </c>
      <c r="B2606" t="s">
        <v>366</v>
      </c>
      <c r="C2606">
        <v>3310</v>
      </c>
      <c r="D2606">
        <v>1497</v>
      </c>
      <c r="E2606">
        <v>45.226586102719033</v>
      </c>
      <c r="F2606">
        <v>3397</v>
      </c>
      <c r="G2606">
        <v>1266</v>
      </c>
      <c r="H2606">
        <v>37.26817780394466</v>
      </c>
      <c r="I2606">
        <v>6707</v>
      </c>
      <c r="J2606">
        <v>2763</v>
      </c>
      <c r="K2606">
        <v>41.195765618011038</v>
      </c>
    </row>
    <row r="2607" spans="1:11" x14ac:dyDescent="0.25">
      <c r="A2607" t="s">
        <v>202</v>
      </c>
      <c r="B2607" t="s">
        <v>367</v>
      </c>
      <c r="C2607">
        <v>2451</v>
      </c>
      <c r="D2607">
        <v>1154</v>
      </c>
      <c r="E2607">
        <v>47.082823337413302</v>
      </c>
      <c r="F2607">
        <v>2613</v>
      </c>
      <c r="G2607">
        <v>1032</v>
      </c>
      <c r="H2607">
        <v>39.494833524684275</v>
      </c>
      <c r="I2607">
        <v>5064</v>
      </c>
      <c r="J2607">
        <v>2186</v>
      </c>
      <c r="K2607">
        <v>43.167456556082151</v>
      </c>
    </row>
    <row r="2608" spans="1:11" x14ac:dyDescent="0.25">
      <c r="A2608" t="s">
        <v>202</v>
      </c>
      <c r="B2608" t="s">
        <v>368</v>
      </c>
      <c r="C2608">
        <v>3538</v>
      </c>
      <c r="D2608">
        <v>1626</v>
      </c>
      <c r="E2608">
        <v>45.958168456755232</v>
      </c>
      <c r="F2608">
        <v>4544</v>
      </c>
      <c r="G2608">
        <v>1703</v>
      </c>
      <c r="H2608">
        <v>37.47799295774648</v>
      </c>
      <c r="I2608">
        <v>8082</v>
      </c>
      <c r="J2608">
        <v>3329</v>
      </c>
      <c r="K2608">
        <v>41.190299430833946</v>
      </c>
    </row>
    <row r="2609" spans="1:11" x14ac:dyDescent="0.25">
      <c r="A2609" t="s">
        <v>202</v>
      </c>
      <c r="B2609" t="s">
        <v>369</v>
      </c>
      <c r="C2609">
        <v>3630</v>
      </c>
      <c r="D2609">
        <v>1696</v>
      </c>
      <c r="E2609">
        <v>46.721763085399452</v>
      </c>
      <c r="F2609">
        <v>4548</v>
      </c>
      <c r="G2609">
        <v>1686</v>
      </c>
      <c r="H2609">
        <v>37.071240105540895</v>
      </c>
      <c r="I2609">
        <v>8178</v>
      </c>
      <c r="J2609">
        <v>3382</v>
      </c>
      <c r="K2609">
        <v>41.354854487649789</v>
      </c>
    </row>
    <row r="2610" spans="1:11" x14ac:dyDescent="0.25">
      <c r="A2610" t="s">
        <v>202</v>
      </c>
      <c r="B2610" t="s">
        <v>370</v>
      </c>
      <c r="C2610">
        <v>3733</v>
      </c>
      <c r="D2610">
        <v>1722</v>
      </c>
      <c r="E2610">
        <v>46.129118671309932</v>
      </c>
      <c r="F2610">
        <v>4613</v>
      </c>
      <c r="G2610">
        <v>1725</v>
      </c>
      <c r="H2610">
        <v>37.39432039887275</v>
      </c>
      <c r="I2610">
        <v>8346</v>
      </c>
      <c r="J2610">
        <v>3447</v>
      </c>
      <c r="K2610">
        <v>41.30122214234364</v>
      </c>
    </row>
    <row r="2611" spans="1:11" x14ac:dyDescent="0.25">
      <c r="A2611" t="s">
        <v>202</v>
      </c>
      <c r="B2611" t="s">
        <v>357</v>
      </c>
      <c r="C2611">
        <v>3720</v>
      </c>
      <c r="D2611">
        <v>1829</v>
      </c>
      <c r="E2611">
        <v>49.166666666666671</v>
      </c>
      <c r="F2611">
        <v>4432</v>
      </c>
      <c r="G2611">
        <v>1831</v>
      </c>
      <c r="H2611">
        <v>41.31317689530686</v>
      </c>
      <c r="I2611">
        <v>8152</v>
      </c>
      <c r="J2611">
        <v>3660</v>
      </c>
      <c r="K2611">
        <v>44.89695780176644</v>
      </c>
    </row>
    <row r="2612" spans="1:11" x14ac:dyDescent="0.25">
      <c r="A2612" t="s">
        <v>202</v>
      </c>
      <c r="B2612" t="s">
        <v>358</v>
      </c>
      <c r="C2612">
        <v>3527</v>
      </c>
      <c r="D2612">
        <v>1754</v>
      </c>
      <c r="E2612">
        <v>49.730649277005952</v>
      </c>
      <c r="F2612">
        <v>4223</v>
      </c>
      <c r="G2612">
        <v>1779</v>
      </c>
      <c r="H2612">
        <v>42.126450390717501</v>
      </c>
      <c r="I2612">
        <v>7750</v>
      </c>
      <c r="J2612">
        <v>3533</v>
      </c>
      <c r="K2612">
        <v>45.587096774193554</v>
      </c>
    </row>
    <row r="2613" spans="1:11" x14ac:dyDescent="0.25">
      <c r="A2613" t="s">
        <v>202</v>
      </c>
      <c r="B2613" t="s">
        <v>359</v>
      </c>
      <c r="C2613">
        <v>4184</v>
      </c>
      <c r="D2613">
        <v>2005</v>
      </c>
      <c r="E2613">
        <v>47.920650095602298</v>
      </c>
      <c r="F2613">
        <v>4825</v>
      </c>
      <c r="G2613">
        <v>2040</v>
      </c>
      <c r="H2613">
        <v>42.279792746113991</v>
      </c>
      <c r="I2613">
        <v>9009</v>
      </c>
      <c r="J2613">
        <v>4045</v>
      </c>
      <c r="K2613">
        <v>44.8995448995449</v>
      </c>
    </row>
    <row r="2614" spans="1:11" x14ac:dyDescent="0.25">
      <c r="A2614" t="s">
        <v>202</v>
      </c>
      <c r="B2614" t="s">
        <v>360</v>
      </c>
      <c r="C2614">
        <v>4933</v>
      </c>
      <c r="D2614">
        <v>2250</v>
      </c>
      <c r="E2614">
        <v>45.611189945266567</v>
      </c>
      <c r="F2614">
        <v>5435</v>
      </c>
      <c r="G2614">
        <v>2246</v>
      </c>
      <c r="H2614">
        <v>41.324747010119601</v>
      </c>
      <c r="I2614">
        <v>10368</v>
      </c>
      <c r="J2614">
        <v>4496</v>
      </c>
      <c r="K2614">
        <v>43.364197530864196</v>
      </c>
    </row>
    <row r="2615" spans="1:11" x14ac:dyDescent="0.25">
      <c r="A2615" t="s">
        <v>202</v>
      </c>
      <c r="B2615" t="s">
        <v>361</v>
      </c>
      <c r="C2615">
        <v>4825</v>
      </c>
      <c r="D2615">
        <v>2195</v>
      </c>
      <c r="E2615">
        <v>45.492227979274602</v>
      </c>
      <c r="F2615">
        <v>5487</v>
      </c>
      <c r="G2615">
        <v>2201</v>
      </c>
      <c r="H2615">
        <v>40.112994350282499</v>
      </c>
      <c r="I2615">
        <v>10312</v>
      </c>
      <c r="J2615">
        <v>4396</v>
      </c>
      <c r="K2615">
        <v>42.629945694336698</v>
      </c>
    </row>
    <row r="2616" spans="1:11" x14ac:dyDescent="0.25">
      <c r="A2616" t="s">
        <v>202</v>
      </c>
      <c r="B2616" t="s">
        <v>362</v>
      </c>
      <c r="C2616">
        <v>5889</v>
      </c>
      <c r="D2616">
        <v>2578</v>
      </c>
      <c r="E2616">
        <v>43.776532518254399</v>
      </c>
      <c r="F2616">
        <v>6181</v>
      </c>
      <c r="G2616">
        <v>2477</v>
      </c>
      <c r="H2616">
        <v>40.0744216146255</v>
      </c>
      <c r="I2616">
        <v>12070</v>
      </c>
      <c r="J2616">
        <v>5055</v>
      </c>
      <c r="K2616">
        <v>41.880695940347998</v>
      </c>
    </row>
    <row r="2617" spans="1:11" x14ac:dyDescent="0.25">
      <c r="A2617" t="s">
        <v>202</v>
      </c>
      <c r="B2617" t="s">
        <v>363</v>
      </c>
      <c r="C2617">
        <v>1548</v>
      </c>
      <c r="D2617">
        <v>698</v>
      </c>
      <c r="E2617">
        <v>45.090439276485803</v>
      </c>
      <c r="F2617">
        <v>1351</v>
      </c>
      <c r="G2617">
        <v>557</v>
      </c>
      <c r="H2617">
        <v>41.228719467061403</v>
      </c>
      <c r="I2617">
        <v>2905</v>
      </c>
      <c r="J2617">
        <v>1256</v>
      </c>
      <c r="K2617">
        <v>43.2358003442341</v>
      </c>
    </row>
    <row r="2618" spans="1:11" x14ac:dyDescent="0.25">
      <c r="A2618" t="s">
        <v>202</v>
      </c>
      <c r="B2618" t="s">
        <v>355</v>
      </c>
      <c r="C2618">
        <v>2861</v>
      </c>
      <c r="D2618">
        <v>1391</v>
      </c>
      <c r="E2618">
        <v>48.619363858790628</v>
      </c>
      <c r="F2618">
        <v>3508</v>
      </c>
      <c r="G2618">
        <v>1381</v>
      </c>
      <c r="H2618">
        <v>39.367160775370579</v>
      </c>
      <c r="I2618">
        <v>6369</v>
      </c>
      <c r="J2618">
        <v>2772</v>
      </c>
      <c r="K2618">
        <v>43.523316062176164</v>
      </c>
    </row>
    <row r="2619" spans="1:11" x14ac:dyDescent="0.25">
      <c r="A2619" t="s">
        <v>203</v>
      </c>
      <c r="B2619" t="s">
        <v>365</v>
      </c>
      <c r="C2619">
        <v>2647</v>
      </c>
      <c r="D2619">
        <v>1356</v>
      </c>
      <c r="E2619">
        <v>51.227805062334717</v>
      </c>
      <c r="F2619">
        <v>2484</v>
      </c>
      <c r="G2619">
        <v>1202</v>
      </c>
      <c r="H2619">
        <v>48.389694041867955</v>
      </c>
      <c r="I2619">
        <v>5131</v>
      </c>
      <c r="J2619">
        <v>2558</v>
      </c>
      <c r="K2619">
        <v>49.85382966283376</v>
      </c>
    </row>
    <row r="2620" spans="1:11" x14ac:dyDescent="0.25">
      <c r="A2620" t="s">
        <v>203</v>
      </c>
      <c r="B2620" t="s">
        <v>366</v>
      </c>
      <c r="C2620">
        <v>2604</v>
      </c>
      <c r="D2620">
        <v>1350</v>
      </c>
      <c r="E2620">
        <v>51.843317972350235</v>
      </c>
      <c r="F2620">
        <v>2428</v>
      </c>
      <c r="G2620">
        <v>1187</v>
      </c>
      <c r="H2620">
        <v>48.887973640856671</v>
      </c>
      <c r="I2620">
        <v>5034</v>
      </c>
      <c r="J2620">
        <v>2538</v>
      </c>
      <c r="K2620">
        <v>50.417163289630516</v>
      </c>
    </row>
    <row r="2621" spans="1:11" x14ac:dyDescent="0.25">
      <c r="A2621" t="s">
        <v>203</v>
      </c>
      <c r="B2621" t="s">
        <v>367</v>
      </c>
      <c r="C2621">
        <v>1973</v>
      </c>
      <c r="D2621">
        <v>1006</v>
      </c>
      <c r="E2621">
        <v>50.988342625443487</v>
      </c>
      <c r="F2621">
        <v>2102</v>
      </c>
      <c r="G2621">
        <v>951</v>
      </c>
      <c r="H2621">
        <v>45.242626070409131</v>
      </c>
      <c r="I2621">
        <v>4075</v>
      </c>
      <c r="J2621">
        <v>1957</v>
      </c>
      <c r="K2621">
        <v>48.024539877300612</v>
      </c>
    </row>
    <row r="2622" spans="1:11" x14ac:dyDescent="0.25">
      <c r="A2622" t="s">
        <v>203</v>
      </c>
      <c r="B2622" t="s">
        <v>355</v>
      </c>
      <c r="C2622">
        <v>1953</v>
      </c>
      <c r="D2622">
        <v>1016</v>
      </c>
      <c r="E2622">
        <v>52.022529441884281</v>
      </c>
      <c r="F2622">
        <v>2122</v>
      </c>
      <c r="G2622">
        <v>981</v>
      </c>
      <c r="H2622">
        <v>46.229971724787937</v>
      </c>
      <c r="I2622">
        <v>4075</v>
      </c>
      <c r="J2622">
        <v>1997</v>
      </c>
      <c r="K2622">
        <v>49.00613496932516</v>
      </c>
    </row>
    <row r="2623" spans="1:11" x14ac:dyDescent="0.25">
      <c r="A2623" t="s">
        <v>203</v>
      </c>
      <c r="B2623" t="s">
        <v>368</v>
      </c>
      <c r="C2623">
        <v>2025</v>
      </c>
      <c r="D2623">
        <v>974</v>
      </c>
      <c r="E2623">
        <v>48.098765432098759</v>
      </c>
      <c r="F2623">
        <v>2242</v>
      </c>
      <c r="G2623">
        <v>1017</v>
      </c>
      <c r="H2623">
        <v>45.361284567350573</v>
      </c>
      <c r="I2623">
        <v>4267</v>
      </c>
      <c r="J2623">
        <v>1991</v>
      </c>
      <c r="K2623">
        <v>46.660417154909773</v>
      </c>
    </row>
    <row r="2624" spans="1:11" x14ac:dyDescent="0.25">
      <c r="A2624" t="s">
        <v>203</v>
      </c>
      <c r="B2624" t="s">
        <v>369</v>
      </c>
      <c r="C2624">
        <v>1896</v>
      </c>
      <c r="D2624">
        <v>1027</v>
      </c>
      <c r="E2624">
        <v>54.166666666666671</v>
      </c>
      <c r="F2624">
        <v>2077</v>
      </c>
      <c r="G2624">
        <v>932</v>
      </c>
      <c r="H2624">
        <v>44.872412132883966</v>
      </c>
      <c r="I2624">
        <v>3973</v>
      </c>
      <c r="J2624">
        <v>1959</v>
      </c>
      <c r="K2624">
        <v>49.307827837905862</v>
      </c>
    </row>
    <row r="2625" spans="1:11" x14ac:dyDescent="0.25">
      <c r="A2625" t="s">
        <v>203</v>
      </c>
      <c r="B2625" t="s">
        <v>370</v>
      </c>
      <c r="C2625">
        <v>1692</v>
      </c>
      <c r="D2625">
        <v>944</v>
      </c>
      <c r="E2625">
        <v>55.791962174940899</v>
      </c>
      <c r="F2625">
        <v>1780</v>
      </c>
      <c r="G2625">
        <v>899</v>
      </c>
      <c r="H2625">
        <v>50.50561797752809</v>
      </c>
      <c r="I2625">
        <v>3472</v>
      </c>
      <c r="J2625">
        <v>1843</v>
      </c>
      <c r="K2625">
        <v>53.081797235023039</v>
      </c>
    </row>
    <row r="2626" spans="1:11" x14ac:dyDescent="0.25">
      <c r="A2626" t="s">
        <v>203</v>
      </c>
      <c r="B2626" t="s">
        <v>357</v>
      </c>
      <c r="C2626">
        <v>255</v>
      </c>
      <c r="D2626">
        <v>135</v>
      </c>
      <c r="E2626">
        <v>52.941176470588232</v>
      </c>
      <c r="F2626">
        <v>267</v>
      </c>
      <c r="G2626">
        <v>127</v>
      </c>
      <c r="H2626">
        <v>47.565543071161045</v>
      </c>
      <c r="I2626">
        <v>522</v>
      </c>
      <c r="J2626">
        <v>262</v>
      </c>
      <c r="K2626">
        <v>50.191570881226056</v>
      </c>
    </row>
    <row r="2627" spans="1:11" x14ac:dyDescent="0.25">
      <c r="A2627" t="s">
        <v>203</v>
      </c>
      <c r="B2627" t="s">
        <v>358</v>
      </c>
      <c r="C2627">
        <v>2434</v>
      </c>
      <c r="D2627">
        <v>1345</v>
      </c>
      <c r="E2627">
        <v>55.25883319638455</v>
      </c>
      <c r="F2627">
        <v>2676</v>
      </c>
      <c r="G2627">
        <v>1249</v>
      </c>
      <c r="H2627">
        <v>46.674140508221228</v>
      </c>
      <c r="I2627">
        <v>5110</v>
      </c>
      <c r="J2627">
        <v>2594</v>
      </c>
      <c r="K2627">
        <v>50.763209393346379</v>
      </c>
    </row>
    <row r="2628" spans="1:11" x14ac:dyDescent="0.25">
      <c r="A2628" t="s">
        <v>203</v>
      </c>
      <c r="B2628" t="s">
        <v>359</v>
      </c>
      <c r="C2628">
        <v>4013</v>
      </c>
      <c r="D2628">
        <v>2140</v>
      </c>
      <c r="E2628">
        <v>53.326688263144781</v>
      </c>
      <c r="F2628">
        <v>4149</v>
      </c>
      <c r="G2628">
        <v>1870</v>
      </c>
      <c r="H2628">
        <v>45.071101470233792</v>
      </c>
      <c r="I2628">
        <v>8162</v>
      </c>
      <c r="J2628">
        <v>4010</v>
      </c>
      <c r="K2628">
        <v>49.130115167851017</v>
      </c>
    </row>
    <row r="2629" spans="1:11" x14ac:dyDescent="0.25">
      <c r="A2629" t="s">
        <v>203</v>
      </c>
      <c r="B2629" t="s">
        <v>360</v>
      </c>
      <c r="C2629">
        <v>2997</v>
      </c>
      <c r="D2629">
        <v>1536</v>
      </c>
      <c r="E2629">
        <v>51.251251251251254</v>
      </c>
      <c r="F2629">
        <v>3272</v>
      </c>
      <c r="G2629">
        <v>1491</v>
      </c>
      <c r="H2629">
        <v>45.568459657701716</v>
      </c>
      <c r="I2629">
        <v>6269</v>
      </c>
      <c r="J2629">
        <v>3027</v>
      </c>
      <c r="K2629">
        <v>48.285212952624022</v>
      </c>
    </row>
    <row r="2630" spans="1:11" x14ac:dyDescent="0.25">
      <c r="A2630" t="s">
        <v>203</v>
      </c>
      <c r="B2630" t="s">
        <v>361</v>
      </c>
      <c r="C2630">
        <v>3194</v>
      </c>
      <c r="D2630">
        <v>1618</v>
      </c>
      <c r="E2630">
        <v>50.657482780212902</v>
      </c>
      <c r="F2630">
        <v>3610</v>
      </c>
      <c r="G2630">
        <v>1565</v>
      </c>
      <c r="H2630">
        <v>43.351800554016599</v>
      </c>
      <c r="I2630">
        <v>6804</v>
      </c>
      <c r="J2630">
        <v>3183</v>
      </c>
      <c r="K2630">
        <v>46.7813051146384</v>
      </c>
    </row>
    <row r="2631" spans="1:11" x14ac:dyDescent="0.25">
      <c r="A2631" t="s">
        <v>203</v>
      </c>
      <c r="B2631" t="s">
        <v>362</v>
      </c>
      <c r="C2631">
        <v>2874</v>
      </c>
      <c r="D2631">
        <v>1348</v>
      </c>
      <c r="E2631">
        <v>46.903270702853199</v>
      </c>
      <c r="F2631">
        <v>3196</v>
      </c>
      <c r="G2631">
        <v>1294</v>
      </c>
      <c r="H2631">
        <v>40.488110137672102</v>
      </c>
      <c r="I2631">
        <v>6070</v>
      </c>
      <c r="J2631">
        <v>2642</v>
      </c>
      <c r="K2631">
        <v>43.525535420098798</v>
      </c>
    </row>
    <row r="2632" spans="1:11" x14ac:dyDescent="0.25">
      <c r="A2632" t="s">
        <v>203</v>
      </c>
      <c r="B2632" t="s">
        <v>363</v>
      </c>
      <c r="C2632">
        <v>847</v>
      </c>
      <c r="D2632">
        <v>423</v>
      </c>
      <c r="E2632">
        <v>49.940968122786302</v>
      </c>
      <c r="F2632">
        <v>869</v>
      </c>
      <c r="G2632">
        <v>372</v>
      </c>
      <c r="H2632">
        <v>42.807825086306103</v>
      </c>
      <c r="I2632">
        <v>1716</v>
      </c>
      <c r="J2632">
        <v>795</v>
      </c>
      <c r="K2632">
        <v>46.328671328671298</v>
      </c>
    </row>
    <row r="2633" spans="1:11" x14ac:dyDescent="0.25">
      <c r="A2633" t="s">
        <v>204</v>
      </c>
      <c r="B2633" t="s">
        <v>365</v>
      </c>
      <c r="C2633">
        <v>217</v>
      </c>
      <c r="D2633">
        <v>144</v>
      </c>
      <c r="E2633">
        <v>66.359447004608285</v>
      </c>
      <c r="F2633">
        <v>196</v>
      </c>
      <c r="G2633">
        <v>140</v>
      </c>
      <c r="H2633">
        <v>71.428571428571431</v>
      </c>
      <c r="I2633">
        <v>413</v>
      </c>
      <c r="J2633">
        <v>284</v>
      </c>
      <c r="K2633">
        <v>68.765133171912836</v>
      </c>
    </row>
    <row r="2634" spans="1:11" x14ac:dyDescent="0.25">
      <c r="A2634" t="s">
        <v>204</v>
      </c>
      <c r="B2634" t="s">
        <v>366</v>
      </c>
      <c r="C2634">
        <v>227</v>
      </c>
      <c r="D2634">
        <v>168</v>
      </c>
      <c r="E2634">
        <v>74.008810572687224</v>
      </c>
      <c r="F2634">
        <v>233</v>
      </c>
      <c r="G2634">
        <v>166</v>
      </c>
      <c r="H2634">
        <v>71.24463519313305</v>
      </c>
      <c r="I2634">
        <v>460</v>
      </c>
      <c r="J2634">
        <v>334</v>
      </c>
      <c r="K2634">
        <v>72.608695652173907</v>
      </c>
    </row>
    <row r="2635" spans="1:11" x14ac:dyDescent="0.25">
      <c r="A2635" t="s">
        <v>204</v>
      </c>
      <c r="B2635" t="s">
        <v>367</v>
      </c>
      <c r="C2635">
        <v>221</v>
      </c>
      <c r="D2635">
        <v>155</v>
      </c>
      <c r="E2635">
        <v>70.135746606334848</v>
      </c>
      <c r="F2635">
        <v>194</v>
      </c>
      <c r="G2635">
        <v>141</v>
      </c>
      <c r="H2635">
        <v>72.680412371134011</v>
      </c>
      <c r="I2635">
        <v>415</v>
      </c>
      <c r="J2635">
        <v>296</v>
      </c>
      <c r="K2635">
        <v>71.325301204819283</v>
      </c>
    </row>
    <row r="2636" spans="1:11" x14ac:dyDescent="0.25">
      <c r="A2636" t="s">
        <v>204</v>
      </c>
      <c r="B2636" t="s">
        <v>370</v>
      </c>
      <c r="C2636">
        <v>265</v>
      </c>
      <c r="D2636">
        <v>163</v>
      </c>
      <c r="E2636">
        <v>61.509433962264147</v>
      </c>
      <c r="F2636">
        <v>193</v>
      </c>
      <c r="G2636">
        <v>113</v>
      </c>
      <c r="H2636">
        <v>58.549222797927456</v>
      </c>
      <c r="I2636">
        <v>458</v>
      </c>
      <c r="J2636">
        <v>276</v>
      </c>
      <c r="K2636">
        <v>60.262008733624455</v>
      </c>
    </row>
    <row r="2637" spans="1:11" x14ac:dyDescent="0.25">
      <c r="A2637" t="s">
        <v>204</v>
      </c>
      <c r="B2637" t="s">
        <v>357</v>
      </c>
      <c r="C2637">
        <v>249</v>
      </c>
      <c r="D2637">
        <v>159</v>
      </c>
      <c r="E2637">
        <v>63.855421686746986</v>
      </c>
      <c r="F2637">
        <v>231</v>
      </c>
      <c r="G2637">
        <v>132</v>
      </c>
      <c r="H2637">
        <v>57.142857142857146</v>
      </c>
      <c r="I2637">
        <v>480</v>
      </c>
      <c r="J2637">
        <v>291</v>
      </c>
      <c r="K2637">
        <v>60.625</v>
      </c>
    </row>
    <row r="2638" spans="1:11" x14ac:dyDescent="0.25">
      <c r="A2638" t="s">
        <v>204</v>
      </c>
      <c r="B2638" t="s">
        <v>358</v>
      </c>
      <c r="C2638">
        <v>218</v>
      </c>
      <c r="D2638">
        <v>153</v>
      </c>
      <c r="E2638">
        <v>70.183486238532112</v>
      </c>
      <c r="F2638">
        <v>254</v>
      </c>
      <c r="G2638">
        <v>163</v>
      </c>
      <c r="H2638">
        <v>64.173228346456696</v>
      </c>
      <c r="I2638">
        <v>472</v>
      </c>
      <c r="J2638">
        <v>316</v>
      </c>
      <c r="K2638">
        <v>66.949152542372886</v>
      </c>
    </row>
    <row r="2639" spans="1:11" x14ac:dyDescent="0.25">
      <c r="A2639" t="s">
        <v>204</v>
      </c>
      <c r="B2639" t="s">
        <v>359</v>
      </c>
      <c r="C2639">
        <v>231</v>
      </c>
      <c r="D2639">
        <v>163</v>
      </c>
      <c r="E2639">
        <v>70.562770562770567</v>
      </c>
      <c r="F2639">
        <v>238</v>
      </c>
      <c r="G2639">
        <v>149</v>
      </c>
      <c r="H2639">
        <v>62.605042016806721</v>
      </c>
      <c r="I2639">
        <v>469</v>
      </c>
      <c r="J2639">
        <v>312</v>
      </c>
      <c r="K2639">
        <v>66.524520255863536</v>
      </c>
    </row>
    <row r="2640" spans="1:11" x14ac:dyDescent="0.25">
      <c r="A2640" t="s">
        <v>204</v>
      </c>
      <c r="B2640" t="s">
        <v>360</v>
      </c>
      <c r="C2640">
        <v>199</v>
      </c>
      <c r="D2640">
        <v>134</v>
      </c>
      <c r="E2640">
        <v>67.336683417085425</v>
      </c>
      <c r="F2640">
        <v>234</v>
      </c>
      <c r="G2640">
        <v>153</v>
      </c>
      <c r="H2640">
        <v>65.384615384615387</v>
      </c>
      <c r="I2640">
        <v>433</v>
      </c>
      <c r="J2640">
        <v>287</v>
      </c>
      <c r="K2640">
        <v>66.281755196304843</v>
      </c>
    </row>
    <row r="2641" spans="1:11" x14ac:dyDescent="0.25">
      <c r="A2641" t="s">
        <v>204</v>
      </c>
      <c r="B2641" t="s">
        <v>361</v>
      </c>
      <c r="C2641">
        <v>202</v>
      </c>
      <c r="D2641">
        <v>146</v>
      </c>
      <c r="E2641">
        <v>72.277227722772295</v>
      </c>
      <c r="F2641">
        <v>222</v>
      </c>
      <c r="G2641">
        <v>146</v>
      </c>
      <c r="H2641">
        <v>65.765765765765806</v>
      </c>
      <c r="I2641">
        <v>424</v>
      </c>
      <c r="J2641">
        <v>292</v>
      </c>
      <c r="K2641">
        <v>68.867924528301899</v>
      </c>
    </row>
    <row r="2642" spans="1:11" x14ac:dyDescent="0.25">
      <c r="A2642" t="s">
        <v>204</v>
      </c>
      <c r="B2642" t="s">
        <v>362</v>
      </c>
      <c r="C2642">
        <v>200</v>
      </c>
      <c r="D2642">
        <v>126</v>
      </c>
      <c r="E2642">
        <v>63</v>
      </c>
      <c r="F2642">
        <v>210</v>
      </c>
      <c r="G2642">
        <v>140</v>
      </c>
      <c r="H2642">
        <v>66.6666666666667</v>
      </c>
      <c r="I2642">
        <v>410</v>
      </c>
      <c r="J2642">
        <v>266</v>
      </c>
      <c r="K2642">
        <v>64.878048780487802</v>
      </c>
    </row>
    <row r="2643" spans="1:11" x14ac:dyDescent="0.25">
      <c r="A2643" t="s">
        <v>204</v>
      </c>
      <c r="B2643" t="s">
        <v>363</v>
      </c>
      <c r="C2643">
        <v>31</v>
      </c>
      <c r="D2643">
        <v>26</v>
      </c>
      <c r="E2643">
        <v>83.870967741935502</v>
      </c>
      <c r="F2643">
        <v>35</v>
      </c>
      <c r="G2643">
        <v>27</v>
      </c>
      <c r="H2643">
        <v>77.142857142857196</v>
      </c>
      <c r="I2643">
        <v>66</v>
      </c>
      <c r="J2643">
        <v>53</v>
      </c>
      <c r="K2643">
        <v>80.303030303030297</v>
      </c>
    </row>
    <row r="2644" spans="1:11" x14ac:dyDescent="0.25">
      <c r="A2644" t="s">
        <v>204</v>
      </c>
      <c r="B2644" t="s">
        <v>355</v>
      </c>
      <c r="C2644">
        <v>163</v>
      </c>
      <c r="D2644">
        <v>115</v>
      </c>
      <c r="E2644">
        <v>70.552147239263803</v>
      </c>
      <c r="F2644">
        <v>171</v>
      </c>
      <c r="G2644">
        <v>115</v>
      </c>
      <c r="H2644">
        <v>67.251461988304087</v>
      </c>
      <c r="I2644">
        <v>334</v>
      </c>
      <c r="J2644">
        <v>230</v>
      </c>
      <c r="K2644">
        <v>68.862275449101801</v>
      </c>
    </row>
    <row r="2645" spans="1:11" x14ac:dyDescent="0.25">
      <c r="A2645" t="s">
        <v>205</v>
      </c>
      <c r="B2645" t="s">
        <v>365</v>
      </c>
      <c r="C2645">
        <v>2089</v>
      </c>
      <c r="D2645">
        <v>1132</v>
      </c>
      <c r="E2645">
        <v>54.188606988989953</v>
      </c>
      <c r="F2645">
        <v>2271</v>
      </c>
      <c r="G2645">
        <v>1107</v>
      </c>
      <c r="H2645">
        <v>48.745046235138709</v>
      </c>
      <c r="I2645">
        <v>4361</v>
      </c>
      <c r="J2645">
        <v>2239</v>
      </c>
      <c r="K2645">
        <v>51.341435450584733</v>
      </c>
    </row>
    <row r="2646" spans="1:11" x14ac:dyDescent="0.25">
      <c r="A2646" t="s">
        <v>205</v>
      </c>
      <c r="B2646" t="s">
        <v>366</v>
      </c>
      <c r="C2646">
        <v>2305</v>
      </c>
      <c r="D2646">
        <v>1258</v>
      </c>
      <c r="E2646">
        <v>54.577006507592188</v>
      </c>
      <c r="F2646">
        <v>2325</v>
      </c>
      <c r="G2646">
        <v>1172</v>
      </c>
      <c r="H2646">
        <v>50.408602150537632</v>
      </c>
      <c r="I2646">
        <v>4632</v>
      </c>
      <c r="J2646">
        <v>2430</v>
      </c>
      <c r="K2646">
        <v>52.461139896373062</v>
      </c>
    </row>
    <row r="2647" spans="1:11" x14ac:dyDescent="0.25">
      <c r="A2647" t="s">
        <v>205</v>
      </c>
      <c r="B2647" t="s">
        <v>367</v>
      </c>
      <c r="C2647">
        <v>2013</v>
      </c>
      <c r="D2647">
        <v>1085</v>
      </c>
      <c r="E2647">
        <v>53.899652260307995</v>
      </c>
      <c r="F2647">
        <v>2282</v>
      </c>
      <c r="G2647">
        <v>1101</v>
      </c>
      <c r="H2647">
        <v>48.247151621384745</v>
      </c>
      <c r="I2647">
        <v>4295</v>
      </c>
      <c r="J2647">
        <v>2186</v>
      </c>
      <c r="K2647">
        <v>50.896391152502908</v>
      </c>
    </row>
    <row r="2648" spans="1:11" x14ac:dyDescent="0.25">
      <c r="A2648" t="s">
        <v>205</v>
      </c>
      <c r="B2648" t="s">
        <v>355</v>
      </c>
      <c r="C2648">
        <v>2319</v>
      </c>
      <c r="D2648">
        <v>1217</v>
      </c>
      <c r="E2648">
        <v>52.479517033203962</v>
      </c>
      <c r="F2648">
        <v>2758</v>
      </c>
      <c r="G2648">
        <v>1226</v>
      </c>
      <c r="H2648">
        <v>44.452501812907904</v>
      </c>
      <c r="I2648">
        <v>5077</v>
      </c>
      <c r="J2648">
        <v>2443</v>
      </c>
      <c r="K2648">
        <v>48.118967894425843</v>
      </c>
    </row>
    <row r="2649" spans="1:11" x14ac:dyDescent="0.25">
      <c r="A2649" t="s">
        <v>205</v>
      </c>
      <c r="B2649" t="s">
        <v>368</v>
      </c>
      <c r="C2649">
        <v>2321</v>
      </c>
      <c r="D2649">
        <v>1123</v>
      </c>
      <c r="E2649">
        <v>48.384317104696258</v>
      </c>
      <c r="F2649">
        <v>2800</v>
      </c>
      <c r="G2649">
        <v>1122</v>
      </c>
      <c r="H2649">
        <v>40.071428571428577</v>
      </c>
      <c r="I2649">
        <v>5121</v>
      </c>
      <c r="J2649">
        <v>2245</v>
      </c>
      <c r="K2649">
        <v>43.839093926967386</v>
      </c>
    </row>
    <row r="2650" spans="1:11" x14ac:dyDescent="0.25">
      <c r="A2650" t="s">
        <v>205</v>
      </c>
      <c r="B2650" t="s">
        <v>369</v>
      </c>
      <c r="C2650">
        <v>2051</v>
      </c>
      <c r="D2650">
        <v>995</v>
      </c>
      <c r="E2650">
        <v>48.512920526572408</v>
      </c>
      <c r="F2650">
        <v>2591</v>
      </c>
      <c r="G2650">
        <v>1094</v>
      </c>
      <c r="H2650">
        <v>42.223079891933615</v>
      </c>
      <c r="I2650">
        <v>4642</v>
      </c>
      <c r="J2650">
        <v>2089</v>
      </c>
      <c r="K2650">
        <v>45.002154243860403</v>
      </c>
    </row>
    <row r="2651" spans="1:11" x14ac:dyDescent="0.25">
      <c r="A2651" t="s">
        <v>205</v>
      </c>
      <c r="B2651" t="s">
        <v>370</v>
      </c>
      <c r="C2651">
        <v>1855</v>
      </c>
      <c r="D2651">
        <v>961</v>
      </c>
      <c r="E2651">
        <v>51.805929919137469</v>
      </c>
      <c r="F2651">
        <v>2353</v>
      </c>
      <c r="G2651">
        <v>1023</v>
      </c>
      <c r="H2651">
        <v>43.476413089672761</v>
      </c>
      <c r="I2651">
        <v>4208</v>
      </c>
      <c r="J2651">
        <v>1984</v>
      </c>
      <c r="K2651">
        <v>47.148288973384034</v>
      </c>
    </row>
    <row r="2652" spans="1:11" x14ac:dyDescent="0.25">
      <c r="A2652" t="s">
        <v>205</v>
      </c>
      <c r="B2652" t="s">
        <v>357</v>
      </c>
      <c r="C2652">
        <v>2082</v>
      </c>
      <c r="D2652">
        <v>1042</v>
      </c>
      <c r="E2652">
        <v>50.048030739673393</v>
      </c>
      <c r="F2652">
        <v>2494</v>
      </c>
      <c r="G2652">
        <v>1084</v>
      </c>
      <c r="H2652">
        <v>43.464314354450678</v>
      </c>
      <c r="I2652">
        <v>4576</v>
      </c>
      <c r="J2652">
        <v>2126</v>
      </c>
      <c r="K2652">
        <v>46.459790209790206</v>
      </c>
    </row>
    <row r="2653" spans="1:11" x14ac:dyDescent="0.25">
      <c r="A2653" t="s">
        <v>205</v>
      </c>
      <c r="B2653" t="s">
        <v>358</v>
      </c>
      <c r="C2653">
        <v>1878</v>
      </c>
      <c r="D2653">
        <v>991</v>
      </c>
      <c r="E2653">
        <v>52.768903088391909</v>
      </c>
      <c r="F2653">
        <v>2355</v>
      </c>
      <c r="G2653">
        <v>1070</v>
      </c>
      <c r="H2653">
        <v>45.435244161358817</v>
      </c>
      <c r="I2653">
        <v>4233</v>
      </c>
      <c r="J2653">
        <v>2061</v>
      </c>
      <c r="K2653">
        <v>48.688873139617293</v>
      </c>
    </row>
    <row r="2654" spans="1:11" x14ac:dyDescent="0.25">
      <c r="A2654" t="s">
        <v>205</v>
      </c>
      <c r="B2654" t="s">
        <v>359</v>
      </c>
      <c r="C2654">
        <v>1915</v>
      </c>
      <c r="D2654">
        <v>989</v>
      </c>
      <c r="E2654">
        <v>51.644908616187983</v>
      </c>
      <c r="F2654">
        <v>2182</v>
      </c>
      <c r="G2654">
        <v>995</v>
      </c>
      <c r="H2654">
        <v>45.600366636113655</v>
      </c>
      <c r="I2654">
        <v>4097</v>
      </c>
      <c r="J2654">
        <v>1984</v>
      </c>
      <c r="K2654">
        <v>48.425677324871856</v>
      </c>
    </row>
    <row r="2655" spans="1:11" x14ac:dyDescent="0.25">
      <c r="A2655" t="s">
        <v>205</v>
      </c>
      <c r="B2655" t="s">
        <v>360</v>
      </c>
      <c r="C2655">
        <v>2381</v>
      </c>
      <c r="D2655">
        <v>1204</v>
      </c>
      <c r="E2655">
        <v>50.566988660226798</v>
      </c>
      <c r="F2655">
        <v>2797</v>
      </c>
      <c r="G2655">
        <v>1218</v>
      </c>
      <c r="H2655">
        <v>43.54665713264211</v>
      </c>
      <c r="I2655">
        <v>5178</v>
      </c>
      <c r="J2655">
        <v>2422</v>
      </c>
      <c r="K2655">
        <v>46.774816531479338</v>
      </c>
    </row>
    <row r="2656" spans="1:11" x14ac:dyDescent="0.25">
      <c r="A2656" t="s">
        <v>205</v>
      </c>
      <c r="B2656" t="s">
        <v>361</v>
      </c>
      <c r="C2656">
        <v>2127</v>
      </c>
      <c r="D2656">
        <v>1047</v>
      </c>
      <c r="E2656">
        <v>49.224259520451298</v>
      </c>
      <c r="F2656">
        <v>2544</v>
      </c>
      <c r="G2656">
        <v>1157</v>
      </c>
      <c r="H2656">
        <v>45.479559748427697</v>
      </c>
      <c r="I2656">
        <v>4671</v>
      </c>
      <c r="J2656">
        <v>2204</v>
      </c>
      <c r="K2656">
        <v>47.184757011346598</v>
      </c>
    </row>
    <row r="2657" spans="1:11" x14ac:dyDescent="0.25">
      <c r="A2657" t="s">
        <v>205</v>
      </c>
      <c r="B2657" t="s">
        <v>362</v>
      </c>
      <c r="C2657">
        <v>2328</v>
      </c>
      <c r="D2657">
        <v>1173</v>
      </c>
      <c r="E2657">
        <v>50.386597938144298</v>
      </c>
      <c r="F2657">
        <v>2739</v>
      </c>
      <c r="G2657">
        <v>1189</v>
      </c>
      <c r="H2657">
        <v>43.410003650967496</v>
      </c>
      <c r="I2657">
        <v>5067</v>
      </c>
      <c r="J2657">
        <v>2362</v>
      </c>
      <c r="K2657">
        <v>46.615354253009698</v>
      </c>
    </row>
    <row r="2658" spans="1:11" x14ac:dyDescent="0.25">
      <c r="A2658" t="s">
        <v>205</v>
      </c>
      <c r="B2658" t="s">
        <v>363</v>
      </c>
      <c r="C2658">
        <v>529</v>
      </c>
      <c r="D2658">
        <v>280</v>
      </c>
      <c r="E2658">
        <v>52.930056710774998</v>
      </c>
      <c r="F2658">
        <v>601</v>
      </c>
      <c r="G2658">
        <v>292</v>
      </c>
      <c r="H2658">
        <v>48.585690515807002</v>
      </c>
      <c r="I2658">
        <v>1130</v>
      </c>
      <c r="J2658">
        <v>572</v>
      </c>
      <c r="K2658">
        <v>50.6194690265487</v>
      </c>
    </row>
    <row r="2659" spans="1:11" x14ac:dyDescent="0.25">
      <c r="A2659" t="s">
        <v>168</v>
      </c>
      <c r="B2659" t="s">
        <v>367</v>
      </c>
      <c r="C2659">
        <v>6348</v>
      </c>
      <c r="D2659">
        <v>2989</v>
      </c>
      <c r="E2659">
        <v>47.08569628229364</v>
      </c>
      <c r="F2659">
        <v>5716</v>
      </c>
      <c r="G2659">
        <v>2367</v>
      </c>
      <c r="H2659">
        <v>41.410076976906929</v>
      </c>
      <c r="I2659">
        <v>12064</v>
      </c>
      <c r="J2659">
        <v>5356</v>
      </c>
      <c r="K2659">
        <v>44.396551724137936</v>
      </c>
    </row>
    <row r="2660" spans="1:11" x14ac:dyDescent="0.25">
      <c r="A2660" t="s">
        <v>168</v>
      </c>
      <c r="B2660" t="s">
        <v>368</v>
      </c>
      <c r="C2660">
        <v>6211</v>
      </c>
      <c r="D2660">
        <v>2918</v>
      </c>
      <c r="E2660">
        <v>46.981162453711157</v>
      </c>
      <c r="F2660">
        <v>6614</v>
      </c>
      <c r="G2660">
        <v>2793</v>
      </c>
      <c r="H2660">
        <v>42.228605987299673</v>
      </c>
      <c r="I2660">
        <v>12825</v>
      </c>
      <c r="J2660">
        <v>5711</v>
      </c>
      <c r="K2660">
        <v>44.530214424951261</v>
      </c>
    </row>
    <row r="2661" spans="1:11" x14ac:dyDescent="0.25">
      <c r="A2661" t="s">
        <v>168</v>
      </c>
      <c r="B2661" t="s">
        <v>369</v>
      </c>
      <c r="C2661">
        <v>6270</v>
      </c>
      <c r="D2661">
        <v>3056</v>
      </c>
      <c r="E2661">
        <v>48.740031897926634</v>
      </c>
      <c r="F2661">
        <v>6897</v>
      </c>
      <c r="G2661">
        <v>2915</v>
      </c>
      <c r="H2661">
        <v>42.264752791068574</v>
      </c>
      <c r="I2661">
        <v>13167</v>
      </c>
      <c r="J2661">
        <v>5971</v>
      </c>
      <c r="K2661">
        <v>45.348219032429562</v>
      </c>
    </row>
    <row r="2662" spans="1:11" x14ac:dyDescent="0.25">
      <c r="A2662" t="s">
        <v>168</v>
      </c>
      <c r="B2662" t="s">
        <v>370</v>
      </c>
      <c r="C2662">
        <v>6492</v>
      </c>
      <c r="D2662">
        <v>3139</v>
      </c>
      <c r="E2662">
        <v>48.351817621688234</v>
      </c>
      <c r="F2662">
        <v>6762</v>
      </c>
      <c r="G2662">
        <v>2750</v>
      </c>
      <c r="H2662">
        <v>40.668441289559297</v>
      </c>
      <c r="I2662">
        <v>13254</v>
      </c>
      <c r="J2662">
        <v>5889</v>
      </c>
      <c r="K2662">
        <v>44.431869624264372</v>
      </c>
    </row>
    <row r="2663" spans="1:11" x14ac:dyDescent="0.25">
      <c r="A2663" t="s">
        <v>168</v>
      </c>
      <c r="B2663" t="s">
        <v>357</v>
      </c>
      <c r="C2663">
        <v>6796</v>
      </c>
      <c r="D2663">
        <v>3287</v>
      </c>
      <c r="E2663">
        <v>48.366686286050616</v>
      </c>
      <c r="F2663">
        <v>7154</v>
      </c>
      <c r="G2663">
        <v>3046</v>
      </c>
      <c r="H2663">
        <v>42.577578976796197</v>
      </c>
      <c r="I2663">
        <v>13950</v>
      </c>
      <c r="J2663">
        <v>6333</v>
      </c>
      <c r="K2663">
        <v>45.397849462365592</v>
      </c>
    </row>
    <row r="2664" spans="1:11" x14ac:dyDescent="0.25">
      <c r="A2664" t="s">
        <v>168</v>
      </c>
      <c r="B2664" t="s">
        <v>358</v>
      </c>
      <c r="C2664">
        <v>7160</v>
      </c>
      <c r="D2664">
        <v>3500</v>
      </c>
      <c r="E2664">
        <v>48.882681564245814</v>
      </c>
      <c r="F2664">
        <v>7022</v>
      </c>
      <c r="G2664">
        <v>2993</v>
      </c>
      <c r="H2664">
        <v>42.623184277983484</v>
      </c>
      <c r="I2664">
        <v>14182</v>
      </c>
      <c r="J2664">
        <v>6493</v>
      </c>
      <c r="K2664">
        <v>45.783387392469329</v>
      </c>
    </row>
    <row r="2665" spans="1:11" x14ac:dyDescent="0.25">
      <c r="A2665" t="s">
        <v>168</v>
      </c>
      <c r="B2665" t="s">
        <v>359</v>
      </c>
      <c r="C2665">
        <v>5382</v>
      </c>
      <c r="D2665">
        <v>2664</v>
      </c>
      <c r="E2665">
        <v>49.498327759197331</v>
      </c>
      <c r="F2665">
        <v>5821</v>
      </c>
      <c r="G2665">
        <v>2575</v>
      </c>
      <c r="H2665">
        <v>44.236385500773068</v>
      </c>
      <c r="I2665">
        <v>11205</v>
      </c>
      <c r="J2665">
        <v>5240</v>
      </c>
      <c r="K2665">
        <v>46.764837126282913</v>
      </c>
    </row>
    <row r="2666" spans="1:11" x14ac:dyDescent="0.25">
      <c r="A2666" t="s">
        <v>168</v>
      </c>
      <c r="B2666" t="s">
        <v>360</v>
      </c>
      <c r="C2666">
        <v>4850</v>
      </c>
      <c r="D2666">
        <v>2291</v>
      </c>
      <c r="E2666">
        <v>47.237113402061858</v>
      </c>
      <c r="F2666">
        <v>5769</v>
      </c>
      <c r="G2666">
        <v>2442</v>
      </c>
      <c r="H2666">
        <v>42.329693187727507</v>
      </c>
      <c r="I2666">
        <v>10619</v>
      </c>
      <c r="J2666">
        <v>4733</v>
      </c>
      <c r="K2666">
        <v>44.571051888125055</v>
      </c>
    </row>
    <row r="2667" spans="1:11" x14ac:dyDescent="0.25">
      <c r="A2667" t="s">
        <v>168</v>
      </c>
      <c r="B2667" t="s">
        <v>361</v>
      </c>
      <c r="C2667">
        <v>5544</v>
      </c>
      <c r="D2667">
        <v>2535</v>
      </c>
      <c r="E2667">
        <v>45.725108225108201</v>
      </c>
      <c r="F2667">
        <v>6504</v>
      </c>
      <c r="G2667">
        <v>2450</v>
      </c>
      <c r="H2667">
        <v>37.669126691266897</v>
      </c>
      <c r="I2667">
        <v>12048</v>
      </c>
      <c r="J2667">
        <v>4985</v>
      </c>
      <c r="K2667">
        <v>41.376162018592296</v>
      </c>
    </row>
    <row r="2668" spans="1:11" x14ac:dyDescent="0.25">
      <c r="A2668" t="s">
        <v>168</v>
      </c>
      <c r="B2668" t="s">
        <v>362</v>
      </c>
      <c r="C2668">
        <v>7015</v>
      </c>
      <c r="D2668">
        <v>3014</v>
      </c>
      <c r="E2668">
        <v>42.965074839629402</v>
      </c>
      <c r="F2668">
        <v>6580</v>
      </c>
      <c r="G2668">
        <v>2395</v>
      </c>
      <c r="H2668">
        <v>36.398176291793298</v>
      </c>
      <c r="I2668">
        <v>13595</v>
      </c>
      <c r="J2668">
        <v>5409</v>
      </c>
      <c r="K2668">
        <v>39.786686281721202</v>
      </c>
    </row>
    <row r="2669" spans="1:11" x14ac:dyDescent="0.25">
      <c r="A2669" t="s">
        <v>168</v>
      </c>
      <c r="B2669" t="s">
        <v>363</v>
      </c>
      <c r="C2669">
        <v>1077</v>
      </c>
      <c r="D2669">
        <v>482</v>
      </c>
      <c r="E2669">
        <v>44.753946146703797</v>
      </c>
      <c r="F2669">
        <v>669</v>
      </c>
      <c r="G2669">
        <v>273</v>
      </c>
      <c r="H2669">
        <v>40.807174887892401</v>
      </c>
      <c r="I2669">
        <v>1747</v>
      </c>
      <c r="J2669">
        <v>755</v>
      </c>
      <c r="K2669">
        <v>43.216943331425298</v>
      </c>
    </row>
    <row r="2670" spans="1:11" x14ac:dyDescent="0.25">
      <c r="A2670" t="s">
        <v>168</v>
      </c>
      <c r="B2670" t="s">
        <v>355</v>
      </c>
      <c r="C2670">
        <v>7400</v>
      </c>
      <c r="D2670">
        <v>3402</v>
      </c>
      <c r="E2670">
        <v>45.972972972972975</v>
      </c>
      <c r="F2670">
        <v>7124</v>
      </c>
      <c r="G2670">
        <v>2944</v>
      </c>
      <c r="H2670">
        <v>41.325098259404832</v>
      </c>
      <c r="I2670">
        <v>14524</v>
      </c>
      <c r="J2670">
        <v>6346</v>
      </c>
      <c r="K2670">
        <v>43.693197466262738</v>
      </c>
    </row>
    <row r="2671" spans="1:11" x14ac:dyDescent="0.25">
      <c r="A2671" t="s">
        <v>175</v>
      </c>
      <c r="B2671" t="s">
        <v>365</v>
      </c>
      <c r="C2671">
        <v>6312</v>
      </c>
      <c r="D2671">
        <v>2652</v>
      </c>
      <c r="E2671">
        <v>42.015209125475288</v>
      </c>
      <c r="F2671">
        <v>5655</v>
      </c>
      <c r="G2671">
        <v>2061</v>
      </c>
      <c r="H2671">
        <v>36.445623342175068</v>
      </c>
      <c r="I2671">
        <v>11967</v>
      </c>
      <c r="J2671">
        <v>4713</v>
      </c>
      <c r="K2671">
        <v>39.383304086237153</v>
      </c>
    </row>
    <row r="2672" spans="1:11" x14ac:dyDescent="0.25">
      <c r="A2672" t="s">
        <v>175</v>
      </c>
      <c r="B2672" t="s">
        <v>366</v>
      </c>
      <c r="C2672">
        <v>6309</v>
      </c>
      <c r="D2672">
        <v>2682</v>
      </c>
      <c r="E2672">
        <v>42.510699001426538</v>
      </c>
      <c r="F2672">
        <v>5839</v>
      </c>
      <c r="G2672">
        <v>2141</v>
      </c>
      <c r="H2672">
        <v>36.667237540674776</v>
      </c>
      <c r="I2672">
        <v>12149</v>
      </c>
      <c r="J2672">
        <v>4823</v>
      </c>
      <c r="K2672">
        <v>39.698740637089472</v>
      </c>
    </row>
    <row r="2673" spans="1:11" x14ac:dyDescent="0.25">
      <c r="A2673" t="s">
        <v>207</v>
      </c>
      <c r="B2673" t="s">
        <v>366</v>
      </c>
      <c r="C2673">
        <v>1416</v>
      </c>
      <c r="D2673">
        <v>741</v>
      </c>
      <c r="E2673">
        <v>52.33050847457627</v>
      </c>
      <c r="F2673">
        <v>1492</v>
      </c>
      <c r="G2673">
        <v>712</v>
      </c>
      <c r="H2673">
        <v>47.721179624664884</v>
      </c>
      <c r="I2673">
        <v>2908</v>
      </c>
      <c r="J2673">
        <v>1453</v>
      </c>
      <c r="K2673">
        <v>49.965612104539204</v>
      </c>
    </row>
    <row r="2674" spans="1:11" x14ac:dyDescent="0.25">
      <c r="A2674" t="s">
        <v>207</v>
      </c>
      <c r="B2674" t="s">
        <v>367</v>
      </c>
      <c r="C2674">
        <v>2717</v>
      </c>
      <c r="D2674">
        <v>1352</v>
      </c>
      <c r="E2674">
        <v>49.760765550239228</v>
      </c>
      <c r="F2674">
        <v>2889</v>
      </c>
      <c r="G2674">
        <v>1352</v>
      </c>
      <c r="H2674">
        <v>46.798200069228102</v>
      </c>
      <c r="I2674">
        <v>5606</v>
      </c>
      <c r="J2674">
        <v>2704</v>
      </c>
      <c r="K2674">
        <v>48.234034962540136</v>
      </c>
    </row>
    <row r="2675" spans="1:11" x14ac:dyDescent="0.25">
      <c r="A2675" t="s">
        <v>207</v>
      </c>
      <c r="B2675" t="s">
        <v>368</v>
      </c>
      <c r="C2675">
        <v>2364</v>
      </c>
      <c r="D2675">
        <v>1347</v>
      </c>
      <c r="E2675">
        <v>56.979695431472081</v>
      </c>
      <c r="F2675">
        <v>2969</v>
      </c>
      <c r="G2675">
        <v>1521</v>
      </c>
      <c r="H2675">
        <v>51.229370158302466</v>
      </c>
      <c r="I2675">
        <v>5333</v>
      </c>
      <c r="J2675">
        <v>2868</v>
      </c>
      <c r="K2675">
        <v>53.778361147571722</v>
      </c>
    </row>
    <row r="2676" spans="1:11" x14ac:dyDescent="0.25">
      <c r="A2676" t="s">
        <v>207</v>
      </c>
      <c r="B2676" t="s">
        <v>369</v>
      </c>
      <c r="C2676">
        <v>2121</v>
      </c>
      <c r="D2676">
        <v>1212</v>
      </c>
      <c r="E2676">
        <v>57.142857142857146</v>
      </c>
      <c r="F2676">
        <v>2558</v>
      </c>
      <c r="G2676">
        <v>1289</v>
      </c>
      <c r="H2676">
        <v>50.39093041438624</v>
      </c>
      <c r="I2676">
        <v>4679</v>
      </c>
      <c r="J2676">
        <v>2501</v>
      </c>
      <c r="K2676">
        <v>53.451592220559952</v>
      </c>
    </row>
    <row r="2677" spans="1:11" x14ac:dyDescent="0.25">
      <c r="A2677" t="s">
        <v>207</v>
      </c>
      <c r="B2677" t="s">
        <v>370</v>
      </c>
      <c r="C2677">
        <v>2345</v>
      </c>
      <c r="D2677">
        <v>1357</v>
      </c>
      <c r="E2677">
        <v>57.86780383795309</v>
      </c>
      <c r="F2677">
        <v>2716</v>
      </c>
      <c r="G2677">
        <v>1351</v>
      </c>
      <c r="H2677">
        <v>49.742268041237111</v>
      </c>
      <c r="I2677">
        <v>5061</v>
      </c>
      <c r="J2677">
        <v>2708</v>
      </c>
      <c r="K2677">
        <v>53.507212013436082</v>
      </c>
    </row>
    <row r="2678" spans="1:11" x14ac:dyDescent="0.25">
      <c r="A2678" t="s">
        <v>207</v>
      </c>
      <c r="B2678" t="s">
        <v>357</v>
      </c>
      <c r="C2678">
        <v>2652</v>
      </c>
      <c r="D2678">
        <v>1432</v>
      </c>
      <c r="E2678">
        <v>53.996983408748108</v>
      </c>
      <c r="F2678">
        <v>2910</v>
      </c>
      <c r="G2678">
        <v>1319</v>
      </c>
      <c r="H2678">
        <v>45.326460481099659</v>
      </c>
      <c r="I2678">
        <v>5562</v>
      </c>
      <c r="J2678">
        <v>2751</v>
      </c>
      <c r="K2678">
        <v>49.460625674217908</v>
      </c>
    </row>
    <row r="2679" spans="1:11" x14ac:dyDescent="0.25">
      <c r="A2679" t="s">
        <v>207</v>
      </c>
      <c r="B2679" t="s">
        <v>358</v>
      </c>
      <c r="C2679">
        <v>2611</v>
      </c>
      <c r="D2679">
        <v>1408</v>
      </c>
      <c r="E2679">
        <v>53.92569896591344</v>
      </c>
      <c r="F2679">
        <v>3089</v>
      </c>
      <c r="G2679">
        <v>1397</v>
      </c>
      <c r="H2679">
        <v>45.224991906765943</v>
      </c>
      <c r="I2679">
        <v>5700</v>
      </c>
      <c r="J2679">
        <v>2805</v>
      </c>
      <c r="K2679">
        <v>49.210526315789473</v>
      </c>
    </row>
    <row r="2680" spans="1:11" x14ac:dyDescent="0.25">
      <c r="A2680" t="s">
        <v>207</v>
      </c>
      <c r="B2680" t="s">
        <v>359</v>
      </c>
      <c r="C2680">
        <v>3161</v>
      </c>
      <c r="D2680">
        <v>1721</v>
      </c>
      <c r="E2680">
        <v>54.444795950648533</v>
      </c>
      <c r="F2680">
        <v>3639</v>
      </c>
      <c r="G2680">
        <v>1647</v>
      </c>
      <c r="H2680">
        <v>45.259686727122833</v>
      </c>
      <c r="I2680">
        <v>6800</v>
      </c>
      <c r="J2680">
        <v>3368</v>
      </c>
      <c r="K2680">
        <v>49.529411764705884</v>
      </c>
    </row>
    <row r="2681" spans="1:11" x14ac:dyDescent="0.25">
      <c r="A2681" t="s">
        <v>207</v>
      </c>
      <c r="B2681" t="s">
        <v>360</v>
      </c>
      <c r="C2681">
        <v>2711</v>
      </c>
      <c r="D2681">
        <v>1481</v>
      </c>
      <c r="E2681">
        <v>54.629288085577279</v>
      </c>
      <c r="F2681">
        <v>3429</v>
      </c>
      <c r="G2681">
        <v>1563</v>
      </c>
      <c r="H2681">
        <v>45.581802274715663</v>
      </c>
      <c r="I2681">
        <v>6140</v>
      </c>
      <c r="J2681">
        <v>3044</v>
      </c>
      <c r="K2681">
        <v>49.576547231270361</v>
      </c>
    </row>
    <row r="2682" spans="1:11" x14ac:dyDescent="0.25">
      <c r="A2682" t="s">
        <v>207</v>
      </c>
      <c r="B2682" t="s">
        <v>361</v>
      </c>
      <c r="C2682">
        <v>2627</v>
      </c>
      <c r="D2682">
        <v>1375</v>
      </c>
      <c r="E2682">
        <v>52.341073467834001</v>
      </c>
      <c r="F2682">
        <v>3152</v>
      </c>
      <c r="G2682">
        <v>1398</v>
      </c>
      <c r="H2682">
        <v>44.352791878172603</v>
      </c>
      <c r="I2682">
        <v>5779</v>
      </c>
      <c r="J2682">
        <v>2773</v>
      </c>
      <c r="K2682">
        <v>47.984080290707702</v>
      </c>
    </row>
    <row r="2683" spans="1:11" x14ac:dyDescent="0.25">
      <c r="A2683" t="s">
        <v>207</v>
      </c>
      <c r="B2683" t="s">
        <v>362</v>
      </c>
      <c r="C2683">
        <v>2704</v>
      </c>
      <c r="D2683">
        <v>1344</v>
      </c>
      <c r="E2683">
        <v>49.7041420118343</v>
      </c>
      <c r="F2683">
        <v>3120</v>
      </c>
      <c r="G2683">
        <v>1302</v>
      </c>
      <c r="H2683">
        <v>41.730769230769198</v>
      </c>
      <c r="I2683">
        <v>5824</v>
      </c>
      <c r="J2683">
        <v>2646</v>
      </c>
      <c r="K2683">
        <v>45.432692307692299</v>
      </c>
    </row>
    <row r="2684" spans="1:11" x14ac:dyDescent="0.25">
      <c r="A2684" t="s">
        <v>207</v>
      </c>
      <c r="B2684" t="s">
        <v>363</v>
      </c>
      <c r="C2684">
        <v>699</v>
      </c>
      <c r="D2684">
        <v>375</v>
      </c>
      <c r="E2684">
        <v>53.648068669527902</v>
      </c>
      <c r="F2684">
        <v>699</v>
      </c>
      <c r="G2684">
        <v>336</v>
      </c>
      <c r="H2684">
        <v>48.068669527897001</v>
      </c>
      <c r="I2684">
        <v>1398</v>
      </c>
      <c r="J2684">
        <v>711</v>
      </c>
      <c r="K2684">
        <v>50.858369098712402</v>
      </c>
    </row>
    <row r="2685" spans="1:11" x14ac:dyDescent="0.25">
      <c r="A2685" t="s">
        <v>207</v>
      </c>
      <c r="B2685" t="s">
        <v>355</v>
      </c>
      <c r="C2685">
        <v>2495</v>
      </c>
      <c r="D2685">
        <v>1348</v>
      </c>
      <c r="E2685">
        <v>54.028056112224448</v>
      </c>
      <c r="F2685">
        <v>2942</v>
      </c>
      <c r="G2685">
        <v>1387</v>
      </c>
      <c r="H2685">
        <v>47.144799456152278</v>
      </c>
      <c r="I2685">
        <v>5437</v>
      </c>
      <c r="J2685">
        <v>2735</v>
      </c>
      <c r="K2685">
        <v>50.303476181717862</v>
      </c>
    </row>
    <row r="2686" spans="1:11" x14ac:dyDescent="0.25">
      <c r="A2686" t="s">
        <v>208</v>
      </c>
      <c r="B2686" t="s">
        <v>357</v>
      </c>
      <c r="C2686">
        <v>191</v>
      </c>
      <c r="D2686">
        <v>95</v>
      </c>
      <c r="E2686">
        <v>49.738219895287955</v>
      </c>
      <c r="F2686">
        <v>218</v>
      </c>
      <c r="G2686">
        <v>84</v>
      </c>
      <c r="H2686">
        <v>38.532110091743121</v>
      </c>
      <c r="I2686">
        <v>409</v>
      </c>
      <c r="J2686">
        <v>179</v>
      </c>
      <c r="K2686">
        <v>43.765281173594133</v>
      </c>
    </row>
    <row r="2687" spans="1:11" x14ac:dyDescent="0.25">
      <c r="A2687" t="s">
        <v>208</v>
      </c>
      <c r="B2687" t="s">
        <v>358</v>
      </c>
      <c r="C2687">
        <v>1883</v>
      </c>
      <c r="D2687">
        <v>983</v>
      </c>
      <c r="E2687">
        <v>52.203929899097183</v>
      </c>
      <c r="F2687">
        <v>2266</v>
      </c>
      <c r="G2687">
        <v>1073</v>
      </c>
      <c r="H2687">
        <v>47.352162400706092</v>
      </c>
      <c r="I2687">
        <v>4149</v>
      </c>
      <c r="J2687">
        <v>2056</v>
      </c>
      <c r="K2687">
        <v>49.554109423957577</v>
      </c>
    </row>
    <row r="2688" spans="1:11" x14ac:dyDescent="0.25">
      <c r="A2688" t="s">
        <v>208</v>
      </c>
      <c r="B2688" t="s">
        <v>359</v>
      </c>
      <c r="C2688">
        <v>2168</v>
      </c>
      <c r="D2688">
        <v>1153</v>
      </c>
      <c r="E2688">
        <v>53.182656826568262</v>
      </c>
      <c r="F2688">
        <v>2674</v>
      </c>
      <c r="G2688">
        <v>1216</v>
      </c>
      <c r="H2688">
        <v>45.47494390426327</v>
      </c>
      <c r="I2688">
        <v>4842</v>
      </c>
      <c r="J2688">
        <v>2369</v>
      </c>
      <c r="K2688">
        <v>48.926063610078479</v>
      </c>
    </row>
    <row r="2689" spans="1:11" x14ac:dyDescent="0.25">
      <c r="A2689" t="s">
        <v>208</v>
      </c>
      <c r="B2689" t="s">
        <v>360</v>
      </c>
      <c r="C2689">
        <v>2047</v>
      </c>
      <c r="D2689">
        <v>1002</v>
      </c>
      <c r="E2689">
        <v>48.94968246213972</v>
      </c>
      <c r="F2689">
        <v>2549</v>
      </c>
      <c r="G2689">
        <v>1104</v>
      </c>
      <c r="H2689">
        <v>43.311102393095332</v>
      </c>
      <c r="I2689">
        <v>4596</v>
      </c>
      <c r="J2689">
        <v>2106</v>
      </c>
      <c r="K2689">
        <v>45.822454308093995</v>
      </c>
    </row>
    <row r="2690" spans="1:11" x14ac:dyDescent="0.25">
      <c r="A2690" t="s">
        <v>208</v>
      </c>
      <c r="B2690" t="s">
        <v>361</v>
      </c>
      <c r="C2690">
        <v>1921</v>
      </c>
      <c r="D2690">
        <v>938</v>
      </c>
      <c r="E2690">
        <v>48.828735033836502</v>
      </c>
      <c r="F2690">
        <v>2430</v>
      </c>
      <c r="G2690">
        <v>986</v>
      </c>
      <c r="H2690">
        <v>40.5761316872428</v>
      </c>
      <c r="I2690">
        <v>4351</v>
      </c>
      <c r="J2690">
        <v>1924</v>
      </c>
      <c r="K2690">
        <v>44.219719604688599</v>
      </c>
    </row>
    <row r="2691" spans="1:11" x14ac:dyDescent="0.25">
      <c r="A2691" t="s">
        <v>208</v>
      </c>
      <c r="B2691" t="s">
        <v>362</v>
      </c>
      <c r="C2691">
        <v>1855</v>
      </c>
      <c r="D2691">
        <v>932</v>
      </c>
      <c r="E2691">
        <v>50.242587601078199</v>
      </c>
      <c r="F2691">
        <v>2191</v>
      </c>
      <c r="G2691">
        <v>1025</v>
      </c>
      <c r="H2691">
        <v>46.782291191236901</v>
      </c>
      <c r="I2691">
        <v>4046</v>
      </c>
      <c r="J2691">
        <v>1957</v>
      </c>
      <c r="K2691">
        <v>48.3687592684132</v>
      </c>
    </row>
    <row r="2692" spans="1:11" x14ac:dyDescent="0.25">
      <c r="A2692" t="s">
        <v>208</v>
      </c>
      <c r="B2692" t="s">
        <v>363</v>
      </c>
      <c r="C2692">
        <v>275</v>
      </c>
      <c r="D2692">
        <v>154</v>
      </c>
      <c r="E2692">
        <v>56</v>
      </c>
      <c r="F2692">
        <v>349</v>
      </c>
      <c r="G2692">
        <v>183</v>
      </c>
      <c r="H2692">
        <v>52.435530085959897</v>
      </c>
      <c r="I2692">
        <v>624</v>
      </c>
      <c r="J2692">
        <v>337</v>
      </c>
      <c r="K2692">
        <v>54.006410256410298</v>
      </c>
    </row>
    <row r="2693" spans="1:11" x14ac:dyDescent="0.25">
      <c r="A2693" t="s">
        <v>448</v>
      </c>
      <c r="B2693" t="s">
        <v>365</v>
      </c>
      <c r="C2693">
        <v>311</v>
      </c>
      <c r="D2693">
        <v>229</v>
      </c>
      <c r="E2693">
        <v>73.633440514469456</v>
      </c>
      <c r="F2693">
        <v>377</v>
      </c>
      <c r="G2693">
        <v>245</v>
      </c>
      <c r="H2693">
        <v>64.986737400530501</v>
      </c>
      <c r="I2693">
        <v>689</v>
      </c>
      <c r="J2693">
        <v>474</v>
      </c>
      <c r="K2693">
        <v>68.795355587808416</v>
      </c>
    </row>
    <row r="2694" spans="1:11" x14ac:dyDescent="0.25">
      <c r="A2694" t="s">
        <v>448</v>
      </c>
      <c r="B2694" t="s">
        <v>366</v>
      </c>
      <c r="C2694">
        <v>311</v>
      </c>
      <c r="D2694">
        <v>218</v>
      </c>
      <c r="E2694">
        <v>70.096463022508047</v>
      </c>
      <c r="F2694">
        <v>355</v>
      </c>
      <c r="G2694">
        <v>227</v>
      </c>
      <c r="H2694">
        <v>63.943661971830991</v>
      </c>
      <c r="I2694">
        <v>666</v>
      </c>
      <c r="J2694">
        <v>445</v>
      </c>
      <c r="K2694">
        <v>66.816816816816811</v>
      </c>
    </row>
    <row r="2695" spans="1:11" x14ac:dyDescent="0.25">
      <c r="A2695" t="s">
        <v>448</v>
      </c>
      <c r="B2695" t="s">
        <v>367</v>
      </c>
      <c r="C2695">
        <v>348</v>
      </c>
      <c r="D2695">
        <v>265</v>
      </c>
      <c r="E2695">
        <v>76.149425287356323</v>
      </c>
      <c r="F2695">
        <v>329</v>
      </c>
      <c r="G2695">
        <v>231</v>
      </c>
      <c r="H2695">
        <v>70.212765957446805</v>
      </c>
      <c r="I2695">
        <v>677</v>
      </c>
      <c r="J2695">
        <v>496</v>
      </c>
      <c r="K2695">
        <v>73.264401772525858</v>
      </c>
    </row>
    <row r="2696" spans="1:11" x14ac:dyDescent="0.25">
      <c r="A2696" t="s">
        <v>448</v>
      </c>
      <c r="B2696" t="s">
        <v>355</v>
      </c>
      <c r="C2696">
        <v>372</v>
      </c>
      <c r="D2696">
        <v>244</v>
      </c>
      <c r="E2696">
        <v>65.591397849462368</v>
      </c>
      <c r="F2696">
        <v>328</v>
      </c>
      <c r="G2696">
        <v>194</v>
      </c>
      <c r="H2696">
        <v>59.146341463414636</v>
      </c>
      <c r="I2696">
        <v>700</v>
      </c>
      <c r="J2696">
        <v>438</v>
      </c>
      <c r="K2696">
        <v>62.571428571428569</v>
      </c>
    </row>
    <row r="2697" spans="1:11" x14ac:dyDescent="0.25">
      <c r="A2697" t="s">
        <v>448</v>
      </c>
      <c r="B2697" t="s">
        <v>368</v>
      </c>
      <c r="C2697">
        <v>379</v>
      </c>
      <c r="D2697">
        <v>245</v>
      </c>
      <c r="E2697">
        <v>64.643799472295512</v>
      </c>
      <c r="F2697">
        <v>389</v>
      </c>
      <c r="G2697">
        <v>252</v>
      </c>
      <c r="H2697">
        <v>64.781491002570689</v>
      </c>
      <c r="I2697">
        <v>768</v>
      </c>
      <c r="J2697">
        <v>497</v>
      </c>
      <c r="K2697">
        <v>64.713541666666671</v>
      </c>
    </row>
    <row r="2698" spans="1:11" x14ac:dyDescent="0.25">
      <c r="A2698" t="s">
        <v>448</v>
      </c>
      <c r="B2698" t="s">
        <v>369</v>
      </c>
      <c r="C2698">
        <v>337</v>
      </c>
      <c r="D2698">
        <v>218</v>
      </c>
      <c r="E2698">
        <v>64.688427299703264</v>
      </c>
      <c r="F2698">
        <v>307</v>
      </c>
      <c r="G2698">
        <v>200</v>
      </c>
      <c r="H2698">
        <v>65.146579804560261</v>
      </c>
      <c r="I2698">
        <v>644</v>
      </c>
      <c r="J2698">
        <v>418</v>
      </c>
      <c r="K2698">
        <v>64.906832298136635</v>
      </c>
    </row>
    <row r="2699" spans="1:11" x14ac:dyDescent="0.25">
      <c r="A2699" t="s">
        <v>448</v>
      </c>
      <c r="B2699" t="s">
        <v>370</v>
      </c>
      <c r="C2699">
        <v>296</v>
      </c>
      <c r="D2699">
        <v>213</v>
      </c>
      <c r="E2699">
        <v>71.959459459459453</v>
      </c>
      <c r="F2699">
        <v>250</v>
      </c>
      <c r="G2699">
        <v>159</v>
      </c>
      <c r="H2699">
        <v>63.6</v>
      </c>
      <c r="I2699">
        <v>546</v>
      </c>
      <c r="J2699">
        <v>372</v>
      </c>
      <c r="K2699">
        <v>68.131868131868131</v>
      </c>
    </row>
    <row r="2700" spans="1:11" x14ac:dyDescent="0.25">
      <c r="A2700" t="s">
        <v>448</v>
      </c>
      <c r="B2700" t="s">
        <v>357</v>
      </c>
      <c r="C2700">
        <v>307</v>
      </c>
      <c r="D2700">
        <v>212</v>
      </c>
      <c r="E2700">
        <v>69.055374592833871</v>
      </c>
      <c r="F2700">
        <v>324</v>
      </c>
      <c r="G2700">
        <v>199</v>
      </c>
      <c r="H2700">
        <v>61.419753086419753</v>
      </c>
      <c r="I2700">
        <v>631</v>
      </c>
      <c r="J2700">
        <v>411</v>
      </c>
      <c r="K2700">
        <v>65.134706814580028</v>
      </c>
    </row>
    <row r="2701" spans="1:11" x14ac:dyDescent="0.25">
      <c r="A2701" t="s">
        <v>448</v>
      </c>
      <c r="B2701" t="s">
        <v>358</v>
      </c>
      <c r="C2701">
        <v>335</v>
      </c>
      <c r="D2701">
        <v>235</v>
      </c>
      <c r="E2701">
        <v>70.149253731343293</v>
      </c>
      <c r="F2701">
        <v>317</v>
      </c>
      <c r="G2701">
        <v>201</v>
      </c>
      <c r="H2701">
        <v>63.406940063091476</v>
      </c>
      <c r="I2701">
        <v>652</v>
      </c>
      <c r="J2701">
        <v>436</v>
      </c>
      <c r="K2701">
        <v>66.871165644171782</v>
      </c>
    </row>
    <row r="2702" spans="1:11" x14ac:dyDescent="0.25">
      <c r="A2702" t="s">
        <v>448</v>
      </c>
      <c r="B2702" t="s">
        <v>359</v>
      </c>
      <c r="C2702">
        <v>444</v>
      </c>
      <c r="D2702">
        <v>326</v>
      </c>
      <c r="E2702">
        <v>73.423423423423415</v>
      </c>
      <c r="F2702">
        <v>402</v>
      </c>
      <c r="G2702">
        <v>280</v>
      </c>
      <c r="H2702">
        <v>69.651741293532339</v>
      </c>
      <c r="I2702">
        <v>846</v>
      </c>
      <c r="J2702">
        <v>606</v>
      </c>
      <c r="K2702">
        <v>71.63120567375887</v>
      </c>
    </row>
    <row r="2703" spans="1:11" x14ac:dyDescent="0.25">
      <c r="A2703" t="s">
        <v>448</v>
      </c>
      <c r="B2703" t="s">
        <v>360</v>
      </c>
      <c r="C2703">
        <v>331</v>
      </c>
      <c r="D2703">
        <v>255</v>
      </c>
      <c r="E2703">
        <v>77.0392749244713</v>
      </c>
      <c r="F2703">
        <v>331</v>
      </c>
      <c r="G2703">
        <v>223</v>
      </c>
      <c r="H2703">
        <v>67.371601208459211</v>
      </c>
      <c r="I2703">
        <v>662</v>
      </c>
      <c r="J2703">
        <v>478</v>
      </c>
      <c r="K2703">
        <v>72.205438066465263</v>
      </c>
    </row>
    <row r="2704" spans="1:11" x14ac:dyDescent="0.25">
      <c r="A2704" t="s">
        <v>448</v>
      </c>
      <c r="B2704" t="s">
        <v>361</v>
      </c>
      <c r="C2704">
        <v>299</v>
      </c>
      <c r="D2704">
        <v>230</v>
      </c>
      <c r="E2704">
        <v>76.923076923076906</v>
      </c>
      <c r="F2704">
        <v>294</v>
      </c>
      <c r="G2704">
        <v>204</v>
      </c>
      <c r="H2704">
        <v>69.387755102040799</v>
      </c>
      <c r="I2704">
        <v>593</v>
      </c>
      <c r="J2704">
        <v>434</v>
      </c>
      <c r="K2704">
        <v>73.187183811129799</v>
      </c>
    </row>
    <row r="2705" spans="1:11" x14ac:dyDescent="0.25">
      <c r="A2705" t="s">
        <v>448</v>
      </c>
      <c r="B2705" t="s">
        <v>362</v>
      </c>
      <c r="C2705">
        <v>343</v>
      </c>
      <c r="D2705">
        <v>248</v>
      </c>
      <c r="E2705">
        <v>72.303206997084501</v>
      </c>
      <c r="F2705">
        <v>355</v>
      </c>
      <c r="G2705">
        <v>236</v>
      </c>
      <c r="H2705">
        <v>66.478873239436595</v>
      </c>
      <c r="I2705">
        <v>698</v>
      </c>
      <c r="J2705">
        <v>484</v>
      </c>
      <c r="K2705">
        <v>69.340974212034396</v>
      </c>
    </row>
    <row r="2706" spans="1:11" x14ac:dyDescent="0.25">
      <c r="A2706" t="s">
        <v>209</v>
      </c>
      <c r="B2706" t="s">
        <v>365</v>
      </c>
      <c r="C2706">
        <v>1384</v>
      </c>
      <c r="D2706">
        <v>790</v>
      </c>
      <c r="E2706">
        <v>57.080924855491332</v>
      </c>
      <c r="F2706">
        <v>1459</v>
      </c>
      <c r="G2706">
        <v>673</v>
      </c>
      <c r="H2706">
        <v>46.127484578478409</v>
      </c>
      <c r="I2706">
        <v>2843</v>
      </c>
      <c r="J2706">
        <v>1463</v>
      </c>
      <c r="K2706">
        <v>51.459725641927541</v>
      </c>
    </row>
    <row r="2707" spans="1:11" x14ac:dyDescent="0.25">
      <c r="A2707" t="s">
        <v>209</v>
      </c>
      <c r="B2707" t="s">
        <v>366</v>
      </c>
      <c r="C2707">
        <v>1300</v>
      </c>
      <c r="D2707">
        <v>708</v>
      </c>
      <c r="E2707">
        <v>54.46153846153846</v>
      </c>
      <c r="F2707">
        <v>1483</v>
      </c>
      <c r="G2707">
        <v>689</v>
      </c>
      <c r="H2707">
        <v>46.459878624409974</v>
      </c>
      <c r="I2707">
        <v>2783</v>
      </c>
      <c r="J2707">
        <v>1397</v>
      </c>
      <c r="K2707">
        <v>50.197628458498023</v>
      </c>
    </row>
    <row r="2708" spans="1:11" x14ac:dyDescent="0.25">
      <c r="A2708" t="s">
        <v>209</v>
      </c>
      <c r="B2708" t="s">
        <v>367</v>
      </c>
      <c r="C2708">
        <v>1232</v>
      </c>
      <c r="D2708">
        <v>695</v>
      </c>
      <c r="E2708">
        <v>56.412337662337656</v>
      </c>
      <c r="F2708">
        <v>1356</v>
      </c>
      <c r="G2708">
        <v>667</v>
      </c>
      <c r="H2708">
        <v>49.188790560471979</v>
      </c>
      <c r="I2708">
        <v>2588</v>
      </c>
      <c r="J2708">
        <v>1362</v>
      </c>
      <c r="K2708">
        <v>52.6275115919629</v>
      </c>
    </row>
    <row r="2709" spans="1:11" x14ac:dyDescent="0.25">
      <c r="A2709" t="s">
        <v>209</v>
      </c>
      <c r="B2709" t="s">
        <v>355</v>
      </c>
      <c r="C2709">
        <v>1183</v>
      </c>
      <c r="D2709">
        <v>682</v>
      </c>
      <c r="E2709">
        <v>57.650042265426883</v>
      </c>
      <c r="F2709">
        <v>1404</v>
      </c>
      <c r="G2709">
        <v>705</v>
      </c>
      <c r="H2709">
        <v>50.213675213675216</v>
      </c>
      <c r="I2709">
        <v>2587</v>
      </c>
      <c r="J2709">
        <v>1387</v>
      </c>
      <c r="K2709">
        <v>53.614224971008888</v>
      </c>
    </row>
    <row r="2710" spans="1:11" x14ac:dyDescent="0.25">
      <c r="A2710" t="s">
        <v>209</v>
      </c>
      <c r="B2710" t="s">
        <v>368</v>
      </c>
      <c r="C2710">
        <v>1258</v>
      </c>
      <c r="D2710">
        <v>678</v>
      </c>
      <c r="E2710">
        <v>53.89507154213036</v>
      </c>
      <c r="F2710">
        <v>1437</v>
      </c>
      <c r="G2710">
        <v>687</v>
      </c>
      <c r="H2710">
        <v>47.807933194154487</v>
      </c>
      <c r="I2710">
        <v>2695</v>
      </c>
      <c r="J2710">
        <v>1365</v>
      </c>
      <c r="K2710">
        <v>50.649350649350652</v>
      </c>
    </row>
    <row r="2711" spans="1:11" x14ac:dyDescent="0.25">
      <c r="A2711" t="s">
        <v>209</v>
      </c>
      <c r="B2711" t="s">
        <v>369</v>
      </c>
      <c r="C2711">
        <v>1114</v>
      </c>
      <c r="D2711">
        <v>591</v>
      </c>
      <c r="E2711">
        <v>53.05206463195691</v>
      </c>
      <c r="F2711">
        <v>1420</v>
      </c>
      <c r="G2711">
        <v>701</v>
      </c>
      <c r="H2711">
        <v>49.366197183098592</v>
      </c>
      <c r="I2711">
        <v>2534</v>
      </c>
      <c r="J2711">
        <v>1292</v>
      </c>
      <c r="K2711">
        <v>50.986582478295183</v>
      </c>
    </row>
    <row r="2712" spans="1:11" x14ac:dyDescent="0.25">
      <c r="A2712" t="s">
        <v>209</v>
      </c>
      <c r="B2712" t="s">
        <v>370</v>
      </c>
      <c r="C2712">
        <v>1177</v>
      </c>
      <c r="D2712">
        <v>631</v>
      </c>
      <c r="E2712">
        <v>53.610875106202208</v>
      </c>
      <c r="F2712">
        <v>1373</v>
      </c>
      <c r="G2712">
        <v>671</v>
      </c>
      <c r="H2712">
        <v>48.871085214857978</v>
      </c>
      <c r="I2712">
        <v>2550</v>
      </c>
      <c r="J2712">
        <v>1302</v>
      </c>
      <c r="K2712">
        <v>51.058823529411768</v>
      </c>
    </row>
    <row r="2713" spans="1:11" x14ac:dyDescent="0.25">
      <c r="A2713" t="s">
        <v>209</v>
      </c>
      <c r="B2713" t="s">
        <v>357</v>
      </c>
      <c r="C2713">
        <v>1332</v>
      </c>
      <c r="D2713">
        <v>708</v>
      </c>
      <c r="E2713">
        <v>53.153153153153156</v>
      </c>
      <c r="F2713">
        <v>1453</v>
      </c>
      <c r="G2713">
        <v>695</v>
      </c>
      <c r="H2713">
        <v>47.832071576049557</v>
      </c>
      <c r="I2713">
        <v>2785</v>
      </c>
      <c r="J2713">
        <v>1403</v>
      </c>
      <c r="K2713">
        <v>50.377019748653503</v>
      </c>
    </row>
    <row r="2714" spans="1:11" x14ac:dyDescent="0.25">
      <c r="A2714" t="s">
        <v>209</v>
      </c>
      <c r="B2714" t="s">
        <v>358</v>
      </c>
      <c r="C2714">
        <v>1377</v>
      </c>
      <c r="D2714">
        <v>755</v>
      </c>
      <c r="E2714">
        <v>54.829339143064637</v>
      </c>
      <c r="F2714">
        <v>1470</v>
      </c>
      <c r="G2714">
        <v>736</v>
      </c>
      <c r="H2714">
        <v>50.06802721088436</v>
      </c>
      <c r="I2714">
        <v>2847</v>
      </c>
      <c r="J2714">
        <v>1491</v>
      </c>
      <c r="K2714">
        <v>52.370916754478394</v>
      </c>
    </row>
    <row r="2715" spans="1:11" x14ac:dyDescent="0.25">
      <c r="A2715" t="s">
        <v>209</v>
      </c>
      <c r="B2715" t="s">
        <v>359</v>
      </c>
      <c r="C2715">
        <v>1594</v>
      </c>
      <c r="D2715">
        <v>862</v>
      </c>
      <c r="E2715">
        <v>54.077791718946045</v>
      </c>
      <c r="F2715">
        <v>1710</v>
      </c>
      <c r="G2715">
        <v>812</v>
      </c>
      <c r="H2715">
        <v>47.485380116959071</v>
      </c>
      <c r="I2715">
        <v>3304</v>
      </c>
      <c r="J2715">
        <v>1674</v>
      </c>
      <c r="K2715">
        <v>50.665859564164649</v>
      </c>
    </row>
    <row r="2716" spans="1:11" x14ac:dyDescent="0.25">
      <c r="A2716" t="s">
        <v>209</v>
      </c>
      <c r="B2716" t="s">
        <v>360</v>
      </c>
      <c r="C2716">
        <v>1375</v>
      </c>
      <c r="D2716">
        <v>768</v>
      </c>
      <c r="E2716">
        <v>55.854545454545452</v>
      </c>
      <c r="F2716">
        <v>1789</v>
      </c>
      <c r="G2716">
        <v>791</v>
      </c>
      <c r="H2716">
        <v>44.214645053102295</v>
      </c>
      <c r="I2716">
        <v>3164</v>
      </c>
      <c r="J2716">
        <v>1559</v>
      </c>
      <c r="K2716">
        <v>49.273072060682679</v>
      </c>
    </row>
    <row r="2717" spans="1:11" x14ac:dyDescent="0.25">
      <c r="A2717" t="s">
        <v>209</v>
      </c>
      <c r="B2717" t="s">
        <v>361</v>
      </c>
      <c r="C2717">
        <v>1606</v>
      </c>
      <c r="D2717">
        <v>869</v>
      </c>
      <c r="E2717">
        <v>54.109589041095902</v>
      </c>
      <c r="F2717">
        <v>1886</v>
      </c>
      <c r="G2717">
        <v>865</v>
      </c>
      <c r="H2717">
        <v>45.864262990455998</v>
      </c>
      <c r="I2717">
        <v>3492</v>
      </c>
      <c r="J2717">
        <v>1734</v>
      </c>
      <c r="K2717">
        <v>49.656357388316202</v>
      </c>
    </row>
    <row r="2718" spans="1:11" x14ac:dyDescent="0.25">
      <c r="A2718" t="s">
        <v>209</v>
      </c>
      <c r="B2718" t="s">
        <v>362</v>
      </c>
      <c r="C2718">
        <v>1586</v>
      </c>
      <c r="D2718">
        <v>844</v>
      </c>
      <c r="E2718">
        <v>53.215636822194199</v>
      </c>
      <c r="F2718">
        <v>1670</v>
      </c>
      <c r="G2718">
        <v>808</v>
      </c>
      <c r="H2718">
        <v>48.383233532934099</v>
      </c>
      <c r="I2718">
        <v>3256</v>
      </c>
      <c r="J2718">
        <v>1652</v>
      </c>
      <c r="K2718">
        <v>50.737100737100697</v>
      </c>
    </row>
    <row r="2719" spans="1:11" x14ac:dyDescent="0.25">
      <c r="A2719" t="s">
        <v>209</v>
      </c>
      <c r="B2719" t="s">
        <v>363</v>
      </c>
      <c r="C2719">
        <v>520</v>
      </c>
      <c r="D2719">
        <v>287</v>
      </c>
      <c r="E2719">
        <v>55.192307692307701</v>
      </c>
      <c r="F2719">
        <v>569</v>
      </c>
      <c r="G2719">
        <v>290</v>
      </c>
      <c r="H2719">
        <v>50.966608084358498</v>
      </c>
      <c r="I2719">
        <v>1089</v>
      </c>
      <c r="J2719">
        <v>577</v>
      </c>
      <c r="K2719">
        <v>52.984389348025701</v>
      </c>
    </row>
    <row r="2720" spans="1:11" x14ac:dyDescent="0.25">
      <c r="A2720" t="s">
        <v>210</v>
      </c>
      <c r="B2720" t="s">
        <v>361</v>
      </c>
      <c r="C2720">
        <v>1392</v>
      </c>
      <c r="D2720">
        <v>805</v>
      </c>
      <c r="E2720">
        <v>57.830459770114899</v>
      </c>
      <c r="F2720">
        <v>1419</v>
      </c>
      <c r="G2720">
        <v>741</v>
      </c>
      <c r="H2720">
        <v>52.219873150105698</v>
      </c>
      <c r="I2720">
        <v>2811</v>
      </c>
      <c r="J2720">
        <v>1546</v>
      </c>
      <c r="K2720">
        <v>54.998221273568099</v>
      </c>
    </row>
    <row r="2721" spans="1:11" x14ac:dyDescent="0.25">
      <c r="A2721" t="s">
        <v>210</v>
      </c>
      <c r="B2721" t="s">
        <v>362</v>
      </c>
      <c r="C2721">
        <v>1684</v>
      </c>
      <c r="D2721">
        <v>969</v>
      </c>
      <c r="E2721">
        <v>57.541567695962001</v>
      </c>
      <c r="F2721">
        <v>1869</v>
      </c>
      <c r="G2721">
        <v>1036</v>
      </c>
      <c r="H2721">
        <v>55.430711610486902</v>
      </c>
      <c r="I2721">
        <v>3553</v>
      </c>
      <c r="J2721">
        <v>2005</v>
      </c>
      <c r="K2721">
        <v>56.4311849141571</v>
      </c>
    </row>
    <row r="2722" spans="1:11" x14ac:dyDescent="0.25">
      <c r="A2722" t="s">
        <v>210</v>
      </c>
      <c r="B2722" t="s">
        <v>363</v>
      </c>
      <c r="C2722">
        <v>321</v>
      </c>
      <c r="D2722">
        <v>214</v>
      </c>
      <c r="E2722">
        <v>66.6666666666667</v>
      </c>
      <c r="F2722">
        <v>398</v>
      </c>
      <c r="G2722">
        <v>218</v>
      </c>
      <c r="H2722">
        <v>54.773869346733697</v>
      </c>
      <c r="I2722">
        <v>719</v>
      </c>
      <c r="J2722">
        <v>432</v>
      </c>
      <c r="K2722">
        <v>60.083449235048697</v>
      </c>
    </row>
    <row r="2723" spans="1:11" x14ac:dyDescent="0.25">
      <c r="A2723" t="s">
        <v>211</v>
      </c>
      <c r="B2723" t="s">
        <v>365</v>
      </c>
      <c r="C2723">
        <v>92</v>
      </c>
      <c r="D2723">
        <v>61</v>
      </c>
      <c r="E2723">
        <v>66.304347826086953</v>
      </c>
      <c r="F2723">
        <v>102</v>
      </c>
      <c r="G2723">
        <v>60</v>
      </c>
      <c r="H2723">
        <v>58.823529411764703</v>
      </c>
      <c r="I2723">
        <v>194</v>
      </c>
      <c r="J2723">
        <v>121</v>
      </c>
      <c r="K2723">
        <v>62.371134020618555</v>
      </c>
    </row>
    <row r="2724" spans="1:11" x14ac:dyDescent="0.25">
      <c r="A2724" t="s">
        <v>211</v>
      </c>
      <c r="B2724" t="s">
        <v>366</v>
      </c>
      <c r="C2724">
        <v>98</v>
      </c>
      <c r="D2724">
        <v>66</v>
      </c>
      <c r="E2724">
        <v>67.34693877551021</v>
      </c>
      <c r="F2724">
        <v>71</v>
      </c>
      <c r="G2724">
        <v>45</v>
      </c>
      <c r="H2724">
        <v>63.380281690140848</v>
      </c>
      <c r="I2724">
        <v>169</v>
      </c>
      <c r="J2724">
        <v>111</v>
      </c>
      <c r="K2724">
        <v>65.680473372781066</v>
      </c>
    </row>
    <row r="2725" spans="1:11" x14ac:dyDescent="0.25">
      <c r="A2725" t="s">
        <v>211</v>
      </c>
      <c r="B2725" t="s">
        <v>367</v>
      </c>
      <c r="C2725">
        <v>79</v>
      </c>
      <c r="D2725">
        <v>55</v>
      </c>
      <c r="E2725">
        <v>69.620253164556956</v>
      </c>
      <c r="F2725">
        <v>86</v>
      </c>
      <c r="G2725">
        <v>54</v>
      </c>
      <c r="H2725">
        <v>62.79069767441861</v>
      </c>
      <c r="I2725">
        <v>166</v>
      </c>
      <c r="J2725">
        <v>110</v>
      </c>
      <c r="K2725">
        <v>66.265060240963862</v>
      </c>
    </row>
    <row r="2726" spans="1:11" x14ac:dyDescent="0.25">
      <c r="A2726" t="s">
        <v>211</v>
      </c>
      <c r="B2726" t="s">
        <v>368</v>
      </c>
      <c r="C2726">
        <v>91</v>
      </c>
      <c r="D2726">
        <v>61</v>
      </c>
      <c r="E2726">
        <v>67.032967032967036</v>
      </c>
      <c r="F2726">
        <v>75</v>
      </c>
      <c r="G2726">
        <v>55</v>
      </c>
      <c r="H2726">
        <v>73.333333333333329</v>
      </c>
      <c r="I2726">
        <v>166</v>
      </c>
      <c r="J2726">
        <v>116</v>
      </c>
      <c r="K2726">
        <v>69.879518072289159</v>
      </c>
    </row>
    <row r="2727" spans="1:11" x14ac:dyDescent="0.25">
      <c r="A2727" t="s">
        <v>211</v>
      </c>
      <c r="B2727" t="s">
        <v>369</v>
      </c>
      <c r="C2727">
        <v>74</v>
      </c>
      <c r="D2727">
        <v>53</v>
      </c>
      <c r="E2727">
        <v>71.621621621621628</v>
      </c>
      <c r="F2727">
        <v>82</v>
      </c>
      <c r="G2727">
        <v>56</v>
      </c>
      <c r="H2727">
        <v>68.292682926829272</v>
      </c>
      <c r="I2727">
        <v>156</v>
      </c>
      <c r="J2727">
        <v>109</v>
      </c>
      <c r="K2727">
        <v>69.871794871794876</v>
      </c>
    </row>
    <row r="2728" spans="1:11" x14ac:dyDescent="0.25">
      <c r="A2728" t="s">
        <v>211</v>
      </c>
      <c r="B2728" t="s">
        <v>370</v>
      </c>
      <c r="C2728">
        <v>73</v>
      </c>
      <c r="D2728">
        <v>48</v>
      </c>
      <c r="E2728">
        <v>65.753424657534239</v>
      </c>
      <c r="F2728">
        <v>73</v>
      </c>
      <c r="G2728">
        <v>49</v>
      </c>
      <c r="H2728">
        <v>67.123287671232873</v>
      </c>
      <c r="I2728">
        <v>146</v>
      </c>
      <c r="J2728">
        <v>97</v>
      </c>
      <c r="K2728">
        <v>66.438356164383563</v>
      </c>
    </row>
    <row r="2729" spans="1:11" x14ac:dyDescent="0.25">
      <c r="A2729" t="s">
        <v>211</v>
      </c>
      <c r="B2729" t="s">
        <v>357</v>
      </c>
      <c r="C2729">
        <v>70</v>
      </c>
      <c r="D2729">
        <v>47</v>
      </c>
      <c r="E2729">
        <v>67.142857142857153</v>
      </c>
      <c r="F2729">
        <v>53</v>
      </c>
      <c r="G2729">
        <v>35</v>
      </c>
      <c r="H2729">
        <v>66.037735849056602</v>
      </c>
      <c r="I2729">
        <v>123</v>
      </c>
      <c r="J2729">
        <v>82</v>
      </c>
      <c r="K2729">
        <v>66.666666666666671</v>
      </c>
    </row>
    <row r="2730" spans="1:11" x14ac:dyDescent="0.25">
      <c r="A2730" t="s">
        <v>211</v>
      </c>
      <c r="B2730" t="s">
        <v>360</v>
      </c>
      <c r="C2730">
        <v>82</v>
      </c>
      <c r="D2730">
        <v>50</v>
      </c>
      <c r="E2730">
        <v>60.975609756097562</v>
      </c>
      <c r="F2730">
        <v>84</v>
      </c>
      <c r="G2730">
        <v>47</v>
      </c>
      <c r="H2730">
        <v>55.952380952380956</v>
      </c>
      <c r="I2730">
        <v>166</v>
      </c>
      <c r="J2730">
        <v>97</v>
      </c>
      <c r="K2730">
        <v>58.433734939759034</v>
      </c>
    </row>
    <row r="2731" spans="1:11" x14ac:dyDescent="0.25">
      <c r="A2731" t="s">
        <v>211</v>
      </c>
      <c r="B2731" t="s">
        <v>361</v>
      </c>
      <c r="C2731">
        <v>78</v>
      </c>
      <c r="D2731">
        <v>61</v>
      </c>
      <c r="E2731">
        <v>78.205128205128204</v>
      </c>
      <c r="F2731">
        <v>71</v>
      </c>
      <c r="G2731">
        <v>54</v>
      </c>
      <c r="H2731">
        <v>76.056338028168994</v>
      </c>
      <c r="I2731">
        <v>149</v>
      </c>
      <c r="J2731">
        <v>115</v>
      </c>
      <c r="K2731">
        <v>77.181208053691293</v>
      </c>
    </row>
    <row r="2732" spans="1:11" x14ac:dyDescent="0.25">
      <c r="A2732" t="s">
        <v>211</v>
      </c>
      <c r="B2732" t="s">
        <v>362</v>
      </c>
      <c r="C2732">
        <v>69</v>
      </c>
      <c r="D2732">
        <v>51</v>
      </c>
      <c r="E2732">
        <v>73.913043478260903</v>
      </c>
      <c r="F2732">
        <v>56</v>
      </c>
      <c r="G2732">
        <v>37</v>
      </c>
      <c r="H2732">
        <v>66.071428571428598</v>
      </c>
      <c r="I2732">
        <v>125</v>
      </c>
      <c r="J2732">
        <v>88</v>
      </c>
      <c r="K2732">
        <v>70.400000000000006</v>
      </c>
    </row>
    <row r="2733" spans="1:11" x14ac:dyDescent="0.25">
      <c r="A2733" t="s">
        <v>211</v>
      </c>
      <c r="B2733" t="s">
        <v>363</v>
      </c>
      <c r="C2733">
        <v>17</v>
      </c>
      <c r="D2733">
        <v>12</v>
      </c>
      <c r="E2733">
        <v>70.588235294117695</v>
      </c>
      <c r="F2733">
        <v>10</v>
      </c>
      <c r="G2733">
        <v>8</v>
      </c>
      <c r="H2733">
        <v>80</v>
      </c>
      <c r="I2733">
        <v>27</v>
      </c>
      <c r="J2733">
        <v>20</v>
      </c>
      <c r="K2733">
        <v>74.074074074074105</v>
      </c>
    </row>
    <row r="2734" spans="1:11" x14ac:dyDescent="0.25">
      <c r="A2734" t="s">
        <v>211</v>
      </c>
      <c r="B2734" t="s">
        <v>355</v>
      </c>
      <c r="C2734">
        <v>82</v>
      </c>
      <c r="D2734">
        <v>61</v>
      </c>
      <c r="E2734">
        <v>74.390243902439025</v>
      </c>
      <c r="F2734">
        <v>94</v>
      </c>
      <c r="G2734">
        <v>62</v>
      </c>
      <c r="H2734">
        <v>65.957446808510639</v>
      </c>
      <c r="I2734">
        <v>176</v>
      </c>
      <c r="J2734">
        <v>123</v>
      </c>
      <c r="K2734">
        <v>69.88636363636364</v>
      </c>
    </row>
    <row r="2735" spans="1:11" x14ac:dyDescent="0.25">
      <c r="A2735" t="s">
        <v>449</v>
      </c>
      <c r="B2735" t="s">
        <v>365</v>
      </c>
      <c r="C2735">
        <v>3395</v>
      </c>
      <c r="D2735">
        <v>1417</v>
      </c>
      <c r="E2735">
        <v>41.737849779086893</v>
      </c>
      <c r="F2735">
        <v>3865</v>
      </c>
      <c r="G2735">
        <v>1356</v>
      </c>
      <c r="H2735">
        <v>35.084087968952133</v>
      </c>
      <c r="I2735">
        <v>7272</v>
      </c>
      <c r="J2735">
        <v>2777</v>
      </c>
      <c r="K2735">
        <v>38.187568756875692</v>
      </c>
    </row>
    <row r="2736" spans="1:11" x14ac:dyDescent="0.25">
      <c r="A2736" t="s">
        <v>449</v>
      </c>
      <c r="B2736" t="s">
        <v>366</v>
      </c>
      <c r="C2736">
        <v>3187</v>
      </c>
      <c r="D2736">
        <v>1609</v>
      </c>
      <c r="E2736">
        <v>50.486350800125507</v>
      </c>
      <c r="F2736">
        <v>3590</v>
      </c>
      <c r="G2736">
        <v>1489</v>
      </c>
      <c r="H2736">
        <v>41.476323119777163</v>
      </c>
      <c r="I2736">
        <v>6782</v>
      </c>
      <c r="J2736">
        <v>3100</v>
      </c>
      <c r="K2736">
        <v>45.709230315541134</v>
      </c>
    </row>
    <row r="2737" spans="1:11" x14ac:dyDescent="0.25">
      <c r="A2737" t="s">
        <v>449</v>
      </c>
      <c r="B2737" t="s">
        <v>367</v>
      </c>
      <c r="C2737">
        <v>2965</v>
      </c>
      <c r="D2737">
        <v>1501</v>
      </c>
      <c r="E2737">
        <v>50.623946037099493</v>
      </c>
      <c r="F2737">
        <v>3190</v>
      </c>
      <c r="G2737">
        <v>1346</v>
      </c>
      <c r="H2737">
        <v>42.194357366771165</v>
      </c>
      <c r="I2737">
        <v>6155</v>
      </c>
      <c r="J2737">
        <v>2847</v>
      </c>
      <c r="K2737">
        <v>46.25507717303006</v>
      </c>
    </row>
    <row r="2738" spans="1:11" x14ac:dyDescent="0.25">
      <c r="A2738" t="s">
        <v>449</v>
      </c>
      <c r="B2738" t="s">
        <v>355</v>
      </c>
      <c r="C2738">
        <v>3110</v>
      </c>
      <c r="D2738">
        <v>1641</v>
      </c>
      <c r="E2738">
        <v>52.765273311897111</v>
      </c>
      <c r="F2738">
        <v>3337</v>
      </c>
      <c r="G2738">
        <v>1434</v>
      </c>
      <c r="H2738">
        <v>42.972729997003299</v>
      </c>
      <c r="I2738">
        <v>6447</v>
      </c>
      <c r="J2738">
        <v>3075</v>
      </c>
      <c r="K2738">
        <v>47.696603071195902</v>
      </c>
    </row>
    <row r="2739" spans="1:11" x14ac:dyDescent="0.25">
      <c r="A2739" t="s">
        <v>449</v>
      </c>
      <c r="B2739" t="s">
        <v>368</v>
      </c>
      <c r="C2739">
        <v>2986</v>
      </c>
      <c r="D2739">
        <v>1503</v>
      </c>
      <c r="E2739">
        <v>50.33489618218352</v>
      </c>
      <c r="F2739">
        <v>3260</v>
      </c>
      <c r="G2739">
        <v>1418</v>
      </c>
      <c r="H2739">
        <v>43.49693251533742</v>
      </c>
      <c r="I2739">
        <v>6246</v>
      </c>
      <c r="J2739">
        <v>2921</v>
      </c>
      <c r="K2739">
        <v>46.765930195325012</v>
      </c>
    </row>
    <row r="2740" spans="1:11" x14ac:dyDescent="0.25">
      <c r="A2740" t="s">
        <v>449</v>
      </c>
      <c r="B2740" t="s">
        <v>369</v>
      </c>
      <c r="C2740">
        <v>2222</v>
      </c>
      <c r="D2740">
        <v>1115</v>
      </c>
      <c r="E2740">
        <v>50.180018001800178</v>
      </c>
      <c r="F2740">
        <v>2590</v>
      </c>
      <c r="G2740">
        <v>1091</v>
      </c>
      <c r="H2740">
        <v>42.123552123552123</v>
      </c>
      <c r="I2740">
        <v>4812</v>
      </c>
      <c r="J2740">
        <v>2206</v>
      </c>
      <c r="K2740">
        <v>45.843724023275144</v>
      </c>
    </row>
    <row r="2741" spans="1:11" x14ac:dyDescent="0.25">
      <c r="A2741" t="s">
        <v>449</v>
      </c>
      <c r="B2741" t="s">
        <v>370</v>
      </c>
      <c r="C2741">
        <v>2673</v>
      </c>
      <c r="D2741">
        <v>1239</v>
      </c>
      <c r="E2741">
        <v>46.352413019079684</v>
      </c>
      <c r="F2741">
        <v>3161</v>
      </c>
      <c r="G2741">
        <v>1227</v>
      </c>
      <c r="H2741">
        <v>38.816830117051566</v>
      </c>
      <c r="I2741">
        <v>5834</v>
      </c>
      <c r="J2741">
        <v>2466</v>
      </c>
      <c r="K2741">
        <v>42.269454919437777</v>
      </c>
    </row>
    <row r="2742" spans="1:11" x14ac:dyDescent="0.25">
      <c r="A2742" t="s">
        <v>212</v>
      </c>
      <c r="B2742" t="s">
        <v>365</v>
      </c>
      <c r="C2742">
        <v>2772</v>
      </c>
      <c r="D2742">
        <v>1269</v>
      </c>
      <c r="E2742">
        <v>45.779220779220779</v>
      </c>
      <c r="F2742">
        <v>2760</v>
      </c>
      <c r="G2742">
        <v>1112</v>
      </c>
      <c r="H2742">
        <v>40.289855072463773</v>
      </c>
      <c r="I2742">
        <v>5532</v>
      </c>
      <c r="J2742">
        <v>2381</v>
      </c>
      <c r="K2742">
        <v>43.040491684743309</v>
      </c>
    </row>
    <row r="2743" spans="1:11" x14ac:dyDescent="0.25">
      <c r="A2743" t="s">
        <v>212</v>
      </c>
      <c r="B2743" t="s">
        <v>366</v>
      </c>
      <c r="C2743">
        <v>2482</v>
      </c>
      <c r="D2743">
        <v>1261</v>
      </c>
      <c r="E2743">
        <v>50.8058017727639</v>
      </c>
      <c r="F2743">
        <v>2649</v>
      </c>
      <c r="G2743">
        <v>1087</v>
      </c>
      <c r="H2743">
        <v>41.034352585881464</v>
      </c>
      <c r="I2743">
        <v>5132</v>
      </c>
      <c r="J2743">
        <v>2348</v>
      </c>
      <c r="K2743">
        <v>45.752143413873739</v>
      </c>
    </row>
    <row r="2744" spans="1:11" x14ac:dyDescent="0.25">
      <c r="A2744" t="s">
        <v>212</v>
      </c>
      <c r="B2744" t="s">
        <v>367</v>
      </c>
      <c r="C2744">
        <v>2224</v>
      </c>
      <c r="D2744">
        <v>1110</v>
      </c>
      <c r="E2744">
        <v>49.910071942446045</v>
      </c>
      <c r="F2744">
        <v>2273</v>
      </c>
      <c r="G2744">
        <v>1014</v>
      </c>
      <c r="H2744">
        <v>44.610646722393312</v>
      </c>
      <c r="I2744">
        <v>4497</v>
      </c>
      <c r="J2744">
        <v>2124</v>
      </c>
      <c r="K2744">
        <v>47.231487658438958</v>
      </c>
    </row>
    <row r="2745" spans="1:11" x14ac:dyDescent="0.25">
      <c r="A2745" t="s">
        <v>212</v>
      </c>
      <c r="B2745" t="s">
        <v>355</v>
      </c>
      <c r="C2745">
        <v>2141</v>
      </c>
      <c r="D2745">
        <v>1168</v>
      </c>
      <c r="E2745">
        <v>54.553946753853346</v>
      </c>
      <c r="F2745">
        <v>2173</v>
      </c>
      <c r="G2745">
        <v>1018</v>
      </c>
      <c r="H2745">
        <v>46.847676023930056</v>
      </c>
      <c r="I2745">
        <v>4314</v>
      </c>
      <c r="J2745">
        <v>2186</v>
      </c>
      <c r="K2745">
        <v>50.672229949003253</v>
      </c>
    </row>
    <row r="2746" spans="1:11" x14ac:dyDescent="0.25">
      <c r="A2746" t="s">
        <v>212</v>
      </c>
      <c r="B2746" t="s">
        <v>368</v>
      </c>
      <c r="C2746">
        <v>1945</v>
      </c>
      <c r="D2746">
        <v>1062</v>
      </c>
      <c r="E2746">
        <v>54.601542416452439</v>
      </c>
      <c r="F2746">
        <v>2324</v>
      </c>
      <c r="G2746">
        <v>1080</v>
      </c>
      <c r="H2746">
        <v>46.471600688468158</v>
      </c>
      <c r="I2746">
        <v>4269</v>
      </c>
      <c r="J2746">
        <v>2142</v>
      </c>
      <c r="K2746">
        <v>50.17568517217147</v>
      </c>
    </row>
    <row r="2747" spans="1:11" x14ac:dyDescent="0.25">
      <c r="A2747" t="s">
        <v>212</v>
      </c>
      <c r="B2747" t="s">
        <v>369</v>
      </c>
      <c r="C2747">
        <v>1757</v>
      </c>
      <c r="D2747">
        <v>941</v>
      </c>
      <c r="E2747">
        <v>53.557199772339217</v>
      </c>
      <c r="F2747">
        <v>1959</v>
      </c>
      <c r="G2747">
        <v>940</v>
      </c>
      <c r="H2747">
        <v>47.983665135273093</v>
      </c>
      <c r="I2747">
        <v>3716</v>
      </c>
      <c r="J2747">
        <v>1881</v>
      </c>
      <c r="K2747">
        <v>50.618945102260497</v>
      </c>
    </row>
    <row r="2748" spans="1:11" x14ac:dyDescent="0.25">
      <c r="A2748" t="s">
        <v>212</v>
      </c>
      <c r="B2748" t="s">
        <v>370</v>
      </c>
      <c r="C2748">
        <v>1892</v>
      </c>
      <c r="D2748">
        <v>1064</v>
      </c>
      <c r="E2748">
        <v>56.236786469344608</v>
      </c>
      <c r="F2748">
        <v>2066</v>
      </c>
      <c r="G2748">
        <v>1006</v>
      </c>
      <c r="H2748">
        <v>48.69312681510165</v>
      </c>
      <c r="I2748">
        <v>3958</v>
      </c>
      <c r="J2748">
        <v>2070</v>
      </c>
      <c r="K2748">
        <v>52.299140980293075</v>
      </c>
    </row>
    <row r="2749" spans="1:11" x14ac:dyDescent="0.25">
      <c r="A2749" t="s">
        <v>212</v>
      </c>
      <c r="B2749" t="s">
        <v>357</v>
      </c>
      <c r="C2749">
        <v>2131</v>
      </c>
      <c r="D2749">
        <v>1262</v>
      </c>
      <c r="E2749">
        <v>59.221022993899581</v>
      </c>
      <c r="F2749">
        <v>2250</v>
      </c>
      <c r="G2749">
        <v>1129</v>
      </c>
      <c r="H2749">
        <v>50.177777777777777</v>
      </c>
      <c r="I2749">
        <v>4381</v>
      </c>
      <c r="J2749">
        <v>2391</v>
      </c>
      <c r="K2749">
        <v>54.576580689340332</v>
      </c>
    </row>
    <row r="2750" spans="1:11" x14ac:dyDescent="0.25">
      <c r="A2750" t="s">
        <v>212</v>
      </c>
      <c r="B2750" t="s">
        <v>358</v>
      </c>
      <c r="C2750">
        <v>2754</v>
      </c>
      <c r="D2750">
        <v>1531</v>
      </c>
      <c r="E2750">
        <v>55.591866376180107</v>
      </c>
      <c r="F2750">
        <v>2682</v>
      </c>
      <c r="G2750">
        <v>1300</v>
      </c>
      <c r="H2750">
        <v>48.471290082028332</v>
      </c>
      <c r="I2750">
        <v>5436</v>
      </c>
      <c r="J2750">
        <v>2831</v>
      </c>
      <c r="K2750">
        <v>52.078734363502569</v>
      </c>
    </row>
    <row r="2751" spans="1:11" x14ac:dyDescent="0.25">
      <c r="A2751" t="s">
        <v>212</v>
      </c>
      <c r="B2751" t="s">
        <v>359</v>
      </c>
      <c r="C2751">
        <v>2285</v>
      </c>
      <c r="D2751">
        <v>1321</v>
      </c>
      <c r="E2751">
        <v>57.811816192560173</v>
      </c>
      <c r="F2751">
        <v>2421</v>
      </c>
      <c r="G2751">
        <v>1300</v>
      </c>
      <c r="H2751">
        <v>53.696819496076003</v>
      </c>
      <c r="I2751">
        <v>4706</v>
      </c>
      <c r="J2751">
        <v>2621</v>
      </c>
      <c r="K2751">
        <v>55.694857628559284</v>
      </c>
    </row>
    <row r="2752" spans="1:11" x14ac:dyDescent="0.25">
      <c r="A2752" t="s">
        <v>212</v>
      </c>
      <c r="B2752" t="s">
        <v>360</v>
      </c>
      <c r="C2752">
        <v>2502</v>
      </c>
      <c r="D2752">
        <v>1363</v>
      </c>
      <c r="E2752">
        <v>54.476418864908077</v>
      </c>
      <c r="F2752">
        <v>2690</v>
      </c>
      <c r="G2752">
        <v>1275</v>
      </c>
      <c r="H2752">
        <v>47.397769516728623</v>
      </c>
      <c r="I2752">
        <v>5192</v>
      </c>
      <c r="J2752">
        <v>2638</v>
      </c>
      <c r="K2752">
        <v>50.808936825885979</v>
      </c>
    </row>
    <row r="2753" spans="1:11" x14ac:dyDescent="0.25">
      <c r="A2753" t="s">
        <v>212</v>
      </c>
      <c r="B2753" t="s">
        <v>361</v>
      </c>
      <c r="C2753">
        <v>2586</v>
      </c>
      <c r="D2753">
        <v>1412</v>
      </c>
      <c r="E2753">
        <v>54.601701469450902</v>
      </c>
      <c r="F2753">
        <v>3015</v>
      </c>
      <c r="G2753">
        <v>1345</v>
      </c>
      <c r="H2753">
        <v>44.610281923714801</v>
      </c>
      <c r="I2753">
        <v>5601</v>
      </c>
      <c r="J2753">
        <v>2757</v>
      </c>
      <c r="K2753">
        <v>49.2233529726835</v>
      </c>
    </row>
    <row r="2754" spans="1:11" x14ac:dyDescent="0.25">
      <c r="A2754" t="s">
        <v>212</v>
      </c>
      <c r="B2754" t="s">
        <v>362</v>
      </c>
      <c r="C2754">
        <v>2447</v>
      </c>
      <c r="D2754">
        <v>1329</v>
      </c>
      <c r="E2754">
        <v>54.311401716387401</v>
      </c>
      <c r="F2754">
        <v>2746</v>
      </c>
      <c r="G2754">
        <v>1251</v>
      </c>
      <c r="H2754">
        <v>45.5571740713766</v>
      </c>
      <c r="I2754">
        <v>5193</v>
      </c>
      <c r="J2754">
        <v>2580</v>
      </c>
      <c r="K2754">
        <v>49.682264586944001</v>
      </c>
    </row>
    <row r="2755" spans="1:11" x14ac:dyDescent="0.25">
      <c r="A2755" t="s">
        <v>212</v>
      </c>
      <c r="B2755" t="s">
        <v>363</v>
      </c>
      <c r="C2755">
        <v>669</v>
      </c>
      <c r="D2755">
        <v>388</v>
      </c>
      <c r="E2755">
        <v>57.997010463378203</v>
      </c>
      <c r="F2755">
        <v>657</v>
      </c>
      <c r="G2755">
        <v>342</v>
      </c>
      <c r="H2755">
        <v>52.054794520548</v>
      </c>
      <c r="I2755">
        <v>1326</v>
      </c>
      <c r="J2755">
        <v>730</v>
      </c>
      <c r="K2755">
        <v>55.052790346907997</v>
      </c>
    </row>
    <row r="2756" spans="1:11" x14ac:dyDescent="0.25">
      <c r="A2756" t="s">
        <v>450</v>
      </c>
      <c r="B2756" t="s">
        <v>365</v>
      </c>
      <c r="C2756">
        <v>3240</v>
      </c>
      <c r="D2756">
        <v>1232</v>
      </c>
      <c r="E2756">
        <v>38.02469135802469</v>
      </c>
      <c r="F2756">
        <v>2858</v>
      </c>
      <c r="G2756">
        <v>941</v>
      </c>
      <c r="H2756">
        <v>32.925122463261026</v>
      </c>
      <c r="I2756">
        <v>6098</v>
      </c>
      <c r="J2756">
        <v>2173</v>
      </c>
      <c r="K2756">
        <v>35.634634306329943</v>
      </c>
    </row>
    <row r="2757" spans="1:11" x14ac:dyDescent="0.25">
      <c r="A2757" t="s">
        <v>450</v>
      </c>
      <c r="B2757" t="s">
        <v>366</v>
      </c>
      <c r="C2757">
        <v>3520</v>
      </c>
      <c r="D2757">
        <v>1339</v>
      </c>
      <c r="E2757">
        <v>38.039772727272727</v>
      </c>
      <c r="F2757">
        <v>2931</v>
      </c>
      <c r="G2757">
        <v>1000</v>
      </c>
      <c r="H2757">
        <v>34.118048447628794</v>
      </c>
      <c r="I2757">
        <v>6451</v>
      </c>
      <c r="J2757">
        <v>2339</v>
      </c>
      <c r="K2757">
        <v>36.257944504727945</v>
      </c>
    </row>
    <row r="2758" spans="1:11" x14ac:dyDescent="0.25">
      <c r="A2758" t="s">
        <v>450</v>
      </c>
      <c r="B2758" t="s">
        <v>367</v>
      </c>
      <c r="C2758">
        <v>3131</v>
      </c>
      <c r="D2758">
        <v>1240</v>
      </c>
      <c r="E2758">
        <v>39.603960396039604</v>
      </c>
      <c r="F2758">
        <v>2734</v>
      </c>
      <c r="G2758">
        <v>934</v>
      </c>
      <c r="H2758">
        <v>34.162399414776885</v>
      </c>
      <c r="I2758">
        <v>5865</v>
      </c>
      <c r="J2758">
        <v>2174</v>
      </c>
      <c r="K2758">
        <v>37.067348678601874</v>
      </c>
    </row>
    <row r="2759" spans="1:11" x14ac:dyDescent="0.25">
      <c r="A2759" t="s">
        <v>450</v>
      </c>
      <c r="B2759" t="s">
        <v>355</v>
      </c>
      <c r="C2759">
        <v>3086</v>
      </c>
      <c r="D2759">
        <v>1338</v>
      </c>
      <c r="E2759">
        <v>43.357096565132863</v>
      </c>
      <c r="F2759">
        <v>2596</v>
      </c>
      <c r="G2759">
        <v>979</v>
      </c>
      <c r="H2759">
        <v>37.711864406779661</v>
      </c>
      <c r="I2759">
        <v>5682</v>
      </c>
      <c r="J2759">
        <v>2317</v>
      </c>
      <c r="K2759">
        <v>40.777895107356564</v>
      </c>
    </row>
    <row r="2760" spans="1:11" x14ac:dyDescent="0.25">
      <c r="A2760" t="s">
        <v>450</v>
      </c>
      <c r="B2760" t="s">
        <v>368</v>
      </c>
      <c r="C2760">
        <v>3119</v>
      </c>
      <c r="D2760">
        <v>1382</v>
      </c>
      <c r="E2760">
        <v>44.309073420968261</v>
      </c>
      <c r="F2760">
        <v>2878</v>
      </c>
      <c r="G2760">
        <v>1139</v>
      </c>
      <c r="H2760">
        <v>39.576094510076445</v>
      </c>
      <c r="I2760">
        <v>5997</v>
      </c>
      <c r="J2760">
        <v>2521</v>
      </c>
      <c r="K2760">
        <v>42.037685509421379</v>
      </c>
    </row>
    <row r="2761" spans="1:11" x14ac:dyDescent="0.25">
      <c r="A2761" t="s">
        <v>450</v>
      </c>
      <c r="B2761" t="s">
        <v>369</v>
      </c>
      <c r="C2761">
        <v>2871</v>
      </c>
      <c r="D2761">
        <v>1324</v>
      </c>
      <c r="E2761">
        <v>46.116335771508183</v>
      </c>
      <c r="F2761">
        <v>2671</v>
      </c>
      <c r="G2761">
        <v>1144</v>
      </c>
      <c r="H2761">
        <v>42.830400599026582</v>
      </c>
      <c r="I2761">
        <v>5542</v>
      </c>
      <c r="J2761">
        <v>2468</v>
      </c>
      <c r="K2761">
        <v>44.532659689642735</v>
      </c>
    </row>
    <row r="2762" spans="1:11" x14ac:dyDescent="0.25">
      <c r="A2762" t="s">
        <v>175</v>
      </c>
      <c r="B2762" t="s">
        <v>367</v>
      </c>
      <c r="C2762">
        <v>6254</v>
      </c>
      <c r="D2762">
        <v>2426</v>
      </c>
      <c r="E2762">
        <v>38.791173648864728</v>
      </c>
      <c r="F2762">
        <v>5288</v>
      </c>
      <c r="G2762">
        <v>1786</v>
      </c>
      <c r="H2762">
        <v>33.774583963691377</v>
      </c>
      <c r="I2762">
        <v>11544</v>
      </c>
      <c r="J2762">
        <v>4213</v>
      </c>
      <c r="K2762">
        <v>36.495148995148995</v>
      </c>
    </row>
    <row r="2763" spans="1:11" x14ac:dyDescent="0.25">
      <c r="A2763" t="s">
        <v>175</v>
      </c>
      <c r="B2763" t="s">
        <v>355</v>
      </c>
      <c r="C2763">
        <v>6514</v>
      </c>
      <c r="D2763">
        <v>2674</v>
      </c>
      <c r="E2763">
        <v>41.050046054651517</v>
      </c>
      <c r="F2763">
        <v>5830</v>
      </c>
      <c r="G2763">
        <v>2159</v>
      </c>
      <c r="H2763">
        <v>37.03259005145798</v>
      </c>
      <c r="I2763">
        <v>12345</v>
      </c>
      <c r="J2763">
        <v>4833</v>
      </c>
      <c r="K2763">
        <v>39.149453219927096</v>
      </c>
    </row>
    <row r="2764" spans="1:11" x14ac:dyDescent="0.25">
      <c r="A2764" t="s">
        <v>175</v>
      </c>
      <c r="B2764" t="s">
        <v>368</v>
      </c>
      <c r="C2764">
        <v>6569</v>
      </c>
      <c r="D2764">
        <v>2721</v>
      </c>
      <c r="E2764">
        <v>41.421829806667681</v>
      </c>
      <c r="F2764">
        <v>6242</v>
      </c>
      <c r="G2764">
        <v>2341</v>
      </c>
      <c r="H2764">
        <v>37.504005126561999</v>
      </c>
      <c r="I2764">
        <v>12811</v>
      </c>
      <c r="J2764">
        <v>5062</v>
      </c>
      <c r="K2764">
        <v>39.512918585590512</v>
      </c>
    </row>
    <row r="2765" spans="1:11" x14ac:dyDescent="0.25">
      <c r="A2765" t="s">
        <v>175</v>
      </c>
      <c r="B2765" t="s">
        <v>369</v>
      </c>
      <c r="C2765">
        <v>6774</v>
      </c>
      <c r="D2765">
        <v>2933</v>
      </c>
      <c r="E2765">
        <v>43.29790374963094</v>
      </c>
      <c r="F2765">
        <v>6687</v>
      </c>
      <c r="G2765">
        <v>2530</v>
      </c>
      <c r="H2765">
        <v>37.834604456407959</v>
      </c>
      <c r="I2765">
        <v>13461</v>
      </c>
      <c r="J2765">
        <v>5463</v>
      </c>
      <c r="K2765">
        <v>40.583909070648545</v>
      </c>
    </row>
    <row r="2766" spans="1:11" x14ac:dyDescent="0.25">
      <c r="A2766" t="s">
        <v>175</v>
      </c>
      <c r="B2766" t="s">
        <v>370</v>
      </c>
      <c r="C2766">
        <v>6897</v>
      </c>
      <c r="D2766">
        <v>2939</v>
      </c>
      <c r="E2766">
        <v>42.612730172538789</v>
      </c>
      <c r="F2766">
        <v>6627</v>
      </c>
      <c r="G2766">
        <v>2547</v>
      </c>
      <c r="H2766">
        <v>38.433680398370299</v>
      </c>
      <c r="I2766">
        <v>13524</v>
      </c>
      <c r="J2766">
        <v>5486</v>
      </c>
      <c r="K2766">
        <v>40.56492162082224</v>
      </c>
    </row>
    <row r="2767" spans="1:11" x14ac:dyDescent="0.25">
      <c r="A2767" t="s">
        <v>175</v>
      </c>
      <c r="B2767" t="s">
        <v>357</v>
      </c>
      <c r="C2767">
        <v>7681</v>
      </c>
      <c r="D2767">
        <v>3237</v>
      </c>
      <c r="E2767">
        <v>42.142950136700946</v>
      </c>
      <c r="F2767">
        <v>7517</v>
      </c>
      <c r="G2767">
        <v>2707</v>
      </c>
      <c r="H2767">
        <v>36.011706797924703</v>
      </c>
      <c r="I2767">
        <v>15198</v>
      </c>
      <c r="J2767">
        <v>5944</v>
      </c>
      <c r="K2767">
        <v>39.110409264376891</v>
      </c>
    </row>
    <row r="2768" spans="1:11" x14ac:dyDescent="0.25">
      <c r="A2768" t="s">
        <v>175</v>
      </c>
      <c r="B2768" t="s">
        <v>358</v>
      </c>
      <c r="C2768">
        <v>6769</v>
      </c>
      <c r="D2768">
        <v>2855</v>
      </c>
      <c r="E2768">
        <v>42.177574235485302</v>
      </c>
      <c r="F2768">
        <v>7009</v>
      </c>
      <c r="G2768">
        <v>2519</v>
      </c>
      <c r="H2768">
        <v>35.939506348979883</v>
      </c>
      <c r="I2768">
        <v>13778</v>
      </c>
      <c r="J2768">
        <v>5374</v>
      </c>
      <c r="K2768">
        <v>39.004209609522427</v>
      </c>
    </row>
    <row r="2769" spans="1:11" x14ac:dyDescent="0.25">
      <c r="A2769" t="s">
        <v>175</v>
      </c>
      <c r="B2769" t="s">
        <v>359</v>
      </c>
      <c r="C2769">
        <v>7414</v>
      </c>
      <c r="D2769">
        <v>3319</v>
      </c>
      <c r="E2769">
        <v>44.766657674669538</v>
      </c>
      <c r="F2769">
        <v>7887</v>
      </c>
      <c r="G2769">
        <v>3107</v>
      </c>
      <c r="H2769">
        <v>39.393939393939398</v>
      </c>
      <c r="I2769">
        <v>15301</v>
      </c>
      <c r="J2769">
        <v>6426</v>
      </c>
      <c r="K2769">
        <v>41.997255081367229</v>
      </c>
    </row>
    <row r="2770" spans="1:11" x14ac:dyDescent="0.25">
      <c r="A2770" t="s">
        <v>214</v>
      </c>
      <c r="B2770" t="s">
        <v>368</v>
      </c>
      <c r="C2770">
        <v>345</v>
      </c>
      <c r="D2770">
        <v>211</v>
      </c>
      <c r="E2770">
        <v>61.159420289855071</v>
      </c>
      <c r="F2770">
        <v>300</v>
      </c>
      <c r="G2770">
        <v>174</v>
      </c>
      <c r="H2770">
        <v>58</v>
      </c>
      <c r="I2770">
        <v>645</v>
      </c>
      <c r="J2770">
        <v>385</v>
      </c>
      <c r="K2770">
        <v>59.689922480620154</v>
      </c>
    </row>
    <row r="2771" spans="1:11" x14ac:dyDescent="0.25">
      <c r="A2771" t="s">
        <v>214</v>
      </c>
      <c r="B2771" t="s">
        <v>369</v>
      </c>
      <c r="C2771">
        <v>306</v>
      </c>
      <c r="D2771">
        <v>184</v>
      </c>
      <c r="E2771">
        <v>60.130718954248366</v>
      </c>
      <c r="F2771">
        <v>363</v>
      </c>
      <c r="G2771">
        <v>185</v>
      </c>
      <c r="H2771">
        <v>50.964187327823694</v>
      </c>
      <c r="I2771">
        <v>669</v>
      </c>
      <c r="J2771">
        <v>369</v>
      </c>
      <c r="K2771">
        <v>55.156950672645742</v>
      </c>
    </row>
    <row r="2772" spans="1:11" x14ac:dyDescent="0.25">
      <c r="A2772" t="s">
        <v>214</v>
      </c>
      <c r="B2772" t="s">
        <v>370</v>
      </c>
      <c r="C2772">
        <v>363</v>
      </c>
      <c r="D2772">
        <v>216</v>
      </c>
      <c r="E2772">
        <v>59.504132231404952</v>
      </c>
      <c r="F2772">
        <v>450</v>
      </c>
      <c r="G2772">
        <v>237</v>
      </c>
      <c r="H2772">
        <v>52.666666666666671</v>
      </c>
      <c r="I2772">
        <v>813</v>
      </c>
      <c r="J2772">
        <v>453</v>
      </c>
      <c r="K2772">
        <v>55.719557195571952</v>
      </c>
    </row>
    <row r="2773" spans="1:11" x14ac:dyDescent="0.25">
      <c r="A2773" t="s">
        <v>214</v>
      </c>
      <c r="B2773" t="s">
        <v>357</v>
      </c>
      <c r="C2773">
        <v>331</v>
      </c>
      <c r="D2773">
        <v>192</v>
      </c>
      <c r="E2773">
        <v>58.006042296072508</v>
      </c>
      <c r="F2773">
        <v>407</v>
      </c>
      <c r="G2773">
        <v>207</v>
      </c>
      <c r="H2773">
        <v>50.859950859950857</v>
      </c>
      <c r="I2773">
        <v>738</v>
      </c>
      <c r="J2773">
        <v>399</v>
      </c>
      <c r="K2773">
        <v>54.065040650406509</v>
      </c>
    </row>
    <row r="2774" spans="1:11" x14ac:dyDescent="0.25">
      <c r="A2774" t="s">
        <v>214</v>
      </c>
      <c r="B2774" t="s">
        <v>358</v>
      </c>
      <c r="C2774">
        <v>378</v>
      </c>
      <c r="D2774">
        <v>246</v>
      </c>
      <c r="E2774">
        <v>65.079365079365076</v>
      </c>
      <c r="F2774">
        <v>463</v>
      </c>
      <c r="G2774">
        <v>247</v>
      </c>
      <c r="H2774">
        <v>53.347732181425492</v>
      </c>
      <c r="I2774">
        <v>841</v>
      </c>
      <c r="J2774">
        <v>493</v>
      </c>
      <c r="K2774">
        <v>58.620689655172413</v>
      </c>
    </row>
    <row r="2775" spans="1:11" x14ac:dyDescent="0.25">
      <c r="A2775" t="s">
        <v>214</v>
      </c>
      <c r="B2775" t="s">
        <v>359</v>
      </c>
      <c r="C2775">
        <v>406</v>
      </c>
      <c r="D2775">
        <v>253</v>
      </c>
      <c r="E2775">
        <v>62.315270935960591</v>
      </c>
      <c r="F2775">
        <v>477</v>
      </c>
      <c r="G2775">
        <v>246</v>
      </c>
      <c r="H2775">
        <v>51.572327044025158</v>
      </c>
      <c r="I2775">
        <v>883</v>
      </c>
      <c r="J2775">
        <v>499</v>
      </c>
      <c r="K2775">
        <v>56.511891279728196</v>
      </c>
    </row>
    <row r="2776" spans="1:11" x14ac:dyDescent="0.25">
      <c r="A2776" t="s">
        <v>214</v>
      </c>
      <c r="B2776" t="s">
        <v>360</v>
      </c>
      <c r="C2776">
        <v>454</v>
      </c>
      <c r="D2776">
        <v>267</v>
      </c>
      <c r="E2776">
        <v>58.810572687224663</v>
      </c>
      <c r="F2776">
        <v>486</v>
      </c>
      <c r="G2776">
        <v>240</v>
      </c>
      <c r="H2776">
        <v>49.382716049382715</v>
      </c>
      <c r="I2776">
        <v>940</v>
      </c>
      <c r="J2776">
        <v>507</v>
      </c>
      <c r="K2776">
        <v>53.936170212765958</v>
      </c>
    </row>
    <row r="2777" spans="1:11" x14ac:dyDescent="0.25">
      <c r="A2777" t="s">
        <v>214</v>
      </c>
      <c r="B2777" t="s">
        <v>361</v>
      </c>
      <c r="C2777">
        <v>404</v>
      </c>
      <c r="D2777">
        <v>242</v>
      </c>
      <c r="E2777">
        <v>59.900990099009903</v>
      </c>
      <c r="F2777">
        <v>430</v>
      </c>
      <c r="G2777">
        <v>228</v>
      </c>
      <c r="H2777">
        <v>53.023255813953497</v>
      </c>
      <c r="I2777">
        <v>834</v>
      </c>
      <c r="J2777">
        <v>470</v>
      </c>
      <c r="K2777">
        <v>56.354916067146299</v>
      </c>
    </row>
    <row r="2778" spans="1:11" x14ac:dyDescent="0.25">
      <c r="A2778" t="s">
        <v>214</v>
      </c>
      <c r="B2778" t="s">
        <v>362</v>
      </c>
      <c r="C2778">
        <v>337</v>
      </c>
      <c r="D2778">
        <v>191</v>
      </c>
      <c r="E2778">
        <v>56.6765578635015</v>
      </c>
      <c r="F2778">
        <v>428</v>
      </c>
      <c r="G2778">
        <v>222</v>
      </c>
      <c r="H2778">
        <v>51.869158878504699</v>
      </c>
      <c r="I2778">
        <v>765</v>
      </c>
      <c r="J2778">
        <v>413</v>
      </c>
      <c r="K2778">
        <v>53.986928104575199</v>
      </c>
    </row>
    <row r="2779" spans="1:11" x14ac:dyDescent="0.25">
      <c r="A2779" t="s">
        <v>214</v>
      </c>
      <c r="B2779" t="s">
        <v>363</v>
      </c>
      <c r="C2779">
        <v>67</v>
      </c>
      <c r="D2779">
        <v>45</v>
      </c>
      <c r="E2779">
        <v>67.164179104477597</v>
      </c>
      <c r="F2779">
        <v>69</v>
      </c>
      <c r="G2779">
        <v>38</v>
      </c>
      <c r="H2779">
        <v>55.072463768115902</v>
      </c>
      <c r="I2779">
        <v>136</v>
      </c>
      <c r="J2779">
        <v>83</v>
      </c>
      <c r="K2779">
        <v>61.029411764705898</v>
      </c>
    </row>
    <row r="2780" spans="1:11" x14ac:dyDescent="0.25">
      <c r="A2780" t="s">
        <v>451</v>
      </c>
      <c r="B2780" t="s">
        <v>365</v>
      </c>
      <c r="C2780">
        <v>3470</v>
      </c>
      <c r="D2780">
        <v>1610</v>
      </c>
      <c r="E2780">
        <v>46.397694524495677</v>
      </c>
      <c r="F2780">
        <v>3931</v>
      </c>
      <c r="G2780">
        <v>1589</v>
      </c>
      <c r="H2780">
        <v>40.422284406003563</v>
      </c>
      <c r="I2780">
        <v>7402</v>
      </c>
      <c r="J2780">
        <v>3199</v>
      </c>
      <c r="K2780">
        <v>43.218049175898408</v>
      </c>
    </row>
    <row r="2781" spans="1:11" x14ac:dyDescent="0.25">
      <c r="A2781" t="s">
        <v>451</v>
      </c>
      <c r="B2781" t="s">
        <v>366</v>
      </c>
      <c r="C2781">
        <v>2537</v>
      </c>
      <c r="D2781">
        <v>1112</v>
      </c>
      <c r="E2781">
        <v>43.831296807252656</v>
      </c>
      <c r="F2781">
        <v>2681</v>
      </c>
      <c r="G2781">
        <v>1075</v>
      </c>
      <c r="H2781">
        <v>40.096978739276388</v>
      </c>
      <c r="I2781">
        <v>5218</v>
      </c>
      <c r="J2781">
        <v>2187</v>
      </c>
      <c r="K2781">
        <v>41.912610195477193</v>
      </c>
    </row>
    <row r="2782" spans="1:11" x14ac:dyDescent="0.25">
      <c r="A2782" t="s">
        <v>451</v>
      </c>
      <c r="B2782" t="s">
        <v>367</v>
      </c>
      <c r="C2782">
        <v>3515</v>
      </c>
      <c r="D2782">
        <v>1747</v>
      </c>
      <c r="E2782">
        <v>49.701280227596015</v>
      </c>
      <c r="F2782">
        <v>4020</v>
      </c>
      <c r="G2782">
        <v>1809</v>
      </c>
      <c r="H2782">
        <v>45</v>
      </c>
      <c r="I2782">
        <v>7535</v>
      </c>
      <c r="J2782">
        <v>3556</v>
      </c>
      <c r="K2782">
        <v>47.193098871930985</v>
      </c>
    </row>
    <row r="2783" spans="1:11" x14ac:dyDescent="0.25">
      <c r="A2783" t="s">
        <v>451</v>
      </c>
      <c r="B2783" t="s">
        <v>355</v>
      </c>
      <c r="C2783">
        <v>3390</v>
      </c>
      <c r="D2783">
        <v>1661</v>
      </c>
      <c r="E2783">
        <v>48.997050147492629</v>
      </c>
      <c r="F2783">
        <v>3910</v>
      </c>
      <c r="G2783">
        <v>1696</v>
      </c>
      <c r="H2783">
        <v>43.375959079283888</v>
      </c>
      <c r="I2783">
        <v>7300</v>
      </c>
      <c r="J2783">
        <v>3357</v>
      </c>
      <c r="K2783">
        <v>45.986301369863014</v>
      </c>
    </row>
    <row r="2784" spans="1:11" x14ac:dyDescent="0.25">
      <c r="A2784" t="s">
        <v>451</v>
      </c>
      <c r="B2784" t="s">
        <v>368</v>
      </c>
      <c r="C2784">
        <v>3400</v>
      </c>
      <c r="D2784">
        <v>1835</v>
      </c>
      <c r="E2784">
        <v>53.970588235294116</v>
      </c>
      <c r="F2784">
        <v>4180</v>
      </c>
      <c r="G2784">
        <v>1870</v>
      </c>
      <c r="H2784">
        <v>44.736842105263158</v>
      </c>
      <c r="I2784">
        <v>7580</v>
      </c>
      <c r="J2784">
        <v>3705</v>
      </c>
      <c r="K2784">
        <v>48.878627968337732</v>
      </c>
    </row>
    <row r="2785" spans="1:11" x14ac:dyDescent="0.25">
      <c r="A2785" t="s">
        <v>451</v>
      </c>
      <c r="B2785" t="s">
        <v>369</v>
      </c>
      <c r="C2785">
        <v>3105</v>
      </c>
      <c r="D2785">
        <v>1758</v>
      </c>
      <c r="E2785">
        <v>56.618357487922701</v>
      </c>
      <c r="F2785">
        <v>3592</v>
      </c>
      <c r="G2785">
        <v>1703</v>
      </c>
      <c r="H2785">
        <v>47.410913140311806</v>
      </c>
      <c r="I2785">
        <v>6697</v>
      </c>
      <c r="J2785">
        <v>3461</v>
      </c>
      <c r="K2785">
        <v>51.679856652232345</v>
      </c>
    </row>
    <row r="2786" spans="1:11" x14ac:dyDescent="0.25">
      <c r="A2786" t="s">
        <v>451</v>
      </c>
      <c r="B2786" t="s">
        <v>370</v>
      </c>
      <c r="C2786">
        <v>3430</v>
      </c>
      <c r="D2786">
        <v>1968</v>
      </c>
      <c r="E2786">
        <v>57.376093294460645</v>
      </c>
      <c r="F2786">
        <v>4104</v>
      </c>
      <c r="G2786">
        <v>1987</v>
      </c>
      <c r="H2786">
        <v>48.416179337231966</v>
      </c>
      <c r="I2786">
        <v>7534</v>
      </c>
      <c r="J2786">
        <v>3955</v>
      </c>
      <c r="K2786">
        <v>52.495354393416513</v>
      </c>
    </row>
    <row r="2787" spans="1:11" x14ac:dyDescent="0.25">
      <c r="A2787" t="s">
        <v>451</v>
      </c>
      <c r="B2787" t="s">
        <v>357</v>
      </c>
      <c r="C2787">
        <v>3681</v>
      </c>
      <c r="D2787">
        <v>2116</v>
      </c>
      <c r="E2787">
        <v>57.484379244770444</v>
      </c>
      <c r="F2787">
        <v>4207</v>
      </c>
      <c r="G2787">
        <v>2050</v>
      </c>
      <c r="H2787">
        <v>48.728309959591158</v>
      </c>
      <c r="I2787">
        <v>7888</v>
      </c>
      <c r="J2787">
        <v>4166</v>
      </c>
      <c r="K2787">
        <v>52.814401622718051</v>
      </c>
    </row>
    <row r="2788" spans="1:11" x14ac:dyDescent="0.25">
      <c r="A2788" t="s">
        <v>451</v>
      </c>
      <c r="B2788" t="s">
        <v>358</v>
      </c>
      <c r="C2788">
        <v>3930</v>
      </c>
      <c r="D2788">
        <v>2197</v>
      </c>
      <c r="E2788">
        <v>55.903307888040707</v>
      </c>
      <c r="F2788">
        <v>4513</v>
      </c>
      <c r="G2788">
        <v>2101</v>
      </c>
      <c r="H2788">
        <v>46.554398404608911</v>
      </c>
      <c r="I2788">
        <v>8443</v>
      </c>
      <c r="J2788">
        <v>4298</v>
      </c>
      <c r="K2788">
        <v>50.906076039322514</v>
      </c>
    </row>
    <row r="2789" spans="1:11" x14ac:dyDescent="0.25">
      <c r="A2789" t="s">
        <v>451</v>
      </c>
      <c r="B2789" t="s">
        <v>359</v>
      </c>
      <c r="C2789">
        <v>4397</v>
      </c>
      <c r="D2789">
        <v>2531</v>
      </c>
      <c r="E2789">
        <v>57.561974073231752</v>
      </c>
      <c r="F2789">
        <v>5285</v>
      </c>
      <c r="G2789">
        <v>2470</v>
      </c>
      <c r="H2789">
        <v>46.736045411542101</v>
      </c>
      <c r="I2789">
        <v>9682</v>
      </c>
      <c r="J2789">
        <v>5001</v>
      </c>
      <c r="K2789">
        <v>51.652551125800457</v>
      </c>
    </row>
    <row r="2790" spans="1:11" x14ac:dyDescent="0.25">
      <c r="A2790" t="s">
        <v>451</v>
      </c>
      <c r="B2790" t="s">
        <v>360</v>
      </c>
      <c r="C2790">
        <v>4420</v>
      </c>
      <c r="D2790">
        <v>2444</v>
      </c>
      <c r="E2790">
        <v>55.294117647058819</v>
      </c>
      <c r="F2790">
        <v>5527</v>
      </c>
      <c r="G2790">
        <v>2417</v>
      </c>
      <c r="H2790">
        <v>43.730776189614616</v>
      </c>
      <c r="I2790">
        <v>9947</v>
      </c>
      <c r="J2790">
        <v>4861</v>
      </c>
      <c r="K2790">
        <v>48.869005730370965</v>
      </c>
    </row>
    <row r="2791" spans="1:11" x14ac:dyDescent="0.25">
      <c r="A2791" t="s">
        <v>452</v>
      </c>
      <c r="B2791" t="s">
        <v>365</v>
      </c>
      <c r="C2791">
        <v>2700</v>
      </c>
      <c r="D2791">
        <v>1463</v>
      </c>
      <c r="E2791">
        <v>54.185185185185183</v>
      </c>
      <c r="F2791">
        <v>2898</v>
      </c>
      <c r="G2791">
        <v>1294</v>
      </c>
      <c r="H2791">
        <v>44.651483781918571</v>
      </c>
      <c r="I2791">
        <v>5598</v>
      </c>
      <c r="J2791">
        <v>2757</v>
      </c>
      <c r="K2791">
        <v>49.249732047159696</v>
      </c>
    </row>
    <row r="2792" spans="1:11" x14ac:dyDescent="0.25">
      <c r="A2792" t="s">
        <v>452</v>
      </c>
      <c r="B2792" t="s">
        <v>366</v>
      </c>
      <c r="C2792">
        <v>2641</v>
      </c>
      <c r="D2792">
        <v>1406</v>
      </c>
      <c r="E2792">
        <v>53.237410071942449</v>
      </c>
      <c r="F2792">
        <v>2808</v>
      </c>
      <c r="G2792">
        <v>1281</v>
      </c>
      <c r="H2792">
        <v>45.619658119658112</v>
      </c>
      <c r="I2792">
        <v>5452</v>
      </c>
      <c r="J2792">
        <v>2688</v>
      </c>
      <c r="K2792">
        <v>49.303008070432867</v>
      </c>
    </row>
    <row r="2793" spans="1:11" x14ac:dyDescent="0.25">
      <c r="A2793" t="s">
        <v>452</v>
      </c>
      <c r="B2793" t="s">
        <v>367</v>
      </c>
      <c r="C2793">
        <v>2378</v>
      </c>
      <c r="D2793">
        <v>1218</v>
      </c>
      <c r="E2793">
        <v>51.219512195121951</v>
      </c>
      <c r="F2793">
        <v>2499</v>
      </c>
      <c r="G2793">
        <v>1146</v>
      </c>
      <c r="H2793">
        <v>45.858343337334937</v>
      </c>
      <c r="I2793">
        <v>4877</v>
      </c>
      <c r="J2793">
        <v>2364</v>
      </c>
      <c r="K2793">
        <v>48.472421570637692</v>
      </c>
    </row>
    <row r="2794" spans="1:11" x14ac:dyDescent="0.25">
      <c r="A2794" t="s">
        <v>452</v>
      </c>
      <c r="B2794" t="s">
        <v>355</v>
      </c>
      <c r="C2794">
        <v>2444</v>
      </c>
      <c r="D2794">
        <v>1204</v>
      </c>
      <c r="E2794">
        <v>49.263502454991816</v>
      </c>
      <c r="F2794">
        <v>2607</v>
      </c>
      <c r="G2794">
        <v>1118</v>
      </c>
      <c r="H2794">
        <v>42.884541618718828</v>
      </c>
      <c r="I2794">
        <v>5051</v>
      </c>
      <c r="J2794">
        <v>2322</v>
      </c>
      <c r="K2794">
        <v>45.971094832706392</v>
      </c>
    </row>
    <row r="2795" spans="1:11" x14ac:dyDescent="0.25">
      <c r="A2795" t="s">
        <v>452</v>
      </c>
      <c r="B2795" t="s">
        <v>368</v>
      </c>
      <c r="C2795">
        <v>2123</v>
      </c>
      <c r="D2795">
        <v>1107</v>
      </c>
      <c r="E2795">
        <v>52.1431935939708</v>
      </c>
      <c r="F2795">
        <v>2502</v>
      </c>
      <c r="G2795">
        <v>1180</v>
      </c>
      <c r="H2795">
        <v>47.162270183852918</v>
      </c>
      <c r="I2795">
        <v>4625</v>
      </c>
      <c r="J2795">
        <v>2287</v>
      </c>
      <c r="K2795">
        <v>49.44864864864865</v>
      </c>
    </row>
    <row r="2796" spans="1:11" x14ac:dyDescent="0.25">
      <c r="A2796" t="s">
        <v>452</v>
      </c>
      <c r="B2796" t="s">
        <v>369</v>
      </c>
      <c r="C2796">
        <v>1893</v>
      </c>
      <c r="D2796">
        <v>1014</v>
      </c>
      <c r="E2796">
        <v>53.565768621236131</v>
      </c>
      <c r="F2796">
        <v>2109</v>
      </c>
      <c r="G2796">
        <v>996</v>
      </c>
      <c r="H2796">
        <v>47.226173541963014</v>
      </c>
      <c r="I2796">
        <v>4002</v>
      </c>
      <c r="J2796">
        <v>2010</v>
      </c>
      <c r="K2796">
        <v>50.224887556221894</v>
      </c>
    </row>
    <row r="2797" spans="1:11" x14ac:dyDescent="0.25">
      <c r="A2797" t="s">
        <v>452</v>
      </c>
      <c r="B2797" t="s">
        <v>370</v>
      </c>
      <c r="C2797">
        <v>2164</v>
      </c>
      <c r="D2797">
        <v>1181</v>
      </c>
      <c r="E2797">
        <v>54.574861367837336</v>
      </c>
      <c r="F2797">
        <v>2227</v>
      </c>
      <c r="G2797">
        <v>1064</v>
      </c>
      <c r="H2797">
        <v>47.777278850471482</v>
      </c>
      <c r="I2797">
        <v>4391</v>
      </c>
      <c r="J2797">
        <v>2245</v>
      </c>
      <c r="K2797">
        <v>51.127305852880887</v>
      </c>
    </row>
    <row r="2798" spans="1:11" x14ac:dyDescent="0.25">
      <c r="A2798" t="s">
        <v>452</v>
      </c>
      <c r="B2798" t="s">
        <v>357</v>
      </c>
      <c r="C2798">
        <v>1837</v>
      </c>
      <c r="D2798">
        <v>1041</v>
      </c>
      <c r="E2798">
        <v>56.668481219379416</v>
      </c>
      <c r="F2798">
        <v>2123</v>
      </c>
      <c r="G2798">
        <v>1046</v>
      </c>
      <c r="H2798">
        <v>49.269901083372588</v>
      </c>
      <c r="I2798">
        <v>3960</v>
      </c>
      <c r="J2798">
        <v>2087</v>
      </c>
      <c r="K2798">
        <v>52.702020202020201</v>
      </c>
    </row>
    <row r="2799" spans="1:11" x14ac:dyDescent="0.25">
      <c r="A2799" t="s">
        <v>452</v>
      </c>
      <c r="B2799" t="s">
        <v>358</v>
      </c>
      <c r="C2799">
        <v>1888</v>
      </c>
      <c r="D2799">
        <v>1040</v>
      </c>
      <c r="E2799">
        <v>55.084745762711862</v>
      </c>
      <c r="F2799">
        <v>2091</v>
      </c>
      <c r="G2799">
        <v>1040</v>
      </c>
      <c r="H2799">
        <v>49.736967957914878</v>
      </c>
      <c r="I2799">
        <v>3979</v>
      </c>
      <c r="J2799">
        <v>2080</v>
      </c>
      <c r="K2799">
        <v>52.274440814274939</v>
      </c>
    </row>
    <row r="2800" spans="1:11" x14ac:dyDescent="0.25">
      <c r="A2800" t="s">
        <v>452</v>
      </c>
      <c r="B2800" t="s">
        <v>359</v>
      </c>
      <c r="C2800">
        <v>2344</v>
      </c>
      <c r="D2800">
        <v>1265</v>
      </c>
      <c r="E2800">
        <v>53.967576791808867</v>
      </c>
      <c r="F2800">
        <v>2651</v>
      </c>
      <c r="G2800">
        <v>1340</v>
      </c>
      <c r="H2800">
        <v>50.546963410033953</v>
      </c>
      <c r="I2800">
        <v>4995</v>
      </c>
      <c r="J2800">
        <v>2605</v>
      </c>
      <c r="K2800">
        <v>52.152152152152148</v>
      </c>
    </row>
    <row r="2801" spans="1:11" x14ac:dyDescent="0.25">
      <c r="A2801" t="s">
        <v>452</v>
      </c>
      <c r="B2801" t="s">
        <v>360</v>
      </c>
      <c r="C2801">
        <v>2415</v>
      </c>
      <c r="D2801">
        <v>1262</v>
      </c>
      <c r="E2801">
        <v>52.256728778467902</v>
      </c>
      <c r="F2801">
        <v>2740</v>
      </c>
      <c r="G2801">
        <v>1232</v>
      </c>
      <c r="H2801">
        <v>44.963503649635044</v>
      </c>
      <c r="I2801">
        <v>5155</v>
      </c>
      <c r="J2801">
        <v>2494</v>
      </c>
      <c r="K2801">
        <v>48.380213385063044</v>
      </c>
    </row>
    <row r="2802" spans="1:11" x14ac:dyDescent="0.25">
      <c r="A2802" t="s">
        <v>215</v>
      </c>
      <c r="B2802" t="s">
        <v>361</v>
      </c>
      <c r="C2802">
        <v>2226</v>
      </c>
      <c r="D2802">
        <v>1111</v>
      </c>
      <c r="E2802">
        <v>49.910152740341402</v>
      </c>
      <c r="F2802">
        <v>2576</v>
      </c>
      <c r="G2802">
        <v>1145</v>
      </c>
      <c r="H2802">
        <v>44.448757763975202</v>
      </c>
      <c r="I2802">
        <v>4802</v>
      </c>
      <c r="J2802">
        <v>2256</v>
      </c>
      <c r="K2802">
        <v>46.9804248229904</v>
      </c>
    </row>
    <row r="2803" spans="1:11" x14ac:dyDescent="0.25">
      <c r="A2803" t="s">
        <v>215</v>
      </c>
      <c r="B2803" t="s">
        <v>362</v>
      </c>
      <c r="C2803">
        <v>2540</v>
      </c>
      <c r="D2803">
        <v>1183</v>
      </c>
      <c r="E2803">
        <v>46.574803149606304</v>
      </c>
      <c r="F2803">
        <v>2612</v>
      </c>
      <c r="G2803">
        <v>1057</v>
      </c>
      <c r="H2803">
        <v>40.467075038284797</v>
      </c>
      <c r="I2803">
        <v>5152</v>
      </c>
      <c r="J2803">
        <v>2240</v>
      </c>
      <c r="K2803">
        <v>43.478260869565197</v>
      </c>
    </row>
    <row r="2804" spans="1:11" x14ac:dyDescent="0.25">
      <c r="A2804" t="s">
        <v>215</v>
      </c>
      <c r="B2804" t="s">
        <v>363</v>
      </c>
      <c r="C2804">
        <v>860</v>
      </c>
      <c r="D2804">
        <v>413</v>
      </c>
      <c r="E2804">
        <v>48.023255813953497</v>
      </c>
      <c r="F2804">
        <v>848</v>
      </c>
      <c r="G2804">
        <v>380</v>
      </c>
      <c r="H2804">
        <v>44.811320754717002</v>
      </c>
      <c r="I2804">
        <v>1708</v>
      </c>
      <c r="J2804">
        <v>793</v>
      </c>
      <c r="K2804">
        <v>46.428571428571402</v>
      </c>
    </row>
    <row r="2805" spans="1:11" x14ac:dyDescent="0.25">
      <c r="A2805" t="s">
        <v>216</v>
      </c>
      <c r="B2805" t="s">
        <v>365</v>
      </c>
      <c r="C2805">
        <v>599</v>
      </c>
      <c r="D2805">
        <v>346</v>
      </c>
      <c r="E2805">
        <v>57.762938230383973</v>
      </c>
      <c r="F2805">
        <v>634</v>
      </c>
      <c r="G2805">
        <v>338</v>
      </c>
      <c r="H2805">
        <v>53.312302839116718</v>
      </c>
      <c r="I2805">
        <v>1233</v>
      </c>
      <c r="J2805">
        <v>684</v>
      </c>
      <c r="K2805">
        <v>55.474452554744531</v>
      </c>
    </row>
    <row r="2806" spans="1:11" x14ac:dyDescent="0.25">
      <c r="A2806" t="s">
        <v>216</v>
      </c>
      <c r="B2806" t="s">
        <v>366</v>
      </c>
      <c r="C2806">
        <v>589</v>
      </c>
      <c r="D2806">
        <v>337</v>
      </c>
      <c r="E2806">
        <v>57.215619694397283</v>
      </c>
      <c r="F2806">
        <v>644</v>
      </c>
      <c r="G2806">
        <v>324</v>
      </c>
      <c r="H2806">
        <v>50.310559006211179</v>
      </c>
      <c r="I2806">
        <v>1233</v>
      </c>
      <c r="J2806">
        <v>661</v>
      </c>
      <c r="K2806">
        <v>53.609083536090836</v>
      </c>
    </row>
    <row r="2807" spans="1:11" x14ac:dyDescent="0.25">
      <c r="A2807" t="s">
        <v>216</v>
      </c>
      <c r="B2807" t="s">
        <v>367</v>
      </c>
      <c r="C2807">
        <v>777</v>
      </c>
      <c r="D2807">
        <v>396</v>
      </c>
      <c r="E2807">
        <v>50.965250965250959</v>
      </c>
      <c r="F2807">
        <v>795</v>
      </c>
      <c r="G2807">
        <v>401</v>
      </c>
      <c r="H2807">
        <v>50.440251572327043</v>
      </c>
      <c r="I2807">
        <v>1572</v>
      </c>
      <c r="J2807">
        <v>797</v>
      </c>
      <c r="K2807">
        <v>50.699745547073789</v>
      </c>
    </row>
    <row r="2808" spans="1:11" x14ac:dyDescent="0.25">
      <c r="A2808" t="s">
        <v>216</v>
      </c>
      <c r="B2808" t="s">
        <v>355</v>
      </c>
      <c r="C2808">
        <v>851</v>
      </c>
      <c r="D2808">
        <v>455</v>
      </c>
      <c r="E2808">
        <v>53.466509988249115</v>
      </c>
      <c r="F2808">
        <v>939</v>
      </c>
      <c r="G2808">
        <v>475</v>
      </c>
      <c r="H2808">
        <v>50.585729499467519</v>
      </c>
      <c r="I2808">
        <v>1790</v>
      </c>
      <c r="J2808">
        <v>930</v>
      </c>
      <c r="K2808">
        <v>51.955307262569832</v>
      </c>
    </row>
    <row r="2809" spans="1:11" x14ac:dyDescent="0.25">
      <c r="A2809" t="s">
        <v>216</v>
      </c>
      <c r="B2809" t="s">
        <v>368</v>
      </c>
      <c r="C2809">
        <v>818</v>
      </c>
      <c r="D2809">
        <v>455</v>
      </c>
      <c r="E2809">
        <v>55.623471882640587</v>
      </c>
      <c r="F2809">
        <v>1075</v>
      </c>
      <c r="G2809">
        <v>529</v>
      </c>
      <c r="H2809">
        <v>49.20930232558139</v>
      </c>
      <c r="I2809">
        <v>1893</v>
      </c>
      <c r="J2809">
        <v>984</v>
      </c>
      <c r="K2809">
        <v>51.980982567353401</v>
      </c>
    </row>
    <row r="2810" spans="1:11" x14ac:dyDescent="0.25">
      <c r="A2810" t="s">
        <v>216</v>
      </c>
      <c r="B2810" t="s">
        <v>369</v>
      </c>
      <c r="C2810">
        <v>885</v>
      </c>
      <c r="D2810">
        <v>462</v>
      </c>
      <c r="E2810">
        <v>52.203389830508478</v>
      </c>
      <c r="F2810">
        <v>978</v>
      </c>
      <c r="G2810">
        <v>479</v>
      </c>
      <c r="H2810">
        <v>48.977505112474439</v>
      </c>
      <c r="I2810">
        <v>1863</v>
      </c>
      <c r="J2810">
        <v>941</v>
      </c>
      <c r="K2810">
        <v>50.509930220075148</v>
      </c>
    </row>
    <row r="2811" spans="1:11" x14ac:dyDescent="0.25">
      <c r="A2811" t="s">
        <v>216</v>
      </c>
      <c r="B2811" t="s">
        <v>370</v>
      </c>
      <c r="C2811">
        <v>872</v>
      </c>
      <c r="D2811">
        <v>480</v>
      </c>
      <c r="E2811">
        <v>55.045871559633021</v>
      </c>
      <c r="F2811">
        <v>983</v>
      </c>
      <c r="G2811">
        <v>474</v>
      </c>
      <c r="H2811">
        <v>48.219735503560536</v>
      </c>
      <c r="I2811">
        <v>1855</v>
      </c>
      <c r="J2811">
        <v>954</v>
      </c>
      <c r="K2811">
        <v>51.428571428571431</v>
      </c>
    </row>
    <row r="2812" spans="1:11" x14ac:dyDescent="0.25">
      <c r="A2812" t="s">
        <v>216</v>
      </c>
      <c r="B2812" t="s">
        <v>357</v>
      </c>
      <c r="C2812">
        <v>954</v>
      </c>
      <c r="D2812">
        <v>560</v>
      </c>
      <c r="E2812">
        <v>58.700209643605866</v>
      </c>
      <c r="F2812">
        <v>1034</v>
      </c>
      <c r="G2812">
        <v>550</v>
      </c>
      <c r="H2812">
        <v>53.191489361702125</v>
      </c>
      <c r="I2812">
        <v>1988</v>
      </c>
      <c r="J2812">
        <v>1110</v>
      </c>
      <c r="K2812">
        <v>55.835010060362173</v>
      </c>
    </row>
    <row r="2813" spans="1:11" x14ac:dyDescent="0.25">
      <c r="A2813" t="s">
        <v>216</v>
      </c>
      <c r="B2813" t="s">
        <v>358</v>
      </c>
      <c r="C2813">
        <v>1217</v>
      </c>
      <c r="D2813">
        <v>717</v>
      </c>
      <c r="E2813">
        <v>58.915365653245686</v>
      </c>
      <c r="F2813">
        <v>1356</v>
      </c>
      <c r="G2813">
        <v>691</v>
      </c>
      <c r="H2813">
        <v>50.958702064896755</v>
      </c>
      <c r="I2813">
        <v>2573</v>
      </c>
      <c r="J2813">
        <v>1408</v>
      </c>
      <c r="K2813">
        <v>54.722114263505638</v>
      </c>
    </row>
    <row r="2814" spans="1:11" x14ac:dyDescent="0.25">
      <c r="A2814" t="s">
        <v>216</v>
      </c>
      <c r="B2814" t="s">
        <v>359</v>
      </c>
      <c r="C2814">
        <v>1232</v>
      </c>
      <c r="D2814">
        <v>676</v>
      </c>
      <c r="E2814">
        <v>54.870129870129865</v>
      </c>
      <c r="F2814">
        <v>1462</v>
      </c>
      <c r="G2814">
        <v>689</v>
      </c>
      <c r="H2814">
        <v>47.127222982216146</v>
      </c>
      <c r="I2814">
        <v>2694</v>
      </c>
      <c r="J2814">
        <v>1365</v>
      </c>
      <c r="K2814">
        <v>50.668151447661465</v>
      </c>
    </row>
    <row r="2815" spans="1:11" x14ac:dyDescent="0.25">
      <c r="A2815" t="s">
        <v>216</v>
      </c>
      <c r="B2815" t="s">
        <v>360</v>
      </c>
      <c r="C2815">
        <v>1227</v>
      </c>
      <c r="D2815">
        <v>675</v>
      </c>
      <c r="E2815">
        <v>55.012224938875306</v>
      </c>
      <c r="F2815">
        <v>1388</v>
      </c>
      <c r="G2815">
        <v>676</v>
      </c>
      <c r="H2815">
        <v>48.703170028818441</v>
      </c>
      <c r="I2815">
        <v>2615</v>
      </c>
      <c r="J2815">
        <v>1351</v>
      </c>
      <c r="K2815">
        <v>51.66347992351816</v>
      </c>
    </row>
    <row r="2816" spans="1:11" x14ac:dyDescent="0.25">
      <c r="A2816" t="s">
        <v>216</v>
      </c>
      <c r="B2816" t="s">
        <v>361</v>
      </c>
      <c r="C2816">
        <v>1037</v>
      </c>
      <c r="D2816">
        <v>578</v>
      </c>
      <c r="E2816">
        <v>55.737704918032797</v>
      </c>
      <c r="F2816">
        <v>1208</v>
      </c>
      <c r="G2816">
        <v>575</v>
      </c>
      <c r="H2816">
        <v>47.599337748344396</v>
      </c>
      <c r="I2816">
        <v>2245</v>
      </c>
      <c r="J2816">
        <v>1153</v>
      </c>
      <c r="K2816">
        <v>51.358574610245</v>
      </c>
    </row>
    <row r="2817" spans="1:11" x14ac:dyDescent="0.25">
      <c r="A2817" t="s">
        <v>216</v>
      </c>
      <c r="B2817" t="s">
        <v>362</v>
      </c>
      <c r="C2817">
        <v>1010</v>
      </c>
      <c r="D2817">
        <v>550</v>
      </c>
      <c r="E2817">
        <v>54.4554455445545</v>
      </c>
      <c r="F2817">
        <v>1178</v>
      </c>
      <c r="G2817">
        <v>560</v>
      </c>
      <c r="H2817">
        <v>47.5382003395586</v>
      </c>
      <c r="I2817">
        <v>2188</v>
      </c>
      <c r="J2817">
        <v>1110</v>
      </c>
      <c r="K2817">
        <v>50.731261425959801</v>
      </c>
    </row>
    <row r="2818" spans="1:11" x14ac:dyDescent="0.25">
      <c r="A2818" t="s">
        <v>216</v>
      </c>
      <c r="B2818" t="s">
        <v>363</v>
      </c>
      <c r="C2818">
        <v>412</v>
      </c>
      <c r="D2818">
        <v>223</v>
      </c>
      <c r="E2818">
        <v>54.126213592233</v>
      </c>
      <c r="F2818">
        <v>391</v>
      </c>
      <c r="G2818">
        <v>209</v>
      </c>
      <c r="H2818">
        <v>53.4526854219949</v>
      </c>
      <c r="I2818">
        <v>803</v>
      </c>
      <c r="J2818">
        <v>432</v>
      </c>
      <c r="K2818">
        <v>53.798256537982603</v>
      </c>
    </row>
    <row r="2819" spans="1:11" x14ac:dyDescent="0.25">
      <c r="A2819" t="s">
        <v>217</v>
      </c>
      <c r="B2819" t="s">
        <v>365</v>
      </c>
      <c r="C2819">
        <v>5119</v>
      </c>
      <c r="D2819">
        <v>2413</v>
      </c>
      <c r="E2819">
        <v>47.13811291267826</v>
      </c>
      <c r="F2819">
        <v>4818</v>
      </c>
      <c r="G2819">
        <v>1958</v>
      </c>
      <c r="H2819">
        <v>40.639269406392692</v>
      </c>
      <c r="I2819">
        <v>9939</v>
      </c>
      <c r="J2819">
        <v>4373</v>
      </c>
      <c r="K2819">
        <v>43.998390180098603</v>
      </c>
    </row>
    <row r="2820" spans="1:11" x14ac:dyDescent="0.25">
      <c r="A2820" t="s">
        <v>217</v>
      </c>
      <c r="B2820" t="s">
        <v>366</v>
      </c>
      <c r="C2820">
        <v>5042</v>
      </c>
      <c r="D2820">
        <v>2372</v>
      </c>
      <c r="E2820">
        <v>47.044823482744938</v>
      </c>
      <c r="F2820">
        <v>4965</v>
      </c>
      <c r="G2820">
        <v>1949</v>
      </c>
      <c r="H2820">
        <v>39.254783484390735</v>
      </c>
      <c r="I2820">
        <v>10007</v>
      </c>
      <c r="J2820">
        <v>4321</v>
      </c>
      <c r="K2820">
        <v>43.179774158089337</v>
      </c>
    </row>
    <row r="2821" spans="1:11" x14ac:dyDescent="0.25">
      <c r="A2821" t="s">
        <v>217</v>
      </c>
      <c r="B2821" t="s">
        <v>367</v>
      </c>
      <c r="C2821">
        <v>4913</v>
      </c>
      <c r="D2821">
        <v>2298</v>
      </c>
      <c r="E2821">
        <v>46.773865255444733</v>
      </c>
      <c r="F2821">
        <v>4703</v>
      </c>
      <c r="G2821">
        <v>1821</v>
      </c>
      <c r="H2821">
        <v>38.719965979162239</v>
      </c>
      <c r="I2821">
        <v>9616</v>
      </c>
      <c r="J2821">
        <v>4119</v>
      </c>
      <c r="K2821">
        <v>42.834858569051583</v>
      </c>
    </row>
    <row r="2822" spans="1:11" x14ac:dyDescent="0.25">
      <c r="A2822" t="s">
        <v>217</v>
      </c>
      <c r="B2822" t="s">
        <v>355</v>
      </c>
      <c r="C2822">
        <v>5373</v>
      </c>
      <c r="D2822">
        <v>2361</v>
      </c>
      <c r="E2822">
        <v>43.941931881630374</v>
      </c>
      <c r="F2822">
        <v>5301</v>
      </c>
      <c r="G2822">
        <v>1897</v>
      </c>
      <c r="H2822">
        <v>35.7857008111677</v>
      </c>
      <c r="I2822">
        <v>10674</v>
      </c>
      <c r="J2822">
        <v>4258</v>
      </c>
      <c r="K2822">
        <v>39.89132471425895</v>
      </c>
    </row>
    <row r="2823" spans="1:11" x14ac:dyDescent="0.25">
      <c r="A2823" t="s">
        <v>217</v>
      </c>
      <c r="B2823" t="s">
        <v>368</v>
      </c>
      <c r="C2823">
        <v>5509</v>
      </c>
      <c r="D2823">
        <v>2421</v>
      </c>
      <c r="E2823">
        <v>43.946269740424761</v>
      </c>
      <c r="F2823">
        <v>5541</v>
      </c>
      <c r="G2823">
        <v>1993</v>
      </c>
      <c r="H2823">
        <v>35.968236780364556</v>
      </c>
      <c r="I2823">
        <v>11050</v>
      </c>
      <c r="J2823">
        <v>4414</v>
      </c>
      <c r="K2823">
        <v>39.945701357466064</v>
      </c>
    </row>
    <row r="2824" spans="1:11" x14ac:dyDescent="0.25">
      <c r="A2824" t="s">
        <v>217</v>
      </c>
      <c r="B2824" t="s">
        <v>369</v>
      </c>
      <c r="C2824">
        <v>4896</v>
      </c>
      <c r="D2824">
        <v>2125</v>
      </c>
      <c r="E2824">
        <v>43.402777777777771</v>
      </c>
      <c r="F2824">
        <v>5165</v>
      </c>
      <c r="G2824">
        <v>1828</v>
      </c>
      <c r="H2824">
        <v>35.392061955469508</v>
      </c>
      <c r="I2824">
        <v>10061</v>
      </c>
      <c r="J2824">
        <v>3953</v>
      </c>
      <c r="K2824">
        <v>39.290328993141834</v>
      </c>
    </row>
    <row r="2825" spans="1:11" x14ac:dyDescent="0.25">
      <c r="A2825" t="s">
        <v>217</v>
      </c>
      <c r="B2825" t="s">
        <v>370</v>
      </c>
      <c r="C2825">
        <v>4736</v>
      </c>
      <c r="D2825">
        <v>1949</v>
      </c>
      <c r="E2825">
        <v>41.152871621621628</v>
      </c>
      <c r="F2825">
        <v>5056</v>
      </c>
      <c r="G2825">
        <v>1677</v>
      </c>
      <c r="H2825">
        <v>33.168512658227847</v>
      </c>
      <c r="I2825">
        <v>9792</v>
      </c>
      <c r="J2825">
        <v>3626</v>
      </c>
      <c r="K2825">
        <v>37.030228758169933</v>
      </c>
    </row>
    <row r="2826" spans="1:11" x14ac:dyDescent="0.25">
      <c r="A2826" t="s">
        <v>217</v>
      </c>
      <c r="B2826" t="s">
        <v>357</v>
      </c>
      <c r="C2826">
        <v>4512</v>
      </c>
      <c r="D2826">
        <v>1816</v>
      </c>
      <c r="E2826">
        <v>40.248226950354614</v>
      </c>
      <c r="F2826">
        <v>5197</v>
      </c>
      <c r="G2826">
        <v>1658</v>
      </c>
      <c r="H2826">
        <v>31.903020973638636</v>
      </c>
      <c r="I2826">
        <v>9709</v>
      </c>
      <c r="J2826">
        <v>3474</v>
      </c>
      <c r="K2826">
        <v>35.78123390668452</v>
      </c>
    </row>
    <row r="2827" spans="1:11" x14ac:dyDescent="0.25">
      <c r="A2827" t="s">
        <v>217</v>
      </c>
      <c r="B2827" t="s">
        <v>358</v>
      </c>
      <c r="C2827">
        <v>3437</v>
      </c>
      <c r="D2827">
        <v>1539</v>
      </c>
      <c r="E2827">
        <v>44.77742217049753</v>
      </c>
      <c r="F2827">
        <v>4189</v>
      </c>
      <c r="G2827">
        <v>1441</v>
      </c>
      <c r="H2827">
        <v>34.39961804726665</v>
      </c>
      <c r="I2827">
        <v>7626</v>
      </c>
      <c r="J2827">
        <v>2980</v>
      </c>
      <c r="K2827">
        <v>39.07684238132704</v>
      </c>
    </row>
    <row r="2828" spans="1:11" x14ac:dyDescent="0.25">
      <c r="A2828" t="s">
        <v>217</v>
      </c>
      <c r="B2828" t="s">
        <v>359</v>
      </c>
      <c r="C2828">
        <v>4845</v>
      </c>
      <c r="D2828">
        <v>2070</v>
      </c>
      <c r="E2828">
        <v>42.724458204334368</v>
      </c>
      <c r="F2828">
        <v>5603</v>
      </c>
      <c r="G2828">
        <v>1934</v>
      </c>
      <c r="H2828">
        <v>34.517222916294841</v>
      </c>
      <c r="I2828">
        <v>10448</v>
      </c>
      <c r="J2828">
        <v>4004</v>
      </c>
      <c r="K2828">
        <v>38.323124042879023</v>
      </c>
    </row>
    <row r="2829" spans="1:11" x14ac:dyDescent="0.25">
      <c r="A2829" t="s">
        <v>217</v>
      </c>
      <c r="B2829" t="s">
        <v>360</v>
      </c>
      <c r="C2829">
        <v>4638</v>
      </c>
      <c r="D2829">
        <v>1742</v>
      </c>
      <c r="E2829">
        <v>37.559292798620092</v>
      </c>
      <c r="F2829">
        <v>5506</v>
      </c>
      <c r="G2829">
        <v>1659</v>
      </c>
      <c r="H2829">
        <v>30.130766436614604</v>
      </c>
      <c r="I2829">
        <v>10144</v>
      </c>
      <c r="J2829">
        <v>3401</v>
      </c>
      <c r="K2829">
        <v>33.527208201892748</v>
      </c>
    </row>
    <row r="2830" spans="1:11" x14ac:dyDescent="0.25">
      <c r="A2830" t="s">
        <v>217</v>
      </c>
      <c r="B2830" t="s">
        <v>361</v>
      </c>
      <c r="C2830">
        <v>4285</v>
      </c>
      <c r="D2830">
        <v>1741</v>
      </c>
      <c r="E2830">
        <v>40.630105017502899</v>
      </c>
      <c r="F2830">
        <v>5680</v>
      </c>
      <c r="G2830">
        <v>1739</v>
      </c>
      <c r="H2830">
        <v>30.616197183098599</v>
      </c>
      <c r="I2830">
        <v>9965</v>
      </c>
      <c r="J2830">
        <v>3480</v>
      </c>
      <c r="K2830">
        <v>34.922227797290503</v>
      </c>
    </row>
    <row r="2831" spans="1:11" x14ac:dyDescent="0.25">
      <c r="A2831" t="s">
        <v>217</v>
      </c>
      <c r="B2831" t="s">
        <v>362</v>
      </c>
      <c r="C2831">
        <v>4396</v>
      </c>
      <c r="D2831">
        <v>1819</v>
      </c>
      <c r="E2831">
        <v>41.378525932666101</v>
      </c>
      <c r="F2831">
        <v>5463</v>
      </c>
      <c r="G2831">
        <v>1767</v>
      </c>
      <c r="H2831">
        <v>32.344865458539303</v>
      </c>
      <c r="I2831">
        <v>9859</v>
      </c>
      <c r="J2831">
        <v>3586</v>
      </c>
      <c r="K2831">
        <v>36.372857287757398</v>
      </c>
    </row>
    <row r="2832" spans="1:11" x14ac:dyDescent="0.25">
      <c r="A2832" t="s">
        <v>217</v>
      </c>
      <c r="B2832" t="s">
        <v>363</v>
      </c>
      <c r="C2832">
        <v>1480</v>
      </c>
      <c r="D2832">
        <v>688</v>
      </c>
      <c r="E2832">
        <v>46.486486486486498</v>
      </c>
      <c r="F2832">
        <v>1489</v>
      </c>
      <c r="G2832">
        <v>560</v>
      </c>
      <c r="H2832">
        <v>37.609133646742798</v>
      </c>
      <c r="I2832">
        <v>2969</v>
      </c>
      <c r="J2832">
        <v>1248</v>
      </c>
      <c r="K2832">
        <v>42.034355001684098</v>
      </c>
    </row>
    <row r="2833" spans="1:11" x14ac:dyDescent="0.25">
      <c r="A2833" t="s">
        <v>218</v>
      </c>
      <c r="B2833" t="s">
        <v>365</v>
      </c>
      <c r="C2833">
        <v>1737</v>
      </c>
      <c r="D2833">
        <v>810</v>
      </c>
      <c r="E2833">
        <v>46.632124352331601</v>
      </c>
      <c r="F2833">
        <v>1524</v>
      </c>
      <c r="G2833">
        <v>632</v>
      </c>
      <c r="H2833">
        <v>41.469816272965879</v>
      </c>
      <c r="I2833">
        <v>3261</v>
      </c>
      <c r="J2833">
        <v>1442</v>
      </c>
      <c r="K2833">
        <v>44.219564550751301</v>
      </c>
    </row>
    <row r="2834" spans="1:11" x14ac:dyDescent="0.25">
      <c r="A2834" t="s">
        <v>218</v>
      </c>
      <c r="B2834" t="s">
        <v>366</v>
      </c>
      <c r="C2834">
        <v>1365</v>
      </c>
      <c r="D2834">
        <v>689</v>
      </c>
      <c r="E2834">
        <v>50.476190476190474</v>
      </c>
      <c r="F2834">
        <v>1426</v>
      </c>
      <c r="G2834">
        <v>658</v>
      </c>
      <c r="H2834">
        <v>46.143057503506313</v>
      </c>
      <c r="I2834">
        <v>2791</v>
      </c>
      <c r="J2834">
        <v>1347</v>
      </c>
      <c r="K2834">
        <v>48.262271587244712</v>
      </c>
    </row>
    <row r="2835" spans="1:11" x14ac:dyDescent="0.25">
      <c r="A2835" t="s">
        <v>218</v>
      </c>
      <c r="B2835" t="s">
        <v>367</v>
      </c>
      <c r="C2835">
        <v>1404</v>
      </c>
      <c r="D2835">
        <v>746</v>
      </c>
      <c r="E2835">
        <v>53.133903133903132</v>
      </c>
      <c r="F2835">
        <v>1367</v>
      </c>
      <c r="G2835">
        <v>651</v>
      </c>
      <c r="H2835">
        <v>47.622531089978054</v>
      </c>
      <c r="I2835">
        <v>2771</v>
      </c>
      <c r="J2835">
        <v>1397</v>
      </c>
      <c r="K2835">
        <v>50.415012630819199</v>
      </c>
    </row>
    <row r="2836" spans="1:11" x14ac:dyDescent="0.25">
      <c r="A2836" t="s">
        <v>218</v>
      </c>
      <c r="B2836" t="s">
        <v>368</v>
      </c>
      <c r="C2836">
        <v>1443</v>
      </c>
      <c r="D2836">
        <v>772</v>
      </c>
      <c r="E2836">
        <v>53.499653499653498</v>
      </c>
      <c r="F2836">
        <v>1637</v>
      </c>
      <c r="G2836">
        <v>847</v>
      </c>
      <c r="H2836">
        <v>51.740989615149665</v>
      </c>
      <c r="I2836">
        <v>3080</v>
      </c>
      <c r="J2836">
        <v>1619</v>
      </c>
      <c r="K2836">
        <v>52.564935064935064</v>
      </c>
    </row>
    <row r="2837" spans="1:11" x14ac:dyDescent="0.25">
      <c r="A2837" t="s">
        <v>218</v>
      </c>
      <c r="B2837" t="s">
        <v>369</v>
      </c>
      <c r="C2837">
        <v>1378</v>
      </c>
      <c r="D2837">
        <v>788</v>
      </c>
      <c r="E2837">
        <v>57.184325108853407</v>
      </c>
      <c r="F2837">
        <v>1417</v>
      </c>
      <c r="G2837">
        <v>722</v>
      </c>
      <c r="H2837">
        <v>50.952717007762878</v>
      </c>
      <c r="I2837">
        <v>2795</v>
      </c>
      <c r="J2837">
        <v>1510</v>
      </c>
      <c r="K2837">
        <v>54.025044722719137</v>
      </c>
    </row>
    <row r="2838" spans="1:11" x14ac:dyDescent="0.25">
      <c r="A2838" t="s">
        <v>218</v>
      </c>
      <c r="B2838" t="s">
        <v>370</v>
      </c>
      <c r="C2838">
        <v>1348</v>
      </c>
      <c r="D2838">
        <v>770</v>
      </c>
      <c r="E2838">
        <v>57.12166172106825</v>
      </c>
      <c r="F2838">
        <v>1318</v>
      </c>
      <c r="G2838">
        <v>700</v>
      </c>
      <c r="H2838">
        <v>53.110773899848255</v>
      </c>
      <c r="I2838">
        <v>2666</v>
      </c>
      <c r="J2838">
        <v>1470</v>
      </c>
      <c r="K2838">
        <v>55.138784696174042</v>
      </c>
    </row>
    <row r="2839" spans="1:11" x14ac:dyDescent="0.25">
      <c r="A2839" t="s">
        <v>218</v>
      </c>
      <c r="B2839" t="s">
        <v>357</v>
      </c>
      <c r="C2839">
        <v>1512</v>
      </c>
      <c r="D2839">
        <v>851</v>
      </c>
      <c r="E2839">
        <v>56.283068783068785</v>
      </c>
      <c r="F2839">
        <v>1519</v>
      </c>
      <c r="G2839">
        <v>802</v>
      </c>
      <c r="H2839">
        <v>52.797893350888742</v>
      </c>
      <c r="I2839">
        <v>3031</v>
      </c>
      <c r="J2839">
        <v>1653</v>
      </c>
      <c r="K2839">
        <v>54.536456614978555</v>
      </c>
    </row>
    <row r="2840" spans="1:11" x14ac:dyDescent="0.25">
      <c r="A2840" t="s">
        <v>218</v>
      </c>
      <c r="B2840" t="s">
        <v>358</v>
      </c>
      <c r="C2840">
        <v>1156</v>
      </c>
      <c r="D2840">
        <v>596</v>
      </c>
      <c r="E2840">
        <v>51.557093425605537</v>
      </c>
      <c r="F2840">
        <v>1168</v>
      </c>
      <c r="G2840">
        <v>563</v>
      </c>
      <c r="H2840">
        <v>48.202054794520542</v>
      </c>
      <c r="I2840">
        <v>2324</v>
      </c>
      <c r="J2840">
        <v>1159</v>
      </c>
      <c r="K2840">
        <v>49.870912220309812</v>
      </c>
    </row>
    <row r="2841" spans="1:11" x14ac:dyDescent="0.25">
      <c r="A2841" t="s">
        <v>218</v>
      </c>
      <c r="B2841" t="s">
        <v>359</v>
      </c>
      <c r="C2841">
        <v>1534</v>
      </c>
      <c r="D2841">
        <v>900</v>
      </c>
      <c r="E2841">
        <v>58.670143415906132</v>
      </c>
      <c r="F2841">
        <v>1688</v>
      </c>
      <c r="G2841">
        <v>845</v>
      </c>
      <c r="H2841">
        <v>50.059241706161139</v>
      </c>
      <c r="I2841">
        <v>3222</v>
      </c>
      <c r="J2841">
        <v>1745</v>
      </c>
      <c r="K2841">
        <v>54.158907510862818</v>
      </c>
    </row>
    <row r="2842" spans="1:11" x14ac:dyDescent="0.25">
      <c r="A2842" t="s">
        <v>218</v>
      </c>
      <c r="B2842" t="s">
        <v>360</v>
      </c>
      <c r="C2842">
        <v>1639</v>
      </c>
      <c r="D2842">
        <v>837</v>
      </c>
      <c r="E2842">
        <v>51.067724222086639</v>
      </c>
      <c r="F2842">
        <v>1763</v>
      </c>
      <c r="G2842">
        <v>822</v>
      </c>
      <c r="H2842">
        <v>46.625070901871815</v>
      </c>
      <c r="I2842">
        <v>3402</v>
      </c>
      <c r="J2842">
        <v>1659</v>
      </c>
      <c r="K2842">
        <v>48.76543209876543</v>
      </c>
    </row>
    <row r="2843" spans="1:11" x14ac:dyDescent="0.25">
      <c r="A2843" t="s">
        <v>218</v>
      </c>
      <c r="B2843" t="s">
        <v>361</v>
      </c>
      <c r="C2843">
        <v>1538</v>
      </c>
      <c r="D2843">
        <v>822</v>
      </c>
      <c r="E2843">
        <v>53.446033810143</v>
      </c>
      <c r="F2843">
        <v>1645</v>
      </c>
      <c r="G2843">
        <v>771</v>
      </c>
      <c r="H2843">
        <v>46.869300911854097</v>
      </c>
      <c r="I2843">
        <v>3183</v>
      </c>
      <c r="J2843">
        <v>1593</v>
      </c>
      <c r="K2843">
        <v>50.047125353440201</v>
      </c>
    </row>
    <row r="2844" spans="1:11" x14ac:dyDescent="0.25">
      <c r="A2844" t="s">
        <v>218</v>
      </c>
      <c r="B2844" t="s">
        <v>362</v>
      </c>
      <c r="C2844">
        <v>1414</v>
      </c>
      <c r="D2844">
        <v>731</v>
      </c>
      <c r="E2844">
        <v>51.697312588401701</v>
      </c>
      <c r="F2844">
        <v>1486</v>
      </c>
      <c r="G2844">
        <v>715</v>
      </c>
      <c r="H2844">
        <v>48.115746971736201</v>
      </c>
      <c r="I2844">
        <v>2900</v>
      </c>
      <c r="J2844">
        <v>1446</v>
      </c>
      <c r="K2844">
        <v>49.862068965517203</v>
      </c>
    </row>
    <row r="2845" spans="1:11" x14ac:dyDescent="0.25">
      <c r="A2845" t="s">
        <v>218</v>
      </c>
      <c r="B2845" t="s">
        <v>363</v>
      </c>
      <c r="C2845">
        <v>705</v>
      </c>
      <c r="D2845">
        <v>354</v>
      </c>
      <c r="E2845">
        <v>50.212765957446798</v>
      </c>
      <c r="F2845">
        <v>700</v>
      </c>
      <c r="G2845">
        <v>340</v>
      </c>
      <c r="H2845">
        <v>48.571428571428598</v>
      </c>
      <c r="I2845">
        <v>1405</v>
      </c>
      <c r="J2845">
        <v>694</v>
      </c>
      <c r="K2845">
        <v>49.395017793594299</v>
      </c>
    </row>
    <row r="2846" spans="1:11" x14ac:dyDescent="0.25">
      <c r="A2846" t="s">
        <v>218</v>
      </c>
      <c r="B2846" t="s">
        <v>355</v>
      </c>
      <c r="C2846">
        <v>1545</v>
      </c>
      <c r="D2846">
        <v>838</v>
      </c>
      <c r="E2846">
        <v>54.239482200647252</v>
      </c>
      <c r="F2846">
        <v>1514</v>
      </c>
      <c r="G2846">
        <v>753</v>
      </c>
      <c r="H2846">
        <v>49.735799207397619</v>
      </c>
      <c r="I2846">
        <v>3059</v>
      </c>
      <c r="J2846">
        <v>1591</v>
      </c>
      <c r="K2846">
        <v>52.01046093494606</v>
      </c>
    </row>
    <row r="2847" spans="1:11" x14ac:dyDescent="0.25">
      <c r="A2847" t="s">
        <v>219</v>
      </c>
      <c r="B2847" t="s">
        <v>365</v>
      </c>
      <c r="C2847">
        <v>2825</v>
      </c>
      <c r="D2847">
        <v>1377</v>
      </c>
      <c r="E2847">
        <v>48.743362831858406</v>
      </c>
      <c r="F2847">
        <v>2978</v>
      </c>
      <c r="G2847">
        <v>1326</v>
      </c>
      <c r="H2847">
        <v>44.526527871054398</v>
      </c>
      <c r="I2847">
        <v>5803</v>
      </c>
      <c r="J2847">
        <v>2703</v>
      </c>
      <c r="K2847">
        <v>46.579355505772874</v>
      </c>
    </row>
    <row r="2848" spans="1:11" x14ac:dyDescent="0.25">
      <c r="A2848" t="s">
        <v>219</v>
      </c>
      <c r="B2848" t="s">
        <v>366</v>
      </c>
      <c r="C2848">
        <v>3221</v>
      </c>
      <c r="D2848">
        <v>1597</v>
      </c>
      <c r="E2848">
        <v>49.580875504501712</v>
      </c>
      <c r="F2848">
        <v>3365</v>
      </c>
      <c r="G2848">
        <v>1467</v>
      </c>
      <c r="H2848">
        <v>43.595839524517089</v>
      </c>
      <c r="I2848">
        <v>6586</v>
      </c>
      <c r="J2848">
        <v>3064</v>
      </c>
      <c r="K2848">
        <v>46.522927421803821</v>
      </c>
    </row>
    <row r="2849" spans="1:11" x14ac:dyDescent="0.25">
      <c r="A2849" t="s">
        <v>219</v>
      </c>
      <c r="B2849" t="s">
        <v>367</v>
      </c>
      <c r="C2849">
        <v>2606</v>
      </c>
      <c r="D2849">
        <v>1406</v>
      </c>
      <c r="E2849">
        <v>53.952417498081353</v>
      </c>
      <c r="F2849">
        <v>2750</v>
      </c>
      <c r="G2849">
        <v>1291</v>
      </c>
      <c r="H2849">
        <v>46.945454545454552</v>
      </c>
      <c r="I2849">
        <v>5356</v>
      </c>
      <c r="J2849">
        <v>2697</v>
      </c>
      <c r="K2849">
        <v>50.354742345033607</v>
      </c>
    </row>
    <row r="2850" spans="1:11" x14ac:dyDescent="0.25">
      <c r="A2850" t="s">
        <v>219</v>
      </c>
      <c r="B2850" t="s">
        <v>355</v>
      </c>
      <c r="C2850">
        <v>2705</v>
      </c>
      <c r="D2850">
        <v>1454</v>
      </c>
      <c r="E2850">
        <v>53.752310536044362</v>
      </c>
      <c r="F2850">
        <v>2969</v>
      </c>
      <c r="G2850">
        <v>1395</v>
      </c>
      <c r="H2850">
        <v>46.985517009093975</v>
      </c>
      <c r="I2850">
        <v>5674</v>
      </c>
      <c r="J2850">
        <v>2849</v>
      </c>
      <c r="K2850">
        <v>50.211491011632006</v>
      </c>
    </row>
    <row r="2851" spans="1:11" x14ac:dyDescent="0.25">
      <c r="A2851" t="s">
        <v>219</v>
      </c>
      <c r="B2851" t="s">
        <v>368</v>
      </c>
      <c r="C2851">
        <v>2955</v>
      </c>
      <c r="D2851">
        <v>1698</v>
      </c>
      <c r="E2851">
        <v>57.46192893401016</v>
      </c>
      <c r="F2851">
        <v>3377</v>
      </c>
      <c r="G2851">
        <v>1653</v>
      </c>
      <c r="H2851">
        <v>48.948771098608233</v>
      </c>
      <c r="I2851">
        <v>6332</v>
      </c>
      <c r="J2851">
        <v>3351</v>
      </c>
      <c r="K2851">
        <v>52.921667719519903</v>
      </c>
    </row>
    <row r="2852" spans="1:11" x14ac:dyDescent="0.25">
      <c r="A2852" t="s">
        <v>219</v>
      </c>
      <c r="B2852" t="s">
        <v>369</v>
      </c>
      <c r="C2852">
        <v>2550</v>
      </c>
      <c r="D2852">
        <v>1445</v>
      </c>
      <c r="E2852">
        <v>56.666666666666671</v>
      </c>
      <c r="F2852">
        <v>2834</v>
      </c>
      <c r="G2852">
        <v>1384</v>
      </c>
      <c r="H2852">
        <v>48.835568101623146</v>
      </c>
      <c r="I2852">
        <v>5384</v>
      </c>
      <c r="J2852">
        <v>2829</v>
      </c>
      <c r="K2852">
        <v>52.544576523031203</v>
      </c>
    </row>
    <row r="2853" spans="1:11" x14ac:dyDescent="0.25">
      <c r="A2853" t="s">
        <v>219</v>
      </c>
      <c r="B2853" t="s">
        <v>370</v>
      </c>
      <c r="C2853">
        <v>2573</v>
      </c>
      <c r="D2853">
        <v>1368</v>
      </c>
      <c r="E2853">
        <v>53.16750874465604</v>
      </c>
      <c r="F2853">
        <v>2733</v>
      </c>
      <c r="G2853">
        <v>1259</v>
      </c>
      <c r="H2853">
        <v>46.066593487010614</v>
      </c>
      <c r="I2853">
        <v>5306</v>
      </c>
      <c r="J2853">
        <v>2627</v>
      </c>
      <c r="K2853">
        <v>49.509988692046733</v>
      </c>
    </row>
    <row r="2854" spans="1:11" x14ac:dyDescent="0.25">
      <c r="A2854" t="s">
        <v>219</v>
      </c>
      <c r="B2854" t="s">
        <v>357</v>
      </c>
      <c r="C2854">
        <v>2530</v>
      </c>
      <c r="D2854">
        <v>1370</v>
      </c>
      <c r="E2854">
        <v>54.1501976284585</v>
      </c>
      <c r="F2854">
        <v>2851</v>
      </c>
      <c r="G2854">
        <v>1311</v>
      </c>
      <c r="H2854">
        <v>45.983865310417393</v>
      </c>
      <c r="I2854">
        <v>5381</v>
      </c>
      <c r="J2854">
        <v>2681</v>
      </c>
      <c r="K2854">
        <v>49.823452889797437</v>
      </c>
    </row>
    <row r="2855" spans="1:11" x14ac:dyDescent="0.25">
      <c r="A2855" t="s">
        <v>219</v>
      </c>
      <c r="B2855" t="s">
        <v>358</v>
      </c>
      <c r="C2855">
        <v>2676</v>
      </c>
      <c r="D2855">
        <v>1366</v>
      </c>
      <c r="E2855">
        <v>51.046337817638268</v>
      </c>
      <c r="F2855">
        <v>2914</v>
      </c>
      <c r="G2855">
        <v>1313</v>
      </c>
      <c r="H2855">
        <v>45.058339052848311</v>
      </c>
      <c r="I2855">
        <v>5590</v>
      </c>
      <c r="J2855">
        <v>2679</v>
      </c>
      <c r="K2855">
        <v>47.924865831842581</v>
      </c>
    </row>
    <row r="2856" spans="1:11" x14ac:dyDescent="0.25">
      <c r="A2856" t="s">
        <v>219</v>
      </c>
      <c r="B2856" t="s">
        <v>359</v>
      </c>
      <c r="C2856">
        <v>2894</v>
      </c>
      <c r="D2856">
        <v>1436</v>
      </c>
      <c r="E2856">
        <v>49.619903248099519</v>
      </c>
      <c r="F2856">
        <v>3117</v>
      </c>
      <c r="G2856">
        <v>1337</v>
      </c>
      <c r="H2856">
        <v>42.893808148861083</v>
      </c>
      <c r="I2856">
        <v>6011</v>
      </c>
      <c r="J2856">
        <v>2773</v>
      </c>
      <c r="K2856">
        <v>46.132091166195302</v>
      </c>
    </row>
    <row r="2857" spans="1:11" x14ac:dyDescent="0.25">
      <c r="A2857" t="s">
        <v>219</v>
      </c>
      <c r="B2857" t="s">
        <v>360</v>
      </c>
      <c r="C2857">
        <v>2879</v>
      </c>
      <c r="D2857">
        <v>1361</v>
      </c>
      <c r="E2857">
        <v>47.273358805140667</v>
      </c>
      <c r="F2857">
        <v>3227</v>
      </c>
      <c r="G2857">
        <v>1263</v>
      </c>
      <c r="H2857">
        <v>39.138518748063213</v>
      </c>
      <c r="I2857">
        <v>6106</v>
      </c>
      <c r="J2857">
        <v>2624</v>
      </c>
      <c r="K2857">
        <v>42.974123812643299</v>
      </c>
    </row>
    <row r="2858" spans="1:11" x14ac:dyDescent="0.25">
      <c r="A2858" t="s">
        <v>219</v>
      </c>
      <c r="B2858" t="s">
        <v>361</v>
      </c>
      <c r="C2858">
        <v>2925</v>
      </c>
      <c r="D2858">
        <v>1396</v>
      </c>
      <c r="E2858">
        <v>47.726495726495699</v>
      </c>
      <c r="F2858">
        <v>3301</v>
      </c>
      <c r="G2858">
        <v>1368</v>
      </c>
      <c r="H2858">
        <v>41.4419872765829</v>
      </c>
      <c r="I2858">
        <v>6226</v>
      </c>
      <c r="J2858">
        <v>2764</v>
      </c>
      <c r="K2858">
        <v>44.394474783167396</v>
      </c>
    </row>
    <row r="2859" spans="1:11" x14ac:dyDescent="0.25">
      <c r="A2859" t="s">
        <v>219</v>
      </c>
      <c r="B2859" t="s">
        <v>362</v>
      </c>
      <c r="C2859">
        <v>2614</v>
      </c>
      <c r="D2859">
        <v>1305</v>
      </c>
      <c r="E2859">
        <v>49.923488905891404</v>
      </c>
      <c r="F2859">
        <v>3132</v>
      </c>
      <c r="G2859">
        <v>1306</v>
      </c>
      <c r="H2859">
        <v>41.698595146871</v>
      </c>
      <c r="I2859">
        <v>5746</v>
      </c>
      <c r="J2859">
        <v>2611</v>
      </c>
      <c r="K2859">
        <v>45.440306300034798</v>
      </c>
    </row>
    <row r="2860" spans="1:11" x14ac:dyDescent="0.25">
      <c r="A2860" t="s">
        <v>219</v>
      </c>
      <c r="B2860" t="s">
        <v>363</v>
      </c>
      <c r="C2860">
        <v>641</v>
      </c>
      <c r="D2860">
        <v>375</v>
      </c>
      <c r="E2860">
        <v>58.502340093603699</v>
      </c>
      <c r="F2860">
        <v>712</v>
      </c>
      <c r="G2860">
        <v>405</v>
      </c>
      <c r="H2860">
        <v>56.882022471910098</v>
      </c>
      <c r="I2860">
        <v>1353</v>
      </c>
      <c r="J2860">
        <v>780</v>
      </c>
      <c r="K2860">
        <v>57.649667405765001</v>
      </c>
    </row>
    <row r="2861" spans="1:11" x14ac:dyDescent="0.25">
      <c r="A2861" t="s">
        <v>453</v>
      </c>
      <c r="B2861" t="s">
        <v>365</v>
      </c>
      <c r="C2861">
        <v>9</v>
      </c>
      <c r="D2861">
        <v>3</v>
      </c>
      <c r="E2861">
        <v>33.333333333333336</v>
      </c>
      <c r="F2861">
        <v>17</v>
      </c>
      <c r="G2861">
        <v>7</v>
      </c>
      <c r="H2861">
        <v>41.176470588235297</v>
      </c>
      <c r="I2861">
        <v>26</v>
      </c>
      <c r="J2861">
        <v>10</v>
      </c>
      <c r="K2861">
        <v>38.46153846153846</v>
      </c>
    </row>
    <row r="2862" spans="1:11" x14ac:dyDescent="0.25">
      <c r="A2862" t="s">
        <v>453</v>
      </c>
      <c r="B2862" t="s">
        <v>366</v>
      </c>
      <c r="C2862">
        <v>14</v>
      </c>
      <c r="D2862">
        <v>7</v>
      </c>
      <c r="E2862">
        <v>50</v>
      </c>
      <c r="F2862">
        <v>15</v>
      </c>
      <c r="G2862">
        <v>8</v>
      </c>
      <c r="H2862">
        <v>53.333333333333329</v>
      </c>
      <c r="I2862">
        <v>29</v>
      </c>
      <c r="J2862">
        <v>15</v>
      </c>
      <c r="K2862">
        <v>51.724137931034484</v>
      </c>
    </row>
    <row r="2863" spans="1:11" x14ac:dyDescent="0.25">
      <c r="A2863" t="s">
        <v>453</v>
      </c>
      <c r="B2863" t="s">
        <v>367</v>
      </c>
      <c r="C2863">
        <v>15</v>
      </c>
      <c r="D2863">
        <v>10</v>
      </c>
      <c r="E2863">
        <v>66.666666666666671</v>
      </c>
      <c r="F2863">
        <v>10</v>
      </c>
      <c r="G2863">
        <v>8</v>
      </c>
      <c r="H2863">
        <v>80</v>
      </c>
      <c r="I2863">
        <v>25</v>
      </c>
      <c r="J2863">
        <v>18</v>
      </c>
      <c r="K2863">
        <v>72</v>
      </c>
    </row>
    <row r="2864" spans="1:11" x14ac:dyDescent="0.25">
      <c r="A2864" t="s">
        <v>453</v>
      </c>
      <c r="B2864" t="s">
        <v>368</v>
      </c>
      <c r="C2864">
        <v>13</v>
      </c>
      <c r="D2864">
        <v>7</v>
      </c>
      <c r="E2864">
        <v>53.846153846153847</v>
      </c>
      <c r="F2864">
        <v>12</v>
      </c>
      <c r="G2864">
        <v>6</v>
      </c>
      <c r="H2864">
        <v>50</v>
      </c>
      <c r="I2864">
        <v>25</v>
      </c>
      <c r="J2864">
        <v>13</v>
      </c>
      <c r="K2864">
        <v>52</v>
      </c>
    </row>
    <row r="2865" spans="1:11" x14ac:dyDescent="0.25">
      <c r="A2865" t="s">
        <v>453</v>
      </c>
      <c r="B2865" t="s">
        <v>369</v>
      </c>
      <c r="C2865">
        <v>15</v>
      </c>
      <c r="D2865">
        <v>11</v>
      </c>
      <c r="E2865">
        <v>73.333333333333329</v>
      </c>
      <c r="F2865">
        <v>22</v>
      </c>
      <c r="G2865">
        <v>11</v>
      </c>
      <c r="H2865">
        <v>50</v>
      </c>
      <c r="I2865">
        <v>37</v>
      </c>
      <c r="J2865">
        <v>22</v>
      </c>
      <c r="K2865">
        <v>59.45945945945946</v>
      </c>
    </row>
    <row r="2866" spans="1:11" x14ac:dyDescent="0.25">
      <c r="A2866" t="s">
        <v>453</v>
      </c>
      <c r="B2866" t="s">
        <v>370</v>
      </c>
      <c r="C2866" t="s">
        <v>334</v>
      </c>
      <c r="D2866" t="s">
        <v>334</v>
      </c>
      <c r="E2866" t="s">
        <v>334</v>
      </c>
      <c r="F2866" t="s">
        <v>334</v>
      </c>
      <c r="G2866" t="s">
        <v>334</v>
      </c>
      <c r="H2866" t="s">
        <v>334</v>
      </c>
      <c r="I2866">
        <v>22</v>
      </c>
      <c r="J2866">
        <v>15</v>
      </c>
      <c r="K2866">
        <v>68.181818181818187</v>
      </c>
    </row>
    <row r="2867" spans="1:11" x14ac:dyDescent="0.25">
      <c r="A2867" t="s">
        <v>453</v>
      </c>
      <c r="B2867" t="s">
        <v>357</v>
      </c>
      <c r="C2867">
        <v>15</v>
      </c>
      <c r="D2867">
        <v>12</v>
      </c>
      <c r="E2867">
        <v>80</v>
      </c>
      <c r="F2867">
        <v>9</v>
      </c>
      <c r="G2867">
        <v>8</v>
      </c>
      <c r="H2867">
        <v>88.888888888888886</v>
      </c>
      <c r="I2867">
        <v>24</v>
      </c>
      <c r="J2867">
        <v>20</v>
      </c>
      <c r="K2867">
        <v>83.333333333333343</v>
      </c>
    </row>
    <row r="2868" spans="1:11" x14ac:dyDescent="0.25">
      <c r="A2868" t="s">
        <v>453</v>
      </c>
      <c r="B2868" t="s">
        <v>358</v>
      </c>
      <c r="C2868">
        <v>11</v>
      </c>
      <c r="D2868">
        <v>6</v>
      </c>
      <c r="E2868">
        <v>54.545454545454547</v>
      </c>
      <c r="F2868">
        <v>14</v>
      </c>
      <c r="G2868">
        <v>9</v>
      </c>
      <c r="H2868">
        <v>64.285714285714278</v>
      </c>
      <c r="I2868">
        <v>25</v>
      </c>
      <c r="J2868">
        <v>15</v>
      </c>
      <c r="K2868">
        <v>60</v>
      </c>
    </row>
    <row r="2869" spans="1:11" x14ac:dyDescent="0.25">
      <c r="A2869" t="s">
        <v>453</v>
      </c>
      <c r="B2869" t="s">
        <v>359</v>
      </c>
      <c r="C2869">
        <v>8</v>
      </c>
      <c r="D2869">
        <v>6</v>
      </c>
      <c r="E2869">
        <v>75</v>
      </c>
      <c r="F2869">
        <v>10</v>
      </c>
      <c r="G2869">
        <v>8</v>
      </c>
      <c r="H2869">
        <v>80</v>
      </c>
      <c r="I2869">
        <v>18</v>
      </c>
      <c r="J2869">
        <v>14</v>
      </c>
      <c r="K2869">
        <v>77.777777777777771</v>
      </c>
    </row>
    <row r="2870" spans="1:11" x14ac:dyDescent="0.25">
      <c r="A2870" t="s">
        <v>453</v>
      </c>
      <c r="B2870" t="s">
        <v>360</v>
      </c>
      <c r="C2870" t="s">
        <v>334</v>
      </c>
      <c r="D2870" t="s">
        <v>334</v>
      </c>
      <c r="E2870">
        <v>71.428571428571431</v>
      </c>
      <c r="F2870">
        <v>14</v>
      </c>
      <c r="G2870">
        <v>10</v>
      </c>
      <c r="H2870">
        <v>71.428571428571431</v>
      </c>
      <c r="I2870">
        <v>21</v>
      </c>
      <c r="J2870">
        <v>15</v>
      </c>
      <c r="K2870">
        <v>71.428571428571431</v>
      </c>
    </row>
    <row r="2871" spans="1:11" x14ac:dyDescent="0.25">
      <c r="A2871" t="s">
        <v>453</v>
      </c>
      <c r="B2871" t="s">
        <v>361</v>
      </c>
      <c r="C2871" t="s">
        <v>334</v>
      </c>
      <c r="D2871" t="s">
        <v>334</v>
      </c>
      <c r="E2871">
        <v>76.923076923076906</v>
      </c>
      <c r="F2871" t="s">
        <v>334</v>
      </c>
      <c r="G2871" t="s">
        <v>334</v>
      </c>
      <c r="H2871" t="s">
        <v>334</v>
      </c>
      <c r="I2871">
        <v>22</v>
      </c>
      <c r="J2871">
        <v>19</v>
      </c>
      <c r="K2871">
        <v>86.363636363636402</v>
      </c>
    </row>
    <row r="2872" spans="1:11" x14ac:dyDescent="0.25">
      <c r="A2872" t="s">
        <v>453</v>
      </c>
      <c r="B2872" t="s">
        <v>362</v>
      </c>
      <c r="C2872">
        <v>19</v>
      </c>
      <c r="D2872">
        <v>16</v>
      </c>
      <c r="E2872">
        <v>84.210526315789494</v>
      </c>
      <c r="F2872">
        <v>11</v>
      </c>
      <c r="G2872">
        <v>8</v>
      </c>
      <c r="H2872">
        <v>72.727272727272705</v>
      </c>
      <c r="I2872">
        <v>30</v>
      </c>
      <c r="J2872">
        <v>24</v>
      </c>
      <c r="K2872">
        <v>80</v>
      </c>
    </row>
    <row r="2873" spans="1:11" x14ac:dyDescent="0.25">
      <c r="A2873" t="s">
        <v>453</v>
      </c>
      <c r="B2873" t="s">
        <v>355</v>
      </c>
      <c r="C2873">
        <v>11</v>
      </c>
      <c r="D2873">
        <v>8</v>
      </c>
      <c r="E2873">
        <v>72.727272727272734</v>
      </c>
      <c r="F2873">
        <v>9</v>
      </c>
      <c r="G2873">
        <v>7</v>
      </c>
      <c r="H2873">
        <v>77.777777777777771</v>
      </c>
      <c r="I2873">
        <v>20</v>
      </c>
      <c r="J2873">
        <v>15</v>
      </c>
      <c r="K2873">
        <v>75</v>
      </c>
    </row>
    <row r="2874" spans="1:11" x14ac:dyDescent="0.25">
      <c r="A2874" t="s">
        <v>220</v>
      </c>
      <c r="B2874" t="s">
        <v>365</v>
      </c>
      <c r="C2874">
        <v>425</v>
      </c>
      <c r="D2874">
        <v>276</v>
      </c>
      <c r="E2874">
        <v>64.941176470588232</v>
      </c>
      <c r="F2874">
        <v>633</v>
      </c>
      <c r="G2874">
        <v>333</v>
      </c>
      <c r="H2874">
        <v>52.606635071090047</v>
      </c>
      <c r="I2874">
        <v>1058</v>
      </c>
      <c r="J2874">
        <v>609</v>
      </c>
      <c r="K2874">
        <v>57.561436672967865</v>
      </c>
    </row>
    <row r="2875" spans="1:11" x14ac:dyDescent="0.25">
      <c r="A2875" t="s">
        <v>220</v>
      </c>
      <c r="B2875" t="s">
        <v>366</v>
      </c>
      <c r="C2875">
        <v>428</v>
      </c>
      <c r="D2875">
        <v>309</v>
      </c>
      <c r="E2875">
        <v>72.196261682242991</v>
      </c>
      <c r="F2875">
        <v>502</v>
      </c>
      <c r="G2875">
        <v>296</v>
      </c>
      <c r="H2875">
        <v>58.964143426294825</v>
      </c>
      <c r="I2875">
        <v>930</v>
      </c>
      <c r="J2875">
        <v>605</v>
      </c>
      <c r="K2875">
        <v>65.053763440860209</v>
      </c>
    </row>
    <row r="2876" spans="1:11" x14ac:dyDescent="0.25">
      <c r="A2876" t="s">
        <v>220</v>
      </c>
      <c r="B2876" t="s">
        <v>367</v>
      </c>
      <c r="C2876">
        <v>414</v>
      </c>
      <c r="D2876">
        <v>312</v>
      </c>
      <c r="E2876">
        <v>75.362318840579704</v>
      </c>
      <c r="F2876">
        <v>439</v>
      </c>
      <c r="G2876">
        <v>264</v>
      </c>
      <c r="H2876">
        <v>60.136674259681094</v>
      </c>
      <c r="I2876">
        <v>853</v>
      </c>
      <c r="J2876">
        <v>576</v>
      </c>
      <c r="K2876">
        <v>67.526377491207498</v>
      </c>
    </row>
    <row r="2877" spans="1:11" x14ac:dyDescent="0.25">
      <c r="A2877" t="s">
        <v>220</v>
      </c>
      <c r="B2877" t="s">
        <v>355</v>
      </c>
      <c r="C2877">
        <v>299</v>
      </c>
      <c r="D2877">
        <v>197</v>
      </c>
      <c r="E2877">
        <v>65.886287625418063</v>
      </c>
      <c r="F2877">
        <v>385</v>
      </c>
      <c r="G2877">
        <v>238</v>
      </c>
      <c r="H2877">
        <v>61.81818181818182</v>
      </c>
      <c r="I2877">
        <v>684</v>
      </c>
      <c r="J2877">
        <v>435</v>
      </c>
      <c r="K2877">
        <v>63.596491228070171</v>
      </c>
    </row>
    <row r="2878" spans="1:11" x14ac:dyDescent="0.25">
      <c r="A2878" t="s">
        <v>220</v>
      </c>
      <c r="B2878" t="s">
        <v>368</v>
      </c>
      <c r="C2878">
        <v>480</v>
      </c>
      <c r="D2878">
        <v>296</v>
      </c>
      <c r="E2878">
        <v>61.666666666666671</v>
      </c>
      <c r="F2878">
        <v>621</v>
      </c>
      <c r="G2878">
        <v>343</v>
      </c>
      <c r="H2878">
        <v>55.233494363929147</v>
      </c>
      <c r="I2878">
        <v>1101</v>
      </c>
      <c r="J2878">
        <v>639</v>
      </c>
      <c r="K2878">
        <v>58.038147138964575</v>
      </c>
    </row>
    <row r="2879" spans="1:11" x14ac:dyDescent="0.25">
      <c r="A2879" t="s">
        <v>220</v>
      </c>
      <c r="B2879" t="s">
        <v>369</v>
      </c>
      <c r="C2879">
        <v>419</v>
      </c>
      <c r="D2879">
        <v>272</v>
      </c>
      <c r="E2879">
        <v>64.916467780429599</v>
      </c>
      <c r="F2879">
        <v>400</v>
      </c>
      <c r="G2879">
        <v>245</v>
      </c>
      <c r="H2879">
        <v>61.25</v>
      </c>
      <c r="I2879">
        <v>819</v>
      </c>
      <c r="J2879">
        <v>517</v>
      </c>
      <c r="K2879">
        <v>63.125763125763122</v>
      </c>
    </row>
    <row r="2880" spans="1:11" x14ac:dyDescent="0.25">
      <c r="A2880" t="s">
        <v>220</v>
      </c>
      <c r="B2880" t="s">
        <v>370</v>
      </c>
      <c r="C2880">
        <v>388</v>
      </c>
      <c r="D2880">
        <v>271</v>
      </c>
      <c r="E2880">
        <v>69.845360824742272</v>
      </c>
      <c r="F2880">
        <v>389</v>
      </c>
      <c r="G2880">
        <v>239</v>
      </c>
      <c r="H2880">
        <v>61.439588688946017</v>
      </c>
      <c r="I2880">
        <v>777</v>
      </c>
      <c r="J2880">
        <v>510</v>
      </c>
      <c r="K2880">
        <v>65.637065637065632</v>
      </c>
    </row>
    <row r="2881" spans="1:11" x14ac:dyDescent="0.25">
      <c r="A2881" t="s">
        <v>220</v>
      </c>
      <c r="B2881" t="s">
        <v>357</v>
      </c>
      <c r="C2881">
        <v>404</v>
      </c>
      <c r="D2881">
        <v>284</v>
      </c>
      <c r="E2881">
        <v>70.297029702970292</v>
      </c>
      <c r="F2881">
        <v>476</v>
      </c>
      <c r="G2881">
        <v>293</v>
      </c>
      <c r="H2881">
        <v>61.554621848739501</v>
      </c>
      <c r="I2881">
        <v>880</v>
      </c>
      <c r="J2881">
        <v>577</v>
      </c>
      <c r="K2881">
        <v>65.568181818181813</v>
      </c>
    </row>
    <row r="2882" spans="1:11" x14ac:dyDescent="0.25">
      <c r="A2882" t="s">
        <v>220</v>
      </c>
      <c r="B2882" t="s">
        <v>358</v>
      </c>
      <c r="C2882">
        <v>432</v>
      </c>
      <c r="D2882">
        <v>304</v>
      </c>
      <c r="E2882">
        <v>70.370370370370381</v>
      </c>
      <c r="F2882">
        <v>509</v>
      </c>
      <c r="G2882">
        <v>286</v>
      </c>
      <c r="H2882">
        <v>56.188605108055008</v>
      </c>
      <c r="I2882">
        <v>941</v>
      </c>
      <c r="J2882">
        <v>590</v>
      </c>
      <c r="K2882">
        <v>62.699256110520722</v>
      </c>
    </row>
    <row r="2883" spans="1:11" x14ac:dyDescent="0.25">
      <c r="A2883" t="s">
        <v>220</v>
      </c>
      <c r="B2883" t="s">
        <v>359</v>
      </c>
      <c r="C2883">
        <v>455</v>
      </c>
      <c r="D2883">
        <v>327</v>
      </c>
      <c r="E2883">
        <v>71.868131868131869</v>
      </c>
      <c r="F2883">
        <v>485</v>
      </c>
      <c r="G2883">
        <v>318</v>
      </c>
      <c r="H2883">
        <v>65.567010309278345</v>
      </c>
      <c r="I2883">
        <v>940</v>
      </c>
      <c r="J2883">
        <v>645</v>
      </c>
      <c r="K2883">
        <v>68.617021276595736</v>
      </c>
    </row>
    <row r="2884" spans="1:11" x14ac:dyDescent="0.25">
      <c r="A2884" t="s">
        <v>220</v>
      </c>
      <c r="B2884" t="s">
        <v>360</v>
      </c>
      <c r="C2884">
        <v>399</v>
      </c>
      <c r="D2884">
        <v>288</v>
      </c>
      <c r="E2884">
        <v>72.180451127819552</v>
      </c>
      <c r="F2884">
        <v>454</v>
      </c>
      <c r="G2884">
        <v>292</v>
      </c>
      <c r="H2884">
        <v>64.317180616740089</v>
      </c>
      <c r="I2884">
        <v>853</v>
      </c>
      <c r="J2884">
        <v>580</v>
      </c>
      <c r="K2884">
        <v>67.995310668229777</v>
      </c>
    </row>
    <row r="2885" spans="1:11" x14ac:dyDescent="0.25">
      <c r="A2885" t="s">
        <v>220</v>
      </c>
      <c r="B2885" t="s">
        <v>361</v>
      </c>
      <c r="C2885">
        <v>410</v>
      </c>
      <c r="D2885">
        <v>274</v>
      </c>
      <c r="E2885">
        <v>66.829268292682897</v>
      </c>
      <c r="F2885">
        <v>505</v>
      </c>
      <c r="G2885">
        <v>333</v>
      </c>
      <c r="H2885">
        <v>65.940594059405896</v>
      </c>
      <c r="I2885">
        <v>915</v>
      </c>
      <c r="J2885">
        <v>607</v>
      </c>
      <c r="K2885">
        <v>66.338797814207695</v>
      </c>
    </row>
    <row r="2886" spans="1:11" x14ac:dyDescent="0.25">
      <c r="A2886" t="s">
        <v>220</v>
      </c>
      <c r="B2886" t="s">
        <v>362</v>
      </c>
      <c r="C2886">
        <v>389</v>
      </c>
      <c r="D2886">
        <v>261</v>
      </c>
      <c r="E2886">
        <v>67.095115681233906</v>
      </c>
      <c r="F2886">
        <v>399</v>
      </c>
      <c r="G2886">
        <v>243</v>
      </c>
      <c r="H2886">
        <v>60.902255639097703</v>
      </c>
      <c r="I2886">
        <v>788</v>
      </c>
      <c r="J2886">
        <v>504</v>
      </c>
      <c r="K2886">
        <v>63.959390862944197</v>
      </c>
    </row>
    <row r="2887" spans="1:11" x14ac:dyDescent="0.25">
      <c r="A2887" t="s">
        <v>220</v>
      </c>
      <c r="B2887" t="s">
        <v>363</v>
      </c>
      <c r="C2887">
        <v>33</v>
      </c>
      <c r="D2887">
        <v>22</v>
      </c>
      <c r="E2887">
        <v>66.6666666666667</v>
      </c>
      <c r="F2887">
        <v>50</v>
      </c>
      <c r="G2887">
        <v>24</v>
      </c>
      <c r="H2887">
        <v>48</v>
      </c>
      <c r="I2887">
        <v>83</v>
      </c>
      <c r="J2887">
        <v>46</v>
      </c>
      <c r="K2887">
        <v>55.421686746988001</v>
      </c>
    </row>
    <row r="2888" spans="1:11" x14ac:dyDescent="0.25">
      <c r="A2888" t="s">
        <v>221</v>
      </c>
      <c r="B2888" t="s">
        <v>365</v>
      </c>
      <c r="C2888">
        <v>1154</v>
      </c>
      <c r="D2888">
        <v>618</v>
      </c>
      <c r="E2888">
        <v>53.552859618717505</v>
      </c>
      <c r="F2888">
        <v>1262</v>
      </c>
      <c r="G2888">
        <v>569</v>
      </c>
      <c r="H2888">
        <v>45.087163232963547</v>
      </c>
      <c r="I2888">
        <v>2416</v>
      </c>
      <c r="J2888">
        <v>1187</v>
      </c>
      <c r="K2888">
        <v>49.130794701986751</v>
      </c>
    </row>
    <row r="2889" spans="1:11" x14ac:dyDescent="0.25">
      <c r="A2889" t="s">
        <v>221</v>
      </c>
      <c r="B2889" t="s">
        <v>366</v>
      </c>
      <c r="C2889">
        <v>1092</v>
      </c>
      <c r="D2889">
        <v>554</v>
      </c>
      <c r="E2889">
        <v>50.73260073260073</v>
      </c>
      <c r="F2889">
        <v>1254</v>
      </c>
      <c r="G2889">
        <v>549</v>
      </c>
      <c r="H2889">
        <v>43.779904306220097</v>
      </c>
      <c r="I2889">
        <v>2346</v>
      </c>
      <c r="J2889">
        <v>1103</v>
      </c>
      <c r="K2889">
        <v>47.016197783461209</v>
      </c>
    </row>
    <row r="2890" spans="1:11" x14ac:dyDescent="0.25">
      <c r="A2890" t="s">
        <v>221</v>
      </c>
      <c r="B2890" t="s">
        <v>367</v>
      </c>
      <c r="C2890">
        <v>1099</v>
      </c>
      <c r="D2890">
        <v>559</v>
      </c>
      <c r="E2890">
        <v>50.864422202001826</v>
      </c>
      <c r="F2890">
        <v>1232</v>
      </c>
      <c r="G2890">
        <v>575</v>
      </c>
      <c r="H2890">
        <v>46.672077922077925</v>
      </c>
      <c r="I2890">
        <v>2331</v>
      </c>
      <c r="J2890">
        <v>1134</v>
      </c>
      <c r="K2890">
        <v>48.648648648648653</v>
      </c>
    </row>
    <row r="2891" spans="1:11" x14ac:dyDescent="0.25">
      <c r="A2891" t="s">
        <v>221</v>
      </c>
      <c r="B2891" t="s">
        <v>355</v>
      </c>
      <c r="C2891">
        <v>1176</v>
      </c>
      <c r="D2891">
        <v>694</v>
      </c>
      <c r="E2891">
        <v>59.013605442176868</v>
      </c>
      <c r="F2891">
        <v>1236</v>
      </c>
      <c r="G2891">
        <v>628</v>
      </c>
      <c r="H2891">
        <v>50.809061488673144</v>
      </c>
      <c r="I2891">
        <v>2412</v>
      </c>
      <c r="J2891">
        <v>1322</v>
      </c>
      <c r="K2891">
        <v>54.809286898839133</v>
      </c>
    </row>
    <row r="2892" spans="1:11" x14ac:dyDescent="0.25">
      <c r="A2892" t="s">
        <v>221</v>
      </c>
      <c r="B2892" t="s">
        <v>368</v>
      </c>
      <c r="C2892">
        <v>1115</v>
      </c>
      <c r="D2892">
        <v>699</v>
      </c>
      <c r="E2892">
        <v>62.690582959641254</v>
      </c>
      <c r="F2892">
        <v>1348</v>
      </c>
      <c r="G2892">
        <v>794</v>
      </c>
      <c r="H2892">
        <v>58.902077151335313</v>
      </c>
      <c r="I2892">
        <v>2463</v>
      </c>
      <c r="J2892">
        <v>1493</v>
      </c>
      <c r="K2892">
        <v>60.617133576938699</v>
      </c>
    </row>
    <row r="2893" spans="1:11" x14ac:dyDescent="0.25">
      <c r="A2893" t="s">
        <v>221</v>
      </c>
      <c r="B2893" t="s">
        <v>369</v>
      </c>
      <c r="C2893">
        <v>926</v>
      </c>
      <c r="D2893">
        <v>622</v>
      </c>
      <c r="E2893">
        <v>67.170626349892004</v>
      </c>
      <c r="F2893">
        <v>1039</v>
      </c>
      <c r="G2893">
        <v>655</v>
      </c>
      <c r="H2893">
        <v>63.041385948026942</v>
      </c>
      <c r="I2893">
        <v>1965</v>
      </c>
      <c r="J2893">
        <v>1277</v>
      </c>
      <c r="K2893">
        <v>64.987277353689564</v>
      </c>
    </row>
    <row r="2894" spans="1:11" x14ac:dyDescent="0.25">
      <c r="A2894" t="s">
        <v>221</v>
      </c>
      <c r="B2894" t="s">
        <v>370</v>
      </c>
      <c r="C2894">
        <v>742</v>
      </c>
      <c r="D2894">
        <v>512</v>
      </c>
      <c r="E2894">
        <v>69.002695417789752</v>
      </c>
      <c r="F2894">
        <v>996</v>
      </c>
      <c r="G2894">
        <v>548</v>
      </c>
      <c r="H2894">
        <v>55.020080321285143</v>
      </c>
      <c r="I2894">
        <v>1738</v>
      </c>
      <c r="J2894">
        <v>1060</v>
      </c>
      <c r="K2894">
        <v>60.989643268124283</v>
      </c>
    </row>
    <row r="2895" spans="1:11" x14ac:dyDescent="0.25">
      <c r="A2895" t="s">
        <v>221</v>
      </c>
      <c r="B2895" t="s">
        <v>357</v>
      </c>
      <c r="C2895">
        <v>1026</v>
      </c>
      <c r="D2895">
        <v>669</v>
      </c>
      <c r="E2895">
        <v>65.204678362573091</v>
      </c>
      <c r="F2895">
        <v>1154</v>
      </c>
      <c r="G2895">
        <v>644</v>
      </c>
      <c r="H2895">
        <v>55.805892547660314</v>
      </c>
      <c r="I2895">
        <v>2180</v>
      </c>
      <c r="J2895">
        <v>1313</v>
      </c>
      <c r="K2895">
        <v>60.22935779816514</v>
      </c>
    </row>
    <row r="2896" spans="1:11" x14ac:dyDescent="0.25">
      <c r="A2896" t="s">
        <v>221</v>
      </c>
      <c r="B2896" t="s">
        <v>358</v>
      </c>
      <c r="C2896">
        <v>981</v>
      </c>
      <c r="D2896">
        <v>650</v>
      </c>
      <c r="E2896">
        <v>66.258919469928642</v>
      </c>
      <c r="F2896">
        <v>1153</v>
      </c>
      <c r="G2896">
        <v>659</v>
      </c>
      <c r="H2896">
        <v>57.155247181266262</v>
      </c>
      <c r="I2896">
        <v>2134</v>
      </c>
      <c r="J2896">
        <v>1309</v>
      </c>
      <c r="K2896">
        <v>61.340206185567013</v>
      </c>
    </row>
    <row r="2897" spans="1:11" x14ac:dyDescent="0.25">
      <c r="A2897" t="s">
        <v>221</v>
      </c>
      <c r="B2897" t="s">
        <v>359</v>
      </c>
      <c r="C2897">
        <v>765</v>
      </c>
      <c r="D2897">
        <v>461</v>
      </c>
      <c r="E2897">
        <v>60.261437908496731</v>
      </c>
      <c r="F2897">
        <v>990</v>
      </c>
      <c r="G2897">
        <v>558</v>
      </c>
      <c r="H2897">
        <v>56.36363636363636</v>
      </c>
      <c r="I2897">
        <v>1755</v>
      </c>
      <c r="J2897">
        <v>1019</v>
      </c>
      <c r="K2897">
        <v>58.06267806267806</v>
      </c>
    </row>
    <row r="2898" spans="1:11" x14ac:dyDescent="0.25">
      <c r="A2898" t="s">
        <v>221</v>
      </c>
      <c r="B2898" t="s">
        <v>360</v>
      </c>
      <c r="C2898">
        <v>1001</v>
      </c>
      <c r="D2898">
        <v>606</v>
      </c>
      <c r="E2898">
        <v>60.539460539460542</v>
      </c>
      <c r="F2898">
        <v>1266</v>
      </c>
      <c r="G2898">
        <v>650</v>
      </c>
      <c r="H2898">
        <v>51.342812006319122</v>
      </c>
      <c r="I2898">
        <v>2267</v>
      </c>
      <c r="J2898">
        <v>1256</v>
      </c>
      <c r="K2898">
        <v>55.403617115130125</v>
      </c>
    </row>
    <row r="2899" spans="1:11" x14ac:dyDescent="0.25">
      <c r="A2899" t="s">
        <v>221</v>
      </c>
      <c r="B2899" t="s">
        <v>361</v>
      </c>
      <c r="C2899">
        <v>1003</v>
      </c>
      <c r="D2899">
        <v>614</v>
      </c>
      <c r="E2899">
        <v>61.216350947158503</v>
      </c>
      <c r="F2899">
        <v>1200</v>
      </c>
      <c r="G2899">
        <v>620</v>
      </c>
      <c r="H2899">
        <v>51.6666666666667</v>
      </c>
      <c r="I2899">
        <v>2203</v>
      </c>
      <c r="J2899">
        <v>1234</v>
      </c>
      <c r="K2899">
        <v>56.0145256468452</v>
      </c>
    </row>
    <row r="2900" spans="1:11" x14ac:dyDescent="0.25">
      <c r="A2900" t="s">
        <v>221</v>
      </c>
      <c r="B2900" t="s">
        <v>362</v>
      </c>
      <c r="C2900">
        <v>899</v>
      </c>
      <c r="D2900">
        <v>548</v>
      </c>
      <c r="E2900">
        <v>60.956618464961103</v>
      </c>
      <c r="F2900">
        <v>1061</v>
      </c>
      <c r="G2900">
        <v>601</v>
      </c>
      <c r="H2900">
        <v>56.644674835061302</v>
      </c>
      <c r="I2900">
        <v>1960</v>
      </c>
      <c r="J2900">
        <v>1149</v>
      </c>
      <c r="K2900">
        <v>58.622448979591802</v>
      </c>
    </row>
    <row r="2901" spans="1:11" x14ac:dyDescent="0.25">
      <c r="A2901" t="s">
        <v>221</v>
      </c>
      <c r="B2901" t="s">
        <v>363</v>
      </c>
      <c r="C2901">
        <v>230</v>
      </c>
      <c r="D2901">
        <v>135</v>
      </c>
      <c r="E2901">
        <v>58.695652173912997</v>
      </c>
      <c r="F2901">
        <v>249</v>
      </c>
      <c r="G2901">
        <v>144</v>
      </c>
      <c r="H2901">
        <v>57.831325301204799</v>
      </c>
      <c r="I2901">
        <v>479</v>
      </c>
      <c r="J2901">
        <v>279</v>
      </c>
      <c r="K2901">
        <v>58.246346555323598</v>
      </c>
    </row>
    <row r="2902" spans="1:11" x14ac:dyDescent="0.25">
      <c r="A2902" t="s">
        <v>222</v>
      </c>
      <c r="B2902" t="s">
        <v>368</v>
      </c>
      <c r="C2902">
        <v>1662</v>
      </c>
      <c r="D2902">
        <v>1059</v>
      </c>
      <c r="E2902">
        <v>63.718411552346566</v>
      </c>
      <c r="F2902">
        <v>1690</v>
      </c>
      <c r="G2902">
        <v>941</v>
      </c>
      <c r="H2902">
        <v>55.680473372781059</v>
      </c>
      <c r="I2902">
        <v>3352</v>
      </c>
      <c r="J2902">
        <v>2000</v>
      </c>
      <c r="K2902">
        <v>59.665871121718375</v>
      </c>
    </row>
    <row r="2903" spans="1:11" x14ac:dyDescent="0.25">
      <c r="A2903" t="s">
        <v>222</v>
      </c>
      <c r="B2903" t="s">
        <v>369</v>
      </c>
      <c r="C2903">
        <v>1500</v>
      </c>
      <c r="D2903">
        <v>874</v>
      </c>
      <c r="E2903">
        <v>58.266666666666673</v>
      </c>
      <c r="F2903">
        <v>1651</v>
      </c>
      <c r="G2903">
        <v>848</v>
      </c>
      <c r="H2903">
        <v>51.362810417928529</v>
      </c>
      <c r="I2903">
        <v>3151</v>
      </c>
      <c r="J2903">
        <v>1722</v>
      </c>
      <c r="K2903">
        <v>54.649317676927957</v>
      </c>
    </row>
    <row r="2904" spans="1:11" x14ac:dyDescent="0.25">
      <c r="A2904" t="s">
        <v>222</v>
      </c>
      <c r="B2904" t="s">
        <v>370</v>
      </c>
      <c r="C2904">
        <v>1614</v>
      </c>
      <c r="D2904">
        <v>976</v>
      </c>
      <c r="E2904">
        <v>60.470879801734817</v>
      </c>
      <c r="F2904">
        <v>1845</v>
      </c>
      <c r="G2904">
        <v>991</v>
      </c>
      <c r="H2904">
        <v>53.712737127371277</v>
      </c>
      <c r="I2904">
        <v>3459</v>
      </c>
      <c r="J2904">
        <v>1967</v>
      </c>
      <c r="K2904">
        <v>56.866146285053482</v>
      </c>
    </row>
    <row r="2905" spans="1:11" x14ac:dyDescent="0.25">
      <c r="A2905" t="s">
        <v>222</v>
      </c>
      <c r="B2905" t="s">
        <v>357</v>
      </c>
      <c r="C2905">
        <v>1719</v>
      </c>
      <c r="D2905">
        <v>1020</v>
      </c>
      <c r="E2905">
        <v>59.336823734729499</v>
      </c>
      <c r="F2905">
        <v>1833</v>
      </c>
      <c r="G2905">
        <v>1003</v>
      </c>
      <c r="H2905">
        <v>54.719039825422804</v>
      </c>
      <c r="I2905">
        <v>3552</v>
      </c>
      <c r="J2905">
        <v>2023</v>
      </c>
      <c r="K2905">
        <v>56.953828828828826</v>
      </c>
    </row>
    <row r="2906" spans="1:11" x14ac:dyDescent="0.25">
      <c r="A2906" t="s">
        <v>222</v>
      </c>
      <c r="B2906" t="s">
        <v>358</v>
      </c>
      <c r="C2906">
        <v>1910</v>
      </c>
      <c r="D2906">
        <v>1126</v>
      </c>
      <c r="E2906">
        <v>58.952879581151826</v>
      </c>
      <c r="F2906">
        <v>1988</v>
      </c>
      <c r="G2906">
        <v>1014</v>
      </c>
      <c r="H2906">
        <v>51.00603621730383</v>
      </c>
      <c r="I2906">
        <v>3898</v>
      </c>
      <c r="J2906">
        <v>2140</v>
      </c>
      <c r="K2906">
        <v>54.899948691636737</v>
      </c>
    </row>
    <row r="2907" spans="1:11" x14ac:dyDescent="0.25">
      <c r="A2907" t="s">
        <v>222</v>
      </c>
      <c r="B2907" t="s">
        <v>359</v>
      </c>
      <c r="C2907">
        <v>1936</v>
      </c>
      <c r="D2907">
        <v>1135</v>
      </c>
      <c r="E2907">
        <v>58.626033057851238</v>
      </c>
      <c r="F2907">
        <v>2323</v>
      </c>
      <c r="G2907">
        <v>1227</v>
      </c>
      <c r="H2907">
        <v>52.819629789065864</v>
      </c>
      <c r="I2907">
        <v>4259</v>
      </c>
      <c r="J2907">
        <v>2362</v>
      </c>
      <c r="K2907">
        <v>55.459027940831184</v>
      </c>
    </row>
    <row r="2908" spans="1:11" x14ac:dyDescent="0.25">
      <c r="A2908" t="s">
        <v>222</v>
      </c>
      <c r="B2908" t="s">
        <v>360</v>
      </c>
      <c r="C2908">
        <v>1964</v>
      </c>
      <c r="D2908">
        <v>1116</v>
      </c>
      <c r="E2908">
        <v>56.822810590631363</v>
      </c>
      <c r="F2908">
        <v>2230</v>
      </c>
      <c r="G2908">
        <v>1114</v>
      </c>
      <c r="H2908">
        <v>49.955156950672645</v>
      </c>
      <c r="I2908">
        <v>4194</v>
      </c>
      <c r="J2908">
        <v>2230</v>
      </c>
      <c r="K2908">
        <v>53.171196948020977</v>
      </c>
    </row>
    <row r="2909" spans="1:11" x14ac:dyDescent="0.25">
      <c r="A2909" t="s">
        <v>222</v>
      </c>
      <c r="B2909" t="s">
        <v>361</v>
      </c>
      <c r="C2909">
        <v>2109</v>
      </c>
      <c r="D2909">
        <v>1227</v>
      </c>
      <c r="E2909">
        <v>58.179231863442403</v>
      </c>
      <c r="F2909">
        <v>2454</v>
      </c>
      <c r="G2909">
        <v>1188</v>
      </c>
      <c r="H2909">
        <v>48.410757946210303</v>
      </c>
      <c r="I2909">
        <v>4563</v>
      </c>
      <c r="J2909">
        <v>2415</v>
      </c>
      <c r="K2909">
        <v>52.925706771860597</v>
      </c>
    </row>
    <row r="2910" spans="1:11" x14ac:dyDescent="0.25">
      <c r="A2910" t="s">
        <v>222</v>
      </c>
      <c r="B2910" t="s">
        <v>362</v>
      </c>
      <c r="C2910">
        <v>1796</v>
      </c>
      <c r="D2910">
        <v>1000</v>
      </c>
      <c r="E2910">
        <v>55.6792873051225</v>
      </c>
      <c r="F2910">
        <v>2030</v>
      </c>
      <c r="G2910">
        <v>988</v>
      </c>
      <c r="H2910">
        <v>48.669950738916299</v>
      </c>
      <c r="I2910">
        <v>3826</v>
      </c>
      <c r="J2910">
        <v>1988</v>
      </c>
      <c r="K2910">
        <v>51.960271824359602</v>
      </c>
    </row>
    <row r="2911" spans="1:11" x14ac:dyDescent="0.25">
      <c r="A2911" t="s">
        <v>222</v>
      </c>
      <c r="B2911" t="s">
        <v>363</v>
      </c>
      <c r="C2911">
        <v>372</v>
      </c>
      <c r="D2911">
        <v>221</v>
      </c>
      <c r="E2911">
        <v>59.408602150537597</v>
      </c>
      <c r="F2911">
        <v>396</v>
      </c>
      <c r="G2911">
        <v>216</v>
      </c>
      <c r="H2911">
        <v>54.545454545454497</v>
      </c>
      <c r="I2911">
        <v>768</v>
      </c>
      <c r="J2911">
        <v>437</v>
      </c>
      <c r="K2911">
        <v>56.9010416666667</v>
      </c>
    </row>
    <row r="2912" spans="1:11" x14ac:dyDescent="0.25">
      <c r="A2912" t="s">
        <v>222</v>
      </c>
      <c r="B2912" t="s">
        <v>355</v>
      </c>
      <c r="C2912">
        <v>1356</v>
      </c>
      <c r="D2912">
        <v>802</v>
      </c>
      <c r="E2912">
        <v>59.144542772861357</v>
      </c>
      <c r="F2912">
        <v>1366</v>
      </c>
      <c r="G2912">
        <v>720</v>
      </c>
      <c r="H2912">
        <v>52.708638360175691</v>
      </c>
      <c r="I2912">
        <v>2722</v>
      </c>
      <c r="J2912">
        <v>1522</v>
      </c>
      <c r="K2912">
        <v>55.914768552534895</v>
      </c>
    </row>
    <row r="2913" spans="1:11" x14ac:dyDescent="0.25">
      <c r="A2913" t="s">
        <v>223</v>
      </c>
      <c r="B2913" t="s">
        <v>365</v>
      </c>
      <c r="C2913">
        <v>4573</v>
      </c>
      <c r="D2913">
        <v>2047</v>
      </c>
      <c r="E2913">
        <v>44.7627378088782</v>
      </c>
      <c r="F2913">
        <v>4628</v>
      </c>
      <c r="G2913">
        <v>1771</v>
      </c>
      <c r="H2913">
        <v>38.267070008643039</v>
      </c>
      <c r="I2913">
        <v>9205</v>
      </c>
      <c r="J2913">
        <v>3819</v>
      </c>
      <c r="K2913">
        <v>41.48832156436719</v>
      </c>
    </row>
    <row r="2914" spans="1:11" x14ac:dyDescent="0.25">
      <c r="A2914" t="s">
        <v>223</v>
      </c>
      <c r="B2914" t="s">
        <v>366</v>
      </c>
      <c r="C2914">
        <v>5423</v>
      </c>
      <c r="D2914">
        <v>2672</v>
      </c>
      <c r="E2914">
        <v>49.271620874054953</v>
      </c>
      <c r="F2914">
        <v>5835</v>
      </c>
      <c r="G2914">
        <v>2540</v>
      </c>
      <c r="H2914">
        <v>43.53041988003428</v>
      </c>
      <c r="I2914">
        <v>11262</v>
      </c>
      <c r="J2914">
        <v>5212</v>
      </c>
      <c r="K2914">
        <v>46.279524063221452</v>
      </c>
    </row>
    <row r="2915" spans="1:11" x14ac:dyDescent="0.25">
      <c r="A2915" t="s">
        <v>223</v>
      </c>
      <c r="B2915" t="s">
        <v>367</v>
      </c>
      <c r="C2915">
        <v>4638</v>
      </c>
      <c r="D2915">
        <v>2253</v>
      </c>
      <c r="E2915">
        <v>48.576972833117722</v>
      </c>
      <c r="F2915">
        <v>4653</v>
      </c>
      <c r="G2915">
        <v>2166</v>
      </c>
      <c r="H2915">
        <v>46.550612508059324</v>
      </c>
      <c r="I2915">
        <v>9291</v>
      </c>
      <c r="J2915">
        <v>4419</v>
      </c>
      <c r="K2915">
        <v>47.562156926057476</v>
      </c>
    </row>
    <row r="2916" spans="1:11" x14ac:dyDescent="0.25">
      <c r="A2916" t="s">
        <v>223</v>
      </c>
      <c r="B2916" t="s">
        <v>355</v>
      </c>
      <c r="C2916">
        <v>5014</v>
      </c>
      <c r="D2916">
        <v>2550</v>
      </c>
      <c r="E2916">
        <v>50.857598723573993</v>
      </c>
      <c r="F2916">
        <v>5425</v>
      </c>
      <c r="G2916">
        <v>2539</v>
      </c>
      <c r="H2916">
        <v>46.801843317972356</v>
      </c>
      <c r="I2916">
        <v>10439</v>
      </c>
      <c r="J2916">
        <v>5089</v>
      </c>
      <c r="K2916">
        <v>48.749880256729575</v>
      </c>
    </row>
    <row r="2917" spans="1:11" x14ac:dyDescent="0.25">
      <c r="A2917" t="s">
        <v>223</v>
      </c>
      <c r="B2917" t="s">
        <v>368</v>
      </c>
      <c r="C2917">
        <v>4828</v>
      </c>
      <c r="D2917">
        <v>2498</v>
      </c>
      <c r="E2917">
        <v>51.739850869925434</v>
      </c>
      <c r="F2917">
        <v>5081</v>
      </c>
      <c r="G2917">
        <v>2358</v>
      </c>
      <c r="H2917">
        <v>46.408187364691997</v>
      </c>
      <c r="I2917">
        <v>9909</v>
      </c>
      <c r="J2917">
        <v>4856</v>
      </c>
      <c r="K2917">
        <v>49.005954183065896</v>
      </c>
    </row>
    <row r="2918" spans="1:11" x14ac:dyDescent="0.25">
      <c r="A2918" t="s">
        <v>223</v>
      </c>
      <c r="B2918" t="s">
        <v>369</v>
      </c>
      <c r="C2918">
        <v>3956</v>
      </c>
      <c r="D2918">
        <v>2131</v>
      </c>
      <c r="E2918">
        <v>53.867542972699695</v>
      </c>
      <c r="F2918">
        <v>4547</v>
      </c>
      <c r="G2918">
        <v>2186</v>
      </c>
      <c r="H2918">
        <v>48.075654277545638</v>
      </c>
      <c r="I2918">
        <v>8503</v>
      </c>
      <c r="J2918">
        <v>4317</v>
      </c>
      <c r="K2918">
        <v>50.770316358932142</v>
      </c>
    </row>
    <row r="2919" spans="1:11" x14ac:dyDescent="0.25">
      <c r="A2919" t="s">
        <v>223</v>
      </c>
      <c r="B2919" t="s">
        <v>370</v>
      </c>
      <c r="C2919">
        <v>4272</v>
      </c>
      <c r="D2919">
        <v>2232</v>
      </c>
      <c r="E2919">
        <v>52.247191011235955</v>
      </c>
      <c r="F2919">
        <v>4770</v>
      </c>
      <c r="G2919">
        <v>2131</v>
      </c>
      <c r="H2919">
        <v>44.675052410901472</v>
      </c>
      <c r="I2919">
        <v>9042</v>
      </c>
      <c r="J2919">
        <v>4363</v>
      </c>
      <c r="K2919">
        <v>48.252598982525988</v>
      </c>
    </row>
    <row r="2920" spans="1:11" x14ac:dyDescent="0.25">
      <c r="A2920" t="s">
        <v>223</v>
      </c>
      <c r="B2920" t="s">
        <v>357</v>
      </c>
      <c r="C2920">
        <v>4557</v>
      </c>
      <c r="D2920">
        <v>2477</v>
      </c>
      <c r="E2920">
        <v>54.355935922756196</v>
      </c>
      <c r="F2920">
        <v>4926</v>
      </c>
      <c r="G2920">
        <v>2262</v>
      </c>
      <c r="H2920">
        <v>45.919610231425096</v>
      </c>
      <c r="I2920">
        <v>9483</v>
      </c>
      <c r="J2920">
        <v>4739</v>
      </c>
      <c r="K2920">
        <v>49.973637034693667</v>
      </c>
    </row>
    <row r="2921" spans="1:11" x14ac:dyDescent="0.25">
      <c r="A2921" t="s">
        <v>223</v>
      </c>
      <c r="B2921" t="s">
        <v>358</v>
      </c>
      <c r="C2921">
        <v>4230</v>
      </c>
      <c r="D2921">
        <v>2415</v>
      </c>
      <c r="E2921">
        <v>57.092198581560289</v>
      </c>
      <c r="F2921">
        <v>4757</v>
      </c>
      <c r="G2921">
        <v>2336</v>
      </c>
      <c r="H2921">
        <v>49.106579777170481</v>
      </c>
      <c r="I2921">
        <v>8987</v>
      </c>
      <c r="J2921">
        <v>4751</v>
      </c>
      <c r="K2921">
        <v>52.865249805274289</v>
      </c>
    </row>
    <row r="2922" spans="1:11" x14ac:dyDescent="0.25">
      <c r="A2922" t="s">
        <v>223</v>
      </c>
      <c r="B2922" t="s">
        <v>359</v>
      </c>
      <c r="C2922">
        <v>5027</v>
      </c>
      <c r="D2922">
        <v>2752</v>
      </c>
      <c r="E2922">
        <v>54.744380346130896</v>
      </c>
      <c r="F2922">
        <v>5774</v>
      </c>
      <c r="G2922">
        <v>2781</v>
      </c>
      <c r="H2922">
        <v>48.164184274333223</v>
      </c>
      <c r="I2922">
        <v>10803</v>
      </c>
      <c r="J2922">
        <v>5534</v>
      </c>
      <c r="K2922">
        <v>51.226511154308994</v>
      </c>
    </row>
    <row r="2923" spans="1:11" x14ac:dyDescent="0.25">
      <c r="A2923" t="s">
        <v>223</v>
      </c>
      <c r="B2923" t="s">
        <v>360</v>
      </c>
      <c r="C2923">
        <v>4692</v>
      </c>
      <c r="D2923">
        <v>2544</v>
      </c>
      <c r="E2923">
        <v>54.21994884910486</v>
      </c>
      <c r="F2923">
        <v>5556</v>
      </c>
      <c r="G2923">
        <v>2680</v>
      </c>
      <c r="H2923">
        <v>48.236141108711301</v>
      </c>
      <c r="I2923">
        <v>10248</v>
      </c>
      <c r="J2923">
        <v>5224</v>
      </c>
      <c r="K2923">
        <v>50.975800156128024</v>
      </c>
    </row>
    <row r="2924" spans="1:11" x14ac:dyDescent="0.25">
      <c r="A2924" t="s">
        <v>223</v>
      </c>
      <c r="B2924" t="s">
        <v>361</v>
      </c>
      <c r="C2924">
        <v>4674</v>
      </c>
      <c r="D2924">
        <v>2432</v>
      </c>
      <c r="E2924">
        <v>52.032520325203301</v>
      </c>
      <c r="F2924">
        <v>5181</v>
      </c>
      <c r="G2924">
        <v>2422</v>
      </c>
      <c r="H2924">
        <v>46.747732098050598</v>
      </c>
      <c r="I2924">
        <v>9855</v>
      </c>
      <c r="J2924">
        <v>4854</v>
      </c>
      <c r="K2924">
        <v>49.254185692541903</v>
      </c>
    </row>
    <row r="2925" spans="1:11" x14ac:dyDescent="0.25">
      <c r="A2925" t="s">
        <v>223</v>
      </c>
      <c r="B2925" t="s">
        <v>362</v>
      </c>
      <c r="C2925">
        <v>4445</v>
      </c>
      <c r="D2925">
        <v>2428</v>
      </c>
      <c r="E2925">
        <v>54.6231721034871</v>
      </c>
      <c r="F2925">
        <v>4536</v>
      </c>
      <c r="G2925">
        <v>2149</v>
      </c>
      <c r="H2925">
        <v>47.376543209876502</v>
      </c>
      <c r="I2925">
        <v>8981</v>
      </c>
      <c r="J2925">
        <v>4577</v>
      </c>
      <c r="K2925">
        <v>50.963144415989298</v>
      </c>
    </row>
    <row r="2926" spans="1:11" x14ac:dyDescent="0.25">
      <c r="A2926" t="s">
        <v>223</v>
      </c>
      <c r="B2926" t="s">
        <v>363</v>
      </c>
      <c r="C2926">
        <v>1401</v>
      </c>
      <c r="D2926">
        <v>759</v>
      </c>
      <c r="E2926">
        <v>54.175588865096401</v>
      </c>
      <c r="F2926">
        <v>1402</v>
      </c>
      <c r="G2926">
        <v>704</v>
      </c>
      <c r="H2926">
        <v>50.213980028530699</v>
      </c>
      <c r="I2926">
        <v>2803</v>
      </c>
      <c r="J2926">
        <v>1463</v>
      </c>
      <c r="K2926">
        <v>52.194077773813802</v>
      </c>
    </row>
    <row r="2927" spans="1:11" x14ac:dyDescent="0.25">
      <c r="A2927" t="s">
        <v>454</v>
      </c>
      <c r="B2927" t="s">
        <v>370</v>
      </c>
      <c r="C2927">
        <v>646</v>
      </c>
      <c r="D2927">
        <v>301</v>
      </c>
      <c r="E2927">
        <v>46.594427244582036</v>
      </c>
      <c r="F2927">
        <v>664</v>
      </c>
      <c r="G2927">
        <v>236</v>
      </c>
      <c r="H2927">
        <v>35.542168674698793</v>
      </c>
      <c r="I2927">
        <v>1310</v>
      </c>
      <c r="J2927">
        <v>537</v>
      </c>
      <c r="K2927">
        <v>40.992366412213741</v>
      </c>
    </row>
    <row r="2928" spans="1:11" x14ac:dyDescent="0.25">
      <c r="A2928" t="s">
        <v>454</v>
      </c>
      <c r="B2928" t="s">
        <v>357</v>
      </c>
      <c r="C2928">
        <v>538</v>
      </c>
      <c r="D2928">
        <v>259</v>
      </c>
      <c r="E2928">
        <v>48.141263940520446</v>
      </c>
      <c r="F2928">
        <v>779</v>
      </c>
      <c r="G2928">
        <v>297</v>
      </c>
      <c r="H2928">
        <v>38.125802310654684</v>
      </c>
      <c r="I2928">
        <v>1317</v>
      </c>
      <c r="J2928">
        <v>556</v>
      </c>
      <c r="K2928">
        <v>42.217160212604405</v>
      </c>
    </row>
    <row r="2929" spans="1:11" x14ac:dyDescent="0.25">
      <c r="A2929" t="s">
        <v>454</v>
      </c>
      <c r="B2929" t="s">
        <v>358</v>
      </c>
      <c r="C2929">
        <v>504</v>
      </c>
      <c r="D2929">
        <v>243</v>
      </c>
      <c r="E2929">
        <v>48.214285714285715</v>
      </c>
      <c r="F2929">
        <v>725</v>
      </c>
      <c r="G2929">
        <v>263</v>
      </c>
      <c r="H2929">
        <v>36.275862068965516</v>
      </c>
      <c r="I2929">
        <v>1229</v>
      </c>
      <c r="J2929">
        <v>506</v>
      </c>
      <c r="K2929">
        <v>41.171684296175755</v>
      </c>
    </row>
    <row r="2930" spans="1:11" x14ac:dyDescent="0.25">
      <c r="A2930" t="s">
        <v>454</v>
      </c>
      <c r="B2930" t="s">
        <v>359</v>
      </c>
      <c r="C2930">
        <v>520</v>
      </c>
      <c r="D2930">
        <v>221</v>
      </c>
      <c r="E2930">
        <v>42.5</v>
      </c>
      <c r="F2930">
        <v>669</v>
      </c>
      <c r="G2930">
        <v>255</v>
      </c>
      <c r="H2930">
        <v>38.116591928251125</v>
      </c>
      <c r="I2930">
        <v>1189</v>
      </c>
      <c r="J2930">
        <v>476</v>
      </c>
      <c r="K2930">
        <v>40.033641715727505</v>
      </c>
    </row>
    <row r="2931" spans="1:11" x14ac:dyDescent="0.25">
      <c r="A2931" t="s">
        <v>175</v>
      </c>
      <c r="B2931" t="s">
        <v>360</v>
      </c>
      <c r="C2931">
        <v>5900</v>
      </c>
      <c r="D2931">
        <v>2952</v>
      </c>
      <c r="E2931">
        <v>50.033898305084747</v>
      </c>
      <c r="F2931">
        <v>6374</v>
      </c>
      <c r="G2931">
        <v>2773</v>
      </c>
      <c r="H2931">
        <v>43.50486350800125</v>
      </c>
      <c r="I2931">
        <v>12274</v>
      </c>
      <c r="J2931">
        <v>5725</v>
      </c>
      <c r="K2931">
        <v>46.64331106403781</v>
      </c>
    </row>
    <row r="2932" spans="1:11" x14ac:dyDescent="0.25">
      <c r="A2932" t="s">
        <v>175</v>
      </c>
      <c r="B2932" t="s">
        <v>361</v>
      </c>
      <c r="C2932">
        <v>6859</v>
      </c>
      <c r="D2932">
        <v>3653</v>
      </c>
      <c r="E2932">
        <v>53.258492491616899</v>
      </c>
      <c r="F2932">
        <v>7544</v>
      </c>
      <c r="G2932">
        <v>3366</v>
      </c>
      <c r="H2932">
        <v>44.618239660657501</v>
      </c>
      <c r="I2932">
        <v>14403</v>
      </c>
      <c r="J2932">
        <v>7019</v>
      </c>
      <c r="K2932">
        <v>48.732902867458201</v>
      </c>
    </row>
    <row r="2933" spans="1:11" x14ac:dyDescent="0.25">
      <c r="A2933" t="s">
        <v>175</v>
      </c>
      <c r="B2933" t="s">
        <v>362</v>
      </c>
      <c r="C2933">
        <v>6520</v>
      </c>
      <c r="D2933">
        <v>3467</v>
      </c>
      <c r="E2933">
        <v>53.174846625766897</v>
      </c>
      <c r="F2933">
        <v>7379</v>
      </c>
      <c r="G2933">
        <v>3285</v>
      </c>
      <c r="H2933">
        <v>44.518227402087</v>
      </c>
      <c r="I2933">
        <v>13899</v>
      </c>
      <c r="J2933">
        <v>6752</v>
      </c>
      <c r="K2933">
        <v>48.579034462910997</v>
      </c>
    </row>
    <row r="2934" spans="1:11" x14ac:dyDescent="0.25">
      <c r="A2934" t="s">
        <v>175</v>
      </c>
      <c r="B2934" t="s">
        <v>363</v>
      </c>
      <c r="C2934">
        <v>1517</v>
      </c>
      <c r="D2934">
        <v>784</v>
      </c>
      <c r="E2934">
        <v>51.6809492419249</v>
      </c>
      <c r="F2934">
        <v>1524</v>
      </c>
      <c r="G2934">
        <v>598</v>
      </c>
      <c r="H2934">
        <v>39.238845144357001</v>
      </c>
      <c r="I2934">
        <v>3041</v>
      </c>
      <c r="J2934">
        <v>1382</v>
      </c>
      <c r="K2934">
        <v>45.445577112791803</v>
      </c>
    </row>
    <row r="2935" spans="1:11" x14ac:dyDescent="0.25">
      <c r="A2935" t="s">
        <v>176</v>
      </c>
      <c r="B2935" t="s">
        <v>365</v>
      </c>
      <c r="C2935">
        <v>5922</v>
      </c>
      <c r="D2935">
        <v>2427</v>
      </c>
      <c r="E2935">
        <v>40.982776089159067</v>
      </c>
      <c r="F2935">
        <v>5810</v>
      </c>
      <c r="G2935">
        <v>2208</v>
      </c>
      <c r="H2935">
        <v>38.003442340791736</v>
      </c>
      <c r="I2935">
        <v>11736</v>
      </c>
      <c r="J2935">
        <v>4637</v>
      </c>
      <c r="K2935">
        <v>39.51090661213361</v>
      </c>
    </row>
    <row r="2936" spans="1:11" x14ac:dyDescent="0.25">
      <c r="A2936" t="s">
        <v>176</v>
      </c>
      <c r="B2936" t="s">
        <v>366</v>
      </c>
      <c r="C2936">
        <v>5996</v>
      </c>
      <c r="D2936">
        <v>2478</v>
      </c>
      <c r="E2936">
        <v>41.327551701134091</v>
      </c>
      <c r="F2936">
        <v>6130</v>
      </c>
      <c r="G2936">
        <v>2262</v>
      </c>
      <c r="H2936">
        <v>36.900489396411096</v>
      </c>
      <c r="I2936">
        <v>12126</v>
      </c>
      <c r="J2936">
        <v>4740</v>
      </c>
      <c r="K2936">
        <v>39.089559623948539</v>
      </c>
    </row>
    <row r="2937" spans="1:11" x14ac:dyDescent="0.25">
      <c r="A2937" t="s">
        <v>176</v>
      </c>
      <c r="B2937" t="s">
        <v>367</v>
      </c>
      <c r="C2937">
        <v>5224</v>
      </c>
      <c r="D2937">
        <v>2152</v>
      </c>
      <c r="E2937">
        <v>41.194486983154675</v>
      </c>
      <c r="F2937">
        <v>5462</v>
      </c>
      <c r="G2937">
        <v>2063</v>
      </c>
      <c r="H2937">
        <v>37.770047601611132</v>
      </c>
      <c r="I2937">
        <v>10686</v>
      </c>
      <c r="J2937">
        <v>4215</v>
      </c>
      <c r="K2937">
        <v>39.444132509825941</v>
      </c>
    </row>
    <row r="2938" spans="1:11" x14ac:dyDescent="0.25">
      <c r="A2938" t="s">
        <v>176</v>
      </c>
      <c r="B2938" t="s">
        <v>355</v>
      </c>
      <c r="C2938">
        <v>5722</v>
      </c>
      <c r="D2938">
        <v>2336</v>
      </c>
      <c r="E2938">
        <v>40.824886403355471</v>
      </c>
      <c r="F2938">
        <v>5992</v>
      </c>
      <c r="G2938">
        <v>2264</v>
      </c>
      <c r="H2938">
        <v>37.78371161548732</v>
      </c>
      <c r="I2938">
        <v>11714</v>
      </c>
      <c r="J2938">
        <v>4600</v>
      </c>
      <c r="K2938">
        <v>39.269250469523648</v>
      </c>
    </row>
    <row r="2939" spans="1:11" x14ac:dyDescent="0.25">
      <c r="A2939" t="s">
        <v>176</v>
      </c>
      <c r="B2939" t="s">
        <v>368</v>
      </c>
      <c r="C2939">
        <v>5656</v>
      </c>
      <c r="D2939">
        <v>2403</v>
      </c>
      <c r="E2939">
        <v>42.485855728429989</v>
      </c>
      <c r="F2939">
        <v>5880</v>
      </c>
      <c r="G2939">
        <v>2286</v>
      </c>
      <c r="H2939">
        <v>38.877551020408163</v>
      </c>
      <c r="I2939">
        <v>11536</v>
      </c>
      <c r="J2939">
        <v>4689</v>
      </c>
      <c r="K2939">
        <v>40.646671289875172</v>
      </c>
    </row>
    <row r="2940" spans="1:11" x14ac:dyDescent="0.25">
      <c r="A2940" t="s">
        <v>176</v>
      </c>
      <c r="B2940" t="s">
        <v>369</v>
      </c>
      <c r="C2940">
        <v>4966</v>
      </c>
      <c r="D2940">
        <v>2224</v>
      </c>
      <c r="E2940">
        <v>44.784534836890863</v>
      </c>
      <c r="F2940">
        <v>5166</v>
      </c>
      <c r="G2940">
        <v>2098</v>
      </c>
      <c r="H2940">
        <v>40.611691831204027</v>
      </c>
      <c r="I2940">
        <v>10132</v>
      </c>
      <c r="J2940">
        <v>4322</v>
      </c>
      <c r="K2940">
        <v>42.65692854322937</v>
      </c>
    </row>
    <row r="2941" spans="1:11" x14ac:dyDescent="0.25">
      <c r="A2941" t="s">
        <v>176</v>
      </c>
      <c r="B2941" t="s">
        <v>370</v>
      </c>
      <c r="C2941">
        <v>3854</v>
      </c>
      <c r="D2941">
        <v>1792</v>
      </c>
      <c r="E2941">
        <v>46.49714582252205</v>
      </c>
      <c r="F2941">
        <v>4336</v>
      </c>
      <c r="G2941">
        <v>1890</v>
      </c>
      <c r="H2941">
        <v>43.588560885608857</v>
      </c>
      <c r="I2941">
        <v>8190</v>
      </c>
      <c r="J2941">
        <v>3682</v>
      </c>
      <c r="K2941">
        <v>44.957264957264961</v>
      </c>
    </row>
    <row r="2942" spans="1:11" x14ac:dyDescent="0.25">
      <c r="A2942" t="s">
        <v>176</v>
      </c>
      <c r="B2942" t="s">
        <v>357</v>
      </c>
      <c r="C2942">
        <v>4088</v>
      </c>
      <c r="D2942">
        <v>1997</v>
      </c>
      <c r="E2942">
        <v>48.850293542074361</v>
      </c>
      <c r="F2942">
        <v>4458</v>
      </c>
      <c r="G2942">
        <v>1885</v>
      </c>
      <c r="H2942">
        <v>42.283535217586362</v>
      </c>
      <c r="I2942">
        <v>8546</v>
      </c>
      <c r="J2942">
        <v>3882</v>
      </c>
      <c r="K2942">
        <v>45.424760121694362</v>
      </c>
    </row>
    <row r="2943" spans="1:11" x14ac:dyDescent="0.25">
      <c r="A2943" t="s">
        <v>176</v>
      </c>
      <c r="B2943" t="s">
        <v>358</v>
      </c>
      <c r="C2943">
        <v>3934</v>
      </c>
      <c r="D2943">
        <v>1902</v>
      </c>
      <c r="E2943">
        <v>48.347737671581086</v>
      </c>
      <c r="F2943">
        <v>4163</v>
      </c>
      <c r="G2943">
        <v>1895</v>
      </c>
      <c r="H2943">
        <v>45.520057650732639</v>
      </c>
      <c r="I2943">
        <v>8097</v>
      </c>
      <c r="J2943">
        <v>3797</v>
      </c>
      <c r="K2943">
        <v>46.89391132518216</v>
      </c>
    </row>
    <row r="2944" spans="1:11" x14ac:dyDescent="0.25">
      <c r="A2944" t="s">
        <v>176</v>
      </c>
      <c r="B2944" t="s">
        <v>359</v>
      </c>
      <c r="C2944">
        <v>4327</v>
      </c>
      <c r="D2944">
        <v>2030</v>
      </c>
      <c r="E2944">
        <v>46.914721516061938</v>
      </c>
      <c r="F2944">
        <v>4492</v>
      </c>
      <c r="G2944">
        <v>2032</v>
      </c>
      <c r="H2944">
        <v>45.235975066785393</v>
      </c>
      <c r="I2944">
        <v>8819</v>
      </c>
      <c r="J2944">
        <v>4062</v>
      </c>
      <c r="K2944">
        <v>46.059643950561288</v>
      </c>
    </row>
    <row r="2945" spans="1:11" x14ac:dyDescent="0.25">
      <c r="A2945" t="s">
        <v>176</v>
      </c>
      <c r="B2945" t="s">
        <v>360</v>
      </c>
      <c r="C2945">
        <v>3078</v>
      </c>
      <c r="D2945">
        <v>1487</v>
      </c>
      <c r="E2945">
        <v>48.310591293047437</v>
      </c>
      <c r="F2945">
        <v>3798</v>
      </c>
      <c r="G2945">
        <v>1722</v>
      </c>
      <c r="H2945">
        <v>45.339652448657191</v>
      </c>
      <c r="I2945">
        <v>6876</v>
      </c>
      <c r="J2945">
        <v>3209</v>
      </c>
      <c r="K2945">
        <v>46.669575334496805</v>
      </c>
    </row>
    <row r="2946" spans="1:11" x14ac:dyDescent="0.25">
      <c r="A2946" t="s">
        <v>176</v>
      </c>
      <c r="B2946" t="s">
        <v>361</v>
      </c>
      <c r="C2946">
        <v>3932</v>
      </c>
      <c r="D2946">
        <v>1983</v>
      </c>
      <c r="E2946">
        <v>50.4323499491353</v>
      </c>
      <c r="F2946">
        <v>4646</v>
      </c>
      <c r="G2946">
        <v>2023</v>
      </c>
      <c r="H2946">
        <v>43.542832544124003</v>
      </c>
      <c r="I2946">
        <v>8578</v>
      </c>
      <c r="J2946">
        <v>4006</v>
      </c>
      <c r="K2946">
        <v>46.700862671951498</v>
      </c>
    </row>
    <row r="2947" spans="1:11" x14ac:dyDescent="0.25">
      <c r="A2947" t="s">
        <v>176</v>
      </c>
      <c r="B2947" t="s">
        <v>362</v>
      </c>
      <c r="C2947">
        <v>3253</v>
      </c>
      <c r="D2947">
        <v>1593</v>
      </c>
      <c r="E2947">
        <v>48.970181371042102</v>
      </c>
      <c r="F2947">
        <v>3617</v>
      </c>
      <c r="G2947">
        <v>1612</v>
      </c>
      <c r="H2947">
        <v>44.5673209842411</v>
      </c>
      <c r="I2947">
        <v>6870</v>
      </c>
      <c r="J2947">
        <v>3205</v>
      </c>
      <c r="K2947">
        <v>46.652110625909799</v>
      </c>
    </row>
    <row r="2948" spans="1:11" x14ac:dyDescent="0.25">
      <c r="A2948" t="s">
        <v>176</v>
      </c>
      <c r="B2948" t="s">
        <v>363</v>
      </c>
      <c r="C2948">
        <v>893</v>
      </c>
      <c r="D2948">
        <v>463</v>
      </c>
      <c r="E2948">
        <v>51.847704367301198</v>
      </c>
      <c r="F2948">
        <v>1024</v>
      </c>
      <c r="G2948">
        <v>486</v>
      </c>
      <c r="H2948">
        <v>47.4609375</v>
      </c>
      <c r="I2948">
        <v>1917</v>
      </c>
      <c r="J2948">
        <v>949</v>
      </c>
      <c r="K2948">
        <v>49.504434011476299</v>
      </c>
    </row>
    <row r="2949" spans="1:11" x14ac:dyDescent="0.25">
      <c r="A2949" t="s">
        <v>188</v>
      </c>
      <c r="B2949" t="s">
        <v>365</v>
      </c>
      <c r="C2949">
        <v>6920</v>
      </c>
      <c r="D2949">
        <v>3143</v>
      </c>
      <c r="E2949">
        <v>45.419075144508668</v>
      </c>
      <c r="F2949">
        <v>6379</v>
      </c>
      <c r="G2949">
        <v>2661</v>
      </c>
      <c r="H2949">
        <v>41.715002351465749</v>
      </c>
      <c r="I2949">
        <v>13300</v>
      </c>
      <c r="J2949">
        <v>5805</v>
      </c>
      <c r="K2949">
        <v>43.646616541353389</v>
      </c>
    </row>
    <row r="2950" spans="1:11" x14ac:dyDescent="0.25">
      <c r="A2950" t="s">
        <v>188</v>
      </c>
      <c r="B2950" t="s">
        <v>366</v>
      </c>
      <c r="C2950">
        <v>6633</v>
      </c>
      <c r="D2950">
        <v>2979</v>
      </c>
      <c r="E2950">
        <v>44.911804613297157</v>
      </c>
      <c r="F2950">
        <v>6655</v>
      </c>
      <c r="G2950">
        <v>2669</v>
      </c>
      <c r="H2950">
        <v>40.105184072126221</v>
      </c>
      <c r="I2950">
        <v>13291</v>
      </c>
      <c r="J2950">
        <v>5649</v>
      </c>
      <c r="K2950">
        <v>42.502445263712289</v>
      </c>
    </row>
    <row r="2951" spans="1:11" x14ac:dyDescent="0.25">
      <c r="A2951" t="s">
        <v>188</v>
      </c>
      <c r="B2951" t="s">
        <v>367</v>
      </c>
      <c r="C2951">
        <v>6435</v>
      </c>
      <c r="D2951">
        <v>2902</v>
      </c>
      <c r="E2951">
        <v>45.097125097125101</v>
      </c>
      <c r="F2951">
        <v>6441</v>
      </c>
      <c r="G2951">
        <v>2627</v>
      </c>
      <c r="H2951">
        <v>40.7855922993324</v>
      </c>
      <c r="I2951">
        <v>12876</v>
      </c>
      <c r="J2951">
        <v>5529</v>
      </c>
      <c r="K2951">
        <v>42.940354147250702</v>
      </c>
    </row>
    <row r="2952" spans="1:11" x14ac:dyDescent="0.25">
      <c r="A2952" t="s">
        <v>188</v>
      </c>
      <c r="B2952" t="s">
        <v>355</v>
      </c>
      <c r="C2952">
        <v>5243</v>
      </c>
      <c r="D2952">
        <v>2511</v>
      </c>
      <c r="E2952">
        <v>47.892427999237078</v>
      </c>
      <c r="F2952">
        <v>5939</v>
      </c>
      <c r="G2952">
        <v>2478</v>
      </c>
      <c r="H2952">
        <v>41.724195992591348</v>
      </c>
      <c r="I2952">
        <v>11182</v>
      </c>
      <c r="J2952">
        <v>4989</v>
      </c>
      <c r="K2952">
        <v>44.616347701663386</v>
      </c>
    </row>
    <row r="2953" spans="1:11" x14ac:dyDescent="0.25">
      <c r="A2953" t="s">
        <v>188</v>
      </c>
      <c r="B2953" t="s">
        <v>368</v>
      </c>
      <c r="C2953">
        <v>5497</v>
      </c>
      <c r="D2953">
        <v>2584</v>
      </c>
      <c r="E2953">
        <v>47.007458613789339</v>
      </c>
      <c r="F2953">
        <v>5842</v>
      </c>
      <c r="G2953">
        <v>2428</v>
      </c>
      <c r="H2953">
        <v>41.561109209174937</v>
      </c>
      <c r="I2953">
        <v>11339</v>
      </c>
      <c r="J2953">
        <v>5012</v>
      </c>
      <c r="K2953">
        <v>44.201428697415992</v>
      </c>
    </row>
    <row r="2954" spans="1:11" x14ac:dyDescent="0.25">
      <c r="A2954" t="s">
        <v>226</v>
      </c>
      <c r="B2954" t="s">
        <v>365</v>
      </c>
      <c r="C2954">
        <v>1407</v>
      </c>
      <c r="D2954">
        <v>745</v>
      </c>
      <c r="E2954">
        <v>52.949538024164887</v>
      </c>
      <c r="F2954">
        <v>1703</v>
      </c>
      <c r="G2954">
        <v>786</v>
      </c>
      <c r="H2954">
        <v>46.153846153846153</v>
      </c>
      <c r="I2954">
        <v>3110</v>
      </c>
      <c r="J2954">
        <v>1531</v>
      </c>
      <c r="K2954">
        <v>49.228295819935695</v>
      </c>
    </row>
    <row r="2955" spans="1:11" x14ac:dyDescent="0.25">
      <c r="A2955" t="s">
        <v>226</v>
      </c>
      <c r="B2955" t="s">
        <v>366</v>
      </c>
      <c r="C2955">
        <v>1385</v>
      </c>
      <c r="D2955">
        <v>748</v>
      </c>
      <c r="E2955">
        <v>54.007220216606498</v>
      </c>
      <c r="F2955">
        <v>1639</v>
      </c>
      <c r="G2955">
        <v>796</v>
      </c>
      <c r="H2955">
        <v>48.566198901769376</v>
      </c>
      <c r="I2955">
        <v>3024</v>
      </c>
      <c r="J2955">
        <v>1544</v>
      </c>
      <c r="K2955">
        <v>51.058201058201057</v>
      </c>
    </row>
    <row r="2956" spans="1:11" x14ac:dyDescent="0.25">
      <c r="A2956" t="s">
        <v>226</v>
      </c>
      <c r="B2956" t="s">
        <v>367</v>
      </c>
      <c r="C2956">
        <v>1182</v>
      </c>
      <c r="D2956">
        <v>689</v>
      </c>
      <c r="E2956">
        <v>58.291032148900165</v>
      </c>
      <c r="F2956">
        <v>1290</v>
      </c>
      <c r="G2956">
        <v>665</v>
      </c>
      <c r="H2956">
        <v>51.550387596899228</v>
      </c>
      <c r="I2956">
        <v>2473</v>
      </c>
      <c r="J2956">
        <v>1354</v>
      </c>
      <c r="K2956">
        <v>54.751314193287506</v>
      </c>
    </row>
    <row r="2957" spans="1:11" x14ac:dyDescent="0.25">
      <c r="A2957" t="s">
        <v>226</v>
      </c>
      <c r="B2957" t="s">
        <v>355</v>
      </c>
      <c r="C2957">
        <v>1230</v>
      </c>
      <c r="D2957">
        <v>719</v>
      </c>
      <c r="E2957">
        <v>58.455284552845534</v>
      </c>
      <c r="F2957">
        <v>1351</v>
      </c>
      <c r="G2957">
        <v>713</v>
      </c>
      <c r="H2957">
        <v>52.775721687638786</v>
      </c>
      <c r="I2957">
        <v>2581</v>
      </c>
      <c r="J2957">
        <v>1432</v>
      </c>
      <c r="K2957">
        <v>55.482371173963585</v>
      </c>
    </row>
    <row r="2958" spans="1:11" x14ac:dyDescent="0.25">
      <c r="A2958" t="s">
        <v>226</v>
      </c>
      <c r="B2958" t="s">
        <v>368</v>
      </c>
      <c r="C2958">
        <v>1264</v>
      </c>
      <c r="D2958">
        <v>769</v>
      </c>
      <c r="E2958">
        <v>60.838607594936711</v>
      </c>
      <c r="F2958">
        <v>1301</v>
      </c>
      <c r="G2958">
        <v>725</v>
      </c>
      <c r="H2958">
        <v>55.726364335126824</v>
      </c>
      <c r="I2958">
        <v>2565</v>
      </c>
      <c r="J2958">
        <v>1494</v>
      </c>
      <c r="K2958">
        <v>58.245614035087719</v>
      </c>
    </row>
    <row r="2959" spans="1:11" x14ac:dyDescent="0.25">
      <c r="A2959" t="s">
        <v>226</v>
      </c>
      <c r="B2959" t="s">
        <v>369</v>
      </c>
      <c r="C2959">
        <v>1113</v>
      </c>
      <c r="D2959">
        <v>733</v>
      </c>
      <c r="E2959">
        <v>65.85804132973945</v>
      </c>
      <c r="F2959">
        <v>1047</v>
      </c>
      <c r="G2959">
        <v>637</v>
      </c>
      <c r="H2959">
        <v>60.840496657115573</v>
      </c>
      <c r="I2959">
        <v>2160</v>
      </c>
      <c r="J2959">
        <v>1370</v>
      </c>
      <c r="K2959">
        <v>63.425925925925924</v>
      </c>
    </row>
    <row r="2960" spans="1:11" x14ac:dyDescent="0.25">
      <c r="A2960" t="s">
        <v>226</v>
      </c>
      <c r="B2960" t="s">
        <v>370</v>
      </c>
      <c r="C2960">
        <v>1031</v>
      </c>
      <c r="D2960">
        <v>700</v>
      </c>
      <c r="E2960">
        <v>67.895247332686708</v>
      </c>
      <c r="F2960">
        <v>1046</v>
      </c>
      <c r="G2960">
        <v>618</v>
      </c>
      <c r="H2960">
        <v>59.082217973231351</v>
      </c>
      <c r="I2960">
        <v>2077</v>
      </c>
      <c r="J2960">
        <v>1318</v>
      </c>
      <c r="K2960">
        <v>63.456909003370249</v>
      </c>
    </row>
    <row r="2961" spans="1:11" x14ac:dyDescent="0.25">
      <c r="A2961" t="s">
        <v>226</v>
      </c>
      <c r="B2961" t="s">
        <v>357</v>
      </c>
      <c r="C2961">
        <v>1296</v>
      </c>
      <c r="D2961">
        <v>739</v>
      </c>
      <c r="E2961">
        <v>57.021604938271601</v>
      </c>
      <c r="F2961">
        <v>1277</v>
      </c>
      <c r="G2961">
        <v>654</v>
      </c>
      <c r="H2961">
        <v>51.21378230227095</v>
      </c>
      <c r="I2961">
        <v>2573</v>
      </c>
      <c r="J2961">
        <v>1393</v>
      </c>
      <c r="K2961">
        <v>54.139137193937039</v>
      </c>
    </row>
    <row r="2962" spans="1:11" x14ac:dyDescent="0.25">
      <c r="A2962" t="s">
        <v>226</v>
      </c>
      <c r="B2962" t="s">
        <v>358</v>
      </c>
      <c r="C2962">
        <v>1261</v>
      </c>
      <c r="D2962">
        <v>751</v>
      </c>
      <c r="E2962">
        <v>59.555908009516259</v>
      </c>
      <c r="F2962">
        <v>1233</v>
      </c>
      <c r="G2962">
        <v>662</v>
      </c>
      <c r="H2962">
        <v>53.690186536901862</v>
      </c>
      <c r="I2962">
        <v>2494</v>
      </c>
      <c r="J2962">
        <v>1413</v>
      </c>
      <c r="K2962">
        <v>56.655974338412186</v>
      </c>
    </row>
    <row r="2963" spans="1:11" x14ac:dyDescent="0.25">
      <c r="A2963" t="s">
        <v>226</v>
      </c>
      <c r="B2963" t="s">
        <v>359</v>
      </c>
      <c r="C2963">
        <v>1436</v>
      </c>
      <c r="D2963">
        <v>761</v>
      </c>
      <c r="E2963">
        <v>52.994428969359333</v>
      </c>
      <c r="F2963">
        <v>1446</v>
      </c>
      <c r="G2963">
        <v>735</v>
      </c>
      <c r="H2963">
        <v>50.829875518672196</v>
      </c>
      <c r="I2963">
        <v>2882</v>
      </c>
      <c r="J2963">
        <v>1496</v>
      </c>
      <c r="K2963">
        <v>51.908396946564892</v>
      </c>
    </row>
    <row r="2964" spans="1:11" x14ac:dyDescent="0.25">
      <c r="A2964" t="s">
        <v>226</v>
      </c>
      <c r="B2964" t="s">
        <v>360</v>
      </c>
      <c r="C2964">
        <v>1358</v>
      </c>
      <c r="D2964">
        <v>735</v>
      </c>
      <c r="E2964">
        <v>54.123711340206185</v>
      </c>
      <c r="F2964">
        <v>1420</v>
      </c>
      <c r="G2964">
        <v>707</v>
      </c>
      <c r="H2964">
        <v>49.7887323943662</v>
      </c>
      <c r="I2964">
        <v>2778</v>
      </c>
      <c r="J2964">
        <v>1442</v>
      </c>
      <c r="K2964">
        <v>51.907847372210227</v>
      </c>
    </row>
    <row r="2965" spans="1:11" x14ac:dyDescent="0.25">
      <c r="A2965" t="s">
        <v>226</v>
      </c>
      <c r="B2965" t="s">
        <v>361</v>
      </c>
      <c r="C2965">
        <v>1245</v>
      </c>
      <c r="D2965">
        <v>699</v>
      </c>
      <c r="E2965">
        <v>56.144578313253</v>
      </c>
      <c r="F2965">
        <v>1265</v>
      </c>
      <c r="G2965">
        <v>643</v>
      </c>
      <c r="H2965">
        <v>50.830039525691703</v>
      </c>
      <c r="I2965">
        <v>2510</v>
      </c>
      <c r="J2965">
        <v>1342</v>
      </c>
      <c r="K2965">
        <v>53.466135458167301</v>
      </c>
    </row>
    <row r="2966" spans="1:11" x14ac:dyDescent="0.25">
      <c r="A2966" t="s">
        <v>226</v>
      </c>
      <c r="B2966" t="s">
        <v>362</v>
      </c>
      <c r="C2966">
        <v>1201</v>
      </c>
      <c r="D2966">
        <v>679</v>
      </c>
      <c r="E2966">
        <v>56.536219816819298</v>
      </c>
      <c r="F2966">
        <v>1303</v>
      </c>
      <c r="G2966">
        <v>665</v>
      </c>
      <c r="H2966">
        <v>51.036070606293201</v>
      </c>
      <c r="I2966">
        <v>2504</v>
      </c>
      <c r="J2966">
        <v>1344</v>
      </c>
      <c r="K2966">
        <v>53.674121405750803</v>
      </c>
    </row>
    <row r="2967" spans="1:11" x14ac:dyDescent="0.25">
      <c r="A2967" t="s">
        <v>226</v>
      </c>
      <c r="B2967" t="s">
        <v>363</v>
      </c>
      <c r="C2967">
        <v>278</v>
      </c>
      <c r="D2967">
        <v>169</v>
      </c>
      <c r="E2967">
        <v>60.791366906474799</v>
      </c>
      <c r="F2967">
        <v>280</v>
      </c>
      <c r="G2967">
        <v>156</v>
      </c>
      <c r="H2967">
        <v>55.714285714285701</v>
      </c>
      <c r="I2967">
        <v>558</v>
      </c>
      <c r="J2967">
        <v>325</v>
      </c>
      <c r="K2967">
        <v>58.243727598566302</v>
      </c>
    </row>
    <row r="2968" spans="1:11" x14ac:dyDescent="0.25">
      <c r="A2968" t="s">
        <v>455</v>
      </c>
      <c r="B2968" t="s">
        <v>365</v>
      </c>
      <c r="C2968">
        <v>339</v>
      </c>
      <c r="D2968">
        <v>196</v>
      </c>
      <c r="E2968">
        <v>57.817109144542776</v>
      </c>
      <c r="F2968">
        <v>318</v>
      </c>
      <c r="G2968">
        <v>165</v>
      </c>
      <c r="H2968">
        <v>51.886792452830186</v>
      </c>
      <c r="I2968">
        <v>657</v>
      </c>
      <c r="J2968">
        <v>361</v>
      </c>
      <c r="K2968">
        <v>54.946727549467276</v>
      </c>
    </row>
    <row r="2969" spans="1:11" x14ac:dyDescent="0.25">
      <c r="A2969" t="s">
        <v>455</v>
      </c>
      <c r="B2969" t="s">
        <v>366</v>
      </c>
      <c r="C2969">
        <v>234</v>
      </c>
      <c r="D2969">
        <v>142</v>
      </c>
      <c r="E2969">
        <v>60.683760683760681</v>
      </c>
      <c r="F2969">
        <v>322</v>
      </c>
      <c r="G2969">
        <v>146</v>
      </c>
      <c r="H2969">
        <v>45.341614906832298</v>
      </c>
      <c r="I2969">
        <v>556</v>
      </c>
      <c r="J2969">
        <v>288</v>
      </c>
      <c r="K2969">
        <v>51.798561151079141</v>
      </c>
    </row>
    <row r="2970" spans="1:11" x14ac:dyDescent="0.25">
      <c r="A2970" t="s">
        <v>455</v>
      </c>
      <c r="B2970" t="s">
        <v>367</v>
      </c>
      <c r="C2970">
        <v>293</v>
      </c>
      <c r="D2970">
        <v>170</v>
      </c>
      <c r="E2970">
        <v>58.020477815699657</v>
      </c>
      <c r="F2970">
        <v>328</v>
      </c>
      <c r="G2970">
        <v>174</v>
      </c>
      <c r="H2970">
        <v>53.048780487804876</v>
      </c>
      <c r="I2970">
        <v>621</v>
      </c>
      <c r="J2970">
        <v>344</v>
      </c>
      <c r="K2970">
        <v>55.394524959742348</v>
      </c>
    </row>
    <row r="2971" spans="1:11" x14ac:dyDescent="0.25">
      <c r="A2971" t="s">
        <v>455</v>
      </c>
      <c r="B2971" t="s">
        <v>355</v>
      </c>
      <c r="C2971">
        <v>272</v>
      </c>
      <c r="D2971">
        <v>159</v>
      </c>
      <c r="E2971">
        <v>58.455882352941181</v>
      </c>
      <c r="F2971">
        <v>332</v>
      </c>
      <c r="G2971">
        <v>184</v>
      </c>
      <c r="H2971">
        <v>55.421686746987952</v>
      </c>
      <c r="I2971">
        <v>604</v>
      </c>
      <c r="J2971">
        <v>343</v>
      </c>
      <c r="K2971">
        <v>56.788079470198674</v>
      </c>
    </row>
    <row r="2972" spans="1:11" x14ac:dyDescent="0.25">
      <c r="A2972" t="s">
        <v>455</v>
      </c>
      <c r="B2972" t="s">
        <v>368</v>
      </c>
      <c r="C2972">
        <v>258</v>
      </c>
      <c r="D2972">
        <v>173</v>
      </c>
      <c r="E2972">
        <v>67.054263565891475</v>
      </c>
      <c r="F2972">
        <v>333</v>
      </c>
      <c r="G2972">
        <v>183</v>
      </c>
      <c r="H2972">
        <v>54.954954954954957</v>
      </c>
      <c r="I2972">
        <v>591</v>
      </c>
      <c r="J2972">
        <v>356</v>
      </c>
      <c r="K2972">
        <v>60.236886632825716</v>
      </c>
    </row>
    <row r="2973" spans="1:11" x14ac:dyDescent="0.25">
      <c r="A2973" t="s">
        <v>455</v>
      </c>
      <c r="B2973" t="s">
        <v>369</v>
      </c>
      <c r="C2973">
        <v>250</v>
      </c>
      <c r="D2973">
        <v>153</v>
      </c>
      <c r="E2973">
        <v>61.2</v>
      </c>
      <c r="F2973">
        <v>297</v>
      </c>
      <c r="G2973">
        <v>155</v>
      </c>
      <c r="H2973">
        <v>52.188552188552187</v>
      </c>
      <c r="I2973">
        <v>547</v>
      </c>
      <c r="J2973">
        <v>308</v>
      </c>
      <c r="K2973">
        <v>56.307129798903105</v>
      </c>
    </row>
    <row r="2974" spans="1:11" x14ac:dyDescent="0.25">
      <c r="A2974" t="s">
        <v>455</v>
      </c>
      <c r="B2974" t="s">
        <v>370</v>
      </c>
      <c r="C2974">
        <v>249</v>
      </c>
      <c r="D2974">
        <v>150</v>
      </c>
      <c r="E2974">
        <v>60.24096385542169</v>
      </c>
      <c r="F2974">
        <v>312</v>
      </c>
      <c r="G2974">
        <v>163</v>
      </c>
      <c r="H2974">
        <v>52.243589743589745</v>
      </c>
      <c r="I2974">
        <v>561</v>
      </c>
      <c r="J2974">
        <v>313</v>
      </c>
      <c r="K2974">
        <v>55.793226381461672</v>
      </c>
    </row>
    <row r="2975" spans="1:11" x14ac:dyDescent="0.25">
      <c r="A2975" t="s">
        <v>455</v>
      </c>
      <c r="B2975" t="s">
        <v>362</v>
      </c>
      <c r="C2975">
        <v>216</v>
      </c>
      <c r="D2975">
        <v>148</v>
      </c>
      <c r="E2975">
        <v>68.518518518518505</v>
      </c>
      <c r="F2975">
        <v>270</v>
      </c>
      <c r="G2975">
        <v>186</v>
      </c>
      <c r="H2975">
        <v>68.8888888888889</v>
      </c>
      <c r="I2975">
        <v>486</v>
      </c>
      <c r="J2975">
        <v>334</v>
      </c>
      <c r="K2975">
        <v>68.724279835390902</v>
      </c>
    </row>
    <row r="2976" spans="1:11" x14ac:dyDescent="0.25">
      <c r="A2976" t="s">
        <v>455</v>
      </c>
      <c r="B2976" t="s">
        <v>357</v>
      </c>
      <c r="C2976">
        <v>32</v>
      </c>
      <c r="D2976">
        <v>18</v>
      </c>
      <c r="E2976">
        <v>56.25</v>
      </c>
      <c r="F2976">
        <v>46</v>
      </c>
      <c r="G2976">
        <v>25</v>
      </c>
      <c r="H2976">
        <v>54.347826086956523</v>
      </c>
      <c r="I2976">
        <v>78</v>
      </c>
      <c r="J2976">
        <v>43</v>
      </c>
      <c r="K2976">
        <v>55.128205128205124</v>
      </c>
    </row>
    <row r="2977" spans="1:11" x14ac:dyDescent="0.25">
      <c r="A2977" t="s">
        <v>455</v>
      </c>
      <c r="B2977" t="s">
        <v>358</v>
      </c>
      <c r="C2977">
        <v>273</v>
      </c>
      <c r="D2977">
        <v>156</v>
      </c>
      <c r="E2977">
        <v>57.142857142857146</v>
      </c>
      <c r="F2977">
        <v>364</v>
      </c>
      <c r="G2977">
        <v>181</v>
      </c>
      <c r="H2977">
        <v>49.725274725274723</v>
      </c>
      <c r="I2977">
        <v>637</v>
      </c>
      <c r="J2977">
        <v>337</v>
      </c>
      <c r="K2977">
        <v>52.904238618524332</v>
      </c>
    </row>
    <row r="2978" spans="1:11" x14ac:dyDescent="0.25">
      <c r="A2978" t="s">
        <v>455</v>
      </c>
      <c r="B2978" t="s">
        <v>359</v>
      </c>
      <c r="C2978">
        <v>349</v>
      </c>
      <c r="D2978">
        <v>245</v>
      </c>
      <c r="E2978">
        <v>70.200573065902574</v>
      </c>
      <c r="F2978">
        <v>348</v>
      </c>
      <c r="G2978">
        <v>229</v>
      </c>
      <c r="H2978">
        <v>65.804597701149419</v>
      </c>
      <c r="I2978">
        <v>697</v>
      </c>
      <c r="J2978">
        <v>474</v>
      </c>
      <c r="K2978">
        <v>68.00573888091823</v>
      </c>
    </row>
    <row r="2979" spans="1:11" x14ac:dyDescent="0.25">
      <c r="A2979" t="s">
        <v>455</v>
      </c>
      <c r="B2979" t="s">
        <v>360</v>
      </c>
      <c r="C2979">
        <v>281</v>
      </c>
      <c r="D2979">
        <v>205</v>
      </c>
      <c r="E2979">
        <v>72.953736654804274</v>
      </c>
      <c r="F2979">
        <v>342</v>
      </c>
      <c r="G2979">
        <v>215</v>
      </c>
      <c r="H2979">
        <v>62.865497076023395</v>
      </c>
      <c r="I2979">
        <v>623</v>
      </c>
      <c r="J2979">
        <v>420</v>
      </c>
      <c r="K2979">
        <v>67.415730337078642</v>
      </c>
    </row>
    <row r="2980" spans="1:11" x14ac:dyDescent="0.25">
      <c r="A2980" t="s">
        <v>455</v>
      </c>
      <c r="B2980" t="s">
        <v>361</v>
      </c>
      <c r="C2980">
        <v>264</v>
      </c>
      <c r="D2980">
        <v>187</v>
      </c>
      <c r="E2980">
        <v>70.8333333333333</v>
      </c>
      <c r="F2980">
        <v>346</v>
      </c>
      <c r="G2980">
        <v>228</v>
      </c>
      <c r="H2980">
        <v>65.895953757225399</v>
      </c>
      <c r="I2980">
        <v>610</v>
      </c>
      <c r="J2980">
        <v>415</v>
      </c>
      <c r="K2980">
        <v>68.032786885245898</v>
      </c>
    </row>
    <row r="2981" spans="1:11" x14ac:dyDescent="0.25">
      <c r="A2981" t="s">
        <v>188</v>
      </c>
      <c r="B2981" t="s">
        <v>369</v>
      </c>
      <c r="C2981">
        <v>5843</v>
      </c>
      <c r="D2981">
        <v>2775</v>
      </c>
      <c r="E2981">
        <v>47.492726339209312</v>
      </c>
      <c r="F2981">
        <v>6257</v>
      </c>
      <c r="G2981">
        <v>2550</v>
      </c>
      <c r="H2981">
        <v>40.754355122263064</v>
      </c>
      <c r="I2981">
        <v>12100</v>
      </c>
      <c r="J2981">
        <v>5325</v>
      </c>
      <c r="K2981">
        <v>44.008264462809919</v>
      </c>
    </row>
    <row r="2982" spans="1:11" x14ac:dyDescent="0.25">
      <c r="A2982" t="s">
        <v>188</v>
      </c>
      <c r="B2982" t="s">
        <v>360</v>
      </c>
      <c r="C2982">
        <v>5997</v>
      </c>
      <c r="D2982">
        <v>2809</v>
      </c>
      <c r="E2982">
        <v>46.84008671002168</v>
      </c>
      <c r="F2982">
        <v>6843</v>
      </c>
      <c r="G2982">
        <v>2638</v>
      </c>
      <c r="H2982">
        <v>38.550343416630135</v>
      </c>
      <c r="I2982">
        <v>12840</v>
      </c>
      <c r="J2982">
        <v>5447</v>
      </c>
      <c r="K2982">
        <v>42.422118380062301</v>
      </c>
    </row>
    <row r="2983" spans="1:11" x14ac:dyDescent="0.25">
      <c r="A2983" t="s">
        <v>188</v>
      </c>
      <c r="B2983" t="s">
        <v>361</v>
      </c>
      <c r="C2983">
        <v>7978</v>
      </c>
      <c r="D2983">
        <v>3805</v>
      </c>
      <c r="E2983">
        <v>47.693657558285302</v>
      </c>
      <c r="F2983">
        <v>8188</v>
      </c>
      <c r="G2983">
        <v>3265</v>
      </c>
      <c r="H2983">
        <v>39.875427454811899</v>
      </c>
      <c r="I2983">
        <v>16166</v>
      </c>
      <c r="J2983">
        <v>7070</v>
      </c>
      <c r="K2983">
        <v>43.733762216998599</v>
      </c>
    </row>
    <row r="2984" spans="1:11" x14ac:dyDescent="0.25">
      <c r="A2984" t="s">
        <v>188</v>
      </c>
      <c r="B2984" t="s">
        <v>362</v>
      </c>
      <c r="C2984">
        <v>7980</v>
      </c>
      <c r="D2984">
        <v>3873</v>
      </c>
      <c r="E2984">
        <v>48.533834586466199</v>
      </c>
      <c r="F2984">
        <v>7524</v>
      </c>
      <c r="G2984">
        <v>3176</v>
      </c>
      <c r="H2984">
        <v>42.211589580010603</v>
      </c>
      <c r="I2984">
        <v>15505</v>
      </c>
      <c r="J2984">
        <v>7050</v>
      </c>
      <c r="K2984">
        <v>45.469203482747503</v>
      </c>
    </row>
    <row r="2985" spans="1:11" x14ac:dyDescent="0.25">
      <c r="A2985" t="s">
        <v>188</v>
      </c>
      <c r="B2985" t="s">
        <v>363</v>
      </c>
      <c r="C2985">
        <v>2231</v>
      </c>
      <c r="D2985">
        <v>1181</v>
      </c>
      <c r="E2985">
        <v>52.935903182429399</v>
      </c>
      <c r="F2985">
        <v>1791</v>
      </c>
      <c r="G2985">
        <v>870</v>
      </c>
      <c r="H2985">
        <v>48.576214405360098</v>
      </c>
      <c r="I2985">
        <v>4022</v>
      </c>
      <c r="J2985">
        <v>2051</v>
      </c>
      <c r="K2985">
        <v>50.9945300845351</v>
      </c>
    </row>
    <row r="2986" spans="1:11" x14ac:dyDescent="0.25">
      <c r="A2986" t="s">
        <v>188</v>
      </c>
      <c r="B2986" t="s">
        <v>370</v>
      </c>
      <c r="C2986">
        <v>6433</v>
      </c>
      <c r="D2986">
        <v>3163</v>
      </c>
      <c r="E2986">
        <v>49.168350691745694</v>
      </c>
      <c r="F2986">
        <v>6795</v>
      </c>
      <c r="G2986">
        <v>2715</v>
      </c>
      <c r="H2986">
        <v>39.955849889624723</v>
      </c>
      <c r="I2986">
        <v>13228</v>
      </c>
      <c r="J2986">
        <v>5878</v>
      </c>
      <c r="K2986">
        <v>44.43604475355307</v>
      </c>
    </row>
    <row r="2987" spans="1:11" x14ac:dyDescent="0.25">
      <c r="A2987" t="s">
        <v>188</v>
      </c>
      <c r="B2987" t="s">
        <v>357</v>
      </c>
      <c r="C2987">
        <v>7440</v>
      </c>
      <c r="D2987">
        <v>3511</v>
      </c>
      <c r="E2987">
        <v>47.19086021505376</v>
      </c>
      <c r="F2987">
        <v>7758</v>
      </c>
      <c r="G2987">
        <v>3060</v>
      </c>
      <c r="H2987">
        <v>39.443155452436194</v>
      </c>
      <c r="I2987">
        <v>15198</v>
      </c>
      <c r="J2987">
        <v>6571</v>
      </c>
      <c r="K2987">
        <v>43.235952098960389</v>
      </c>
    </row>
    <row r="2988" spans="1:11" x14ac:dyDescent="0.25">
      <c r="A2988" t="s">
        <v>188</v>
      </c>
      <c r="B2988" t="s">
        <v>358</v>
      </c>
      <c r="C2988">
        <v>6217</v>
      </c>
      <c r="D2988">
        <v>2882</v>
      </c>
      <c r="E2988">
        <v>46.356763712401481</v>
      </c>
      <c r="F2988">
        <v>6488</v>
      </c>
      <c r="G2988">
        <v>2591</v>
      </c>
      <c r="H2988">
        <v>39.935265104808877</v>
      </c>
      <c r="I2988">
        <v>12705</v>
      </c>
      <c r="J2988">
        <v>5473</v>
      </c>
      <c r="K2988">
        <v>43.077528532073984</v>
      </c>
    </row>
    <row r="2989" spans="1:11" x14ac:dyDescent="0.25">
      <c r="A2989" t="s">
        <v>188</v>
      </c>
      <c r="B2989" t="s">
        <v>359</v>
      </c>
      <c r="C2989">
        <v>5561</v>
      </c>
      <c r="D2989">
        <v>2527</v>
      </c>
      <c r="E2989">
        <v>45.441467361985254</v>
      </c>
      <c r="F2989">
        <v>5922</v>
      </c>
      <c r="G2989">
        <v>2288</v>
      </c>
      <c r="H2989">
        <v>38.635596082404597</v>
      </c>
      <c r="I2989">
        <v>11483</v>
      </c>
      <c r="J2989">
        <v>4815</v>
      </c>
      <c r="K2989">
        <v>41.931550988417655</v>
      </c>
    </row>
    <row r="2990" spans="1:11" x14ac:dyDescent="0.25">
      <c r="A2990" t="s">
        <v>213</v>
      </c>
      <c r="B2990" t="s">
        <v>370</v>
      </c>
      <c r="C2990">
        <v>2403</v>
      </c>
      <c r="D2990">
        <v>1216</v>
      </c>
      <c r="E2990">
        <v>50.603412401165208</v>
      </c>
      <c r="F2990">
        <v>2498</v>
      </c>
      <c r="G2990">
        <v>1064</v>
      </c>
      <c r="H2990">
        <v>42.594075260208164</v>
      </c>
      <c r="I2990">
        <v>4901</v>
      </c>
      <c r="J2990">
        <v>2280</v>
      </c>
      <c r="K2990">
        <v>46.521118139155277</v>
      </c>
    </row>
    <row r="2991" spans="1:11" x14ac:dyDescent="0.25">
      <c r="A2991" t="s">
        <v>213</v>
      </c>
      <c r="B2991" t="s">
        <v>357</v>
      </c>
      <c r="C2991">
        <v>2610</v>
      </c>
      <c r="D2991">
        <v>1331</v>
      </c>
      <c r="E2991">
        <v>50.996168582375475</v>
      </c>
      <c r="F2991">
        <v>2522</v>
      </c>
      <c r="G2991">
        <v>1166</v>
      </c>
      <c r="H2991">
        <v>46.233148295003964</v>
      </c>
      <c r="I2991">
        <v>5132</v>
      </c>
      <c r="J2991">
        <v>2497</v>
      </c>
      <c r="K2991">
        <v>48.655494933749026</v>
      </c>
    </row>
    <row r="2992" spans="1:11" x14ac:dyDescent="0.25">
      <c r="A2992" t="s">
        <v>213</v>
      </c>
      <c r="B2992" t="s">
        <v>358</v>
      </c>
      <c r="C2992">
        <v>2825</v>
      </c>
      <c r="D2992">
        <v>1389</v>
      </c>
      <c r="E2992">
        <v>49.168141592920357</v>
      </c>
      <c r="F2992">
        <v>2880</v>
      </c>
      <c r="G2992">
        <v>1225</v>
      </c>
      <c r="H2992">
        <v>42.534722222222229</v>
      </c>
      <c r="I2992">
        <v>5705</v>
      </c>
      <c r="J2992">
        <v>2614</v>
      </c>
      <c r="K2992">
        <v>45.819456617002636</v>
      </c>
    </row>
    <row r="2993" spans="1:11" x14ac:dyDescent="0.25">
      <c r="A2993" t="s">
        <v>213</v>
      </c>
      <c r="B2993" t="s">
        <v>359</v>
      </c>
      <c r="C2993">
        <v>2883</v>
      </c>
      <c r="D2993">
        <v>1437</v>
      </c>
      <c r="E2993">
        <v>49.843912591050987</v>
      </c>
      <c r="F2993">
        <v>3075</v>
      </c>
      <c r="G2993">
        <v>1274</v>
      </c>
      <c r="H2993">
        <v>41.430894308943088</v>
      </c>
      <c r="I2993">
        <v>5958</v>
      </c>
      <c r="J2993">
        <v>2711</v>
      </c>
      <c r="K2993">
        <v>45.501846257133266</v>
      </c>
    </row>
    <row r="2994" spans="1:11" x14ac:dyDescent="0.25">
      <c r="A2994" t="s">
        <v>213</v>
      </c>
      <c r="B2994" t="s">
        <v>360</v>
      </c>
      <c r="C2994">
        <v>2426</v>
      </c>
      <c r="D2994">
        <v>1184</v>
      </c>
      <c r="E2994">
        <v>48.804616652926626</v>
      </c>
      <c r="F2994">
        <v>2898</v>
      </c>
      <c r="G2994">
        <v>1228</v>
      </c>
      <c r="H2994">
        <v>42.374051069703249</v>
      </c>
      <c r="I2994">
        <v>5324</v>
      </c>
      <c r="J2994">
        <v>2412</v>
      </c>
      <c r="K2994">
        <v>45.30428249436514</v>
      </c>
    </row>
    <row r="2995" spans="1:11" x14ac:dyDescent="0.25">
      <c r="A2995" t="s">
        <v>456</v>
      </c>
      <c r="B2995" t="s">
        <v>362</v>
      </c>
      <c r="C2995" t="s">
        <v>334</v>
      </c>
      <c r="D2995" t="s">
        <v>334</v>
      </c>
      <c r="E2995">
        <v>33.3333333333333</v>
      </c>
      <c r="F2995" t="s">
        <v>334</v>
      </c>
      <c r="G2995" t="s">
        <v>334</v>
      </c>
      <c r="H2995">
        <v>33.3333333333333</v>
      </c>
      <c r="I2995" t="s">
        <v>334</v>
      </c>
      <c r="J2995" t="s">
        <v>334</v>
      </c>
      <c r="K2995">
        <v>33.3333333333333</v>
      </c>
    </row>
    <row r="2996" spans="1:11" x14ac:dyDescent="0.25">
      <c r="A2996" t="s">
        <v>228</v>
      </c>
      <c r="B2996" t="s">
        <v>365</v>
      </c>
      <c r="C2996">
        <v>865614</v>
      </c>
      <c r="D2996">
        <v>409329</v>
      </c>
      <c r="E2996">
        <v>47.287705605500832</v>
      </c>
      <c r="F2996">
        <v>896341</v>
      </c>
      <c r="G2996">
        <v>369798</v>
      </c>
      <c r="H2996">
        <v>41.256396840041909</v>
      </c>
      <c r="I2996">
        <v>1762363</v>
      </c>
      <c r="J2996">
        <v>779317</v>
      </c>
      <c r="K2996">
        <v>44.22000461879874</v>
      </c>
    </row>
    <row r="2997" spans="1:11" x14ac:dyDescent="0.25">
      <c r="A2997" t="s">
        <v>228</v>
      </c>
      <c r="B2997" t="s">
        <v>366</v>
      </c>
      <c r="C2997">
        <v>849997</v>
      </c>
      <c r="D2997">
        <v>413160</v>
      </c>
      <c r="E2997">
        <v>48.607230378460166</v>
      </c>
      <c r="F2997">
        <v>888942</v>
      </c>
      <c r="G2997">
        <v>374462</v>
      </c>
      <c r="H2997">
        <v>42.124458063630698</v>
      </c>
      <c r="I2997">
        <v>1739257</v>
      </c>
      <c r="J2997">
        <v>787760</v>
      </c>
      <c r="K2997">
        <v>45.292903808925303</v>
      </c>
    </row>
    <row r="2998" spans="1:11" x14ac:dyDescent="0.25">
      <c r="A2998" t="s">
        <v>228</v>
      </c>
      <c r="B2998" t="s">
        <v>367</v>
      </c>
      <c r="C2998">
        <v>753838</v>
      </c>
      <c r="D2998">
        <v>370148</v>
      </c>
      <c r="E2998">
        <v>49.101796407185631</v>
      </c>
      <c r="F2998">
        <v>780087</v>
      </c>
      <c r="G2998">
        <v>333805</v>
      </c>
      <c r="H2998">
        <v>42.79074000720432</v>
      </c>
      <c r="I2998">
        <v>1534039</v>
      </c>
      <c r="J2998">
        <v>703994</v>
      </c>
      <c r="K2998">
        <v>45.891532092730365</v>
      </c>
    </row>
    <row r="2999" spans="1:11" x14ac:dyDescent="0.25">
      <c r="A2999" t="s">
        <v>228</v>
      </c>
      <c r="B2999" t="s">
        <v>355</v>
      </c>
      <c r="C2999">
        <v>772537</v>
      </c>
      <c r="D2999">
        <v>383405</v>
      </c>
      <c r="E2999">
        <v>49.629338141733015</v>
      </c>
      <c r="F2999">
        <v>833035</v>
      </c>
      <c r="G2999">
        <v>360637</v>
      </c>
      <c r="H2999">
        <v>43.291938513988008</v>
      </c>
      <c r="I2999">
        <v>1605599</v>
      </c>
      <c r="J2999">
        <v>744044</v>
      </c>
      <c r="K2999">
        <v>46.340586908686419</v>
      </c>
    </row>
    <row r="3000" spans="1:11" x14ac:dyDescent="0.25">
      <c r="A3000" t="s">
        <v>228</v>
      </c>
      <c r="B3000" t="s">
        <v>369</v>
      </c>
      <c r="C3000">
        <v>682699</v>
      </c>
      <c r="D3000">
        <v>345599</v>
      </c>
      <c r="E3000">
        <v>50.622455870010064</v>
      </c>
      <c r="F3000">
        <v>753774</v>
      </c>
      <c r="G3000">
        <v>331653</v>
      </c>
      <c r="H3000">
        <v>43.998997046860197</v>
      </c>
      <c r="I3000">
        <v>1436481</v>
      </c>
      <c r="J3000">
        <v>677255</v>
      </c>
      <c r="K3000">
        <v>47.146812244645069</v>
      </c>
    </row>
    <row r="3001" spans="1:11" x14ac:dyDescent="0.25">
      <c r="A3001" t="s">
        <v>228</v>
      </c>
      <c r="B3001" t="s">
        <v>370</v>
      </c>
      <c r="C3001">
        <v>706757</v>
      </c>
      <c r="D3001">
        <v>358143</v>
      </c>
      <c r="E3001">
        <v>50.674135523242079</v>
      </c>
      <c r="F3001">
        <v>770823</v>
      </c>
      <c r="G3001">
        <v>337436</v>
      </c>
      <c r="H3001">
        <v>43.776067917018565</v>
      </c>
      <c r="I3001">
        <v>1477585</v>
      </c>
      <c r="J3001">
        <v>695580</v>
      </c>
      <c r="K3001">
        <v>47.07546435568851</v>
      </c>
    </row>
    <row r="3002" spans="1:11" x14ac:dyDescent="0.25">
      <c r="A3002" t="s">
        <v>228</v>
      </c>
      <c r="B3002" t="s">
        <v>357</v>
      </c>
      <c r="C3002">
        <v>733161</v>
      </c>
      <c r="D3002">
        <v>370343</v>
      </c>
      <c r="E3002">
        <v>50.513188781181761</v>
      </c>
      <c r="F3002">
        <v>799341</v>
      </c>
      <c r="G3002">
        <v>348367</v>
      </c>
      <c r="H3002">
        <v>43.581775487557877</v>
      </c>
      <c r="I3002">
        <v>1532504</v>
      </c>
      <c r="J3002">
        <v>718711</v>
      </c>
      <c r="K3002">
        <v>46.897822126402282</v>
      </c>
    </row>
    <row r="3003" spans="1:11" x14ac:dyDescent="0.25">
      <c r="A3003" t="s">
        <v>228</v>
      </c>
      <c r="B3003" t="s">
        <v>358</v>
      </c>
      <c r="C3003">
        <v>736261</v>
      </c>
      <c r="D3003">
        <v>372777</v>
      </c>
      <c r="E3003">
        <v>50.63109413645433</v>
      </c>
      <c r="F3003">
        <v>801472</v>
      </c>
      <c r="G3003">
        <v>350667</v>
      </c>
      <c r="H3003">
        <v>43.752869719715726</v>
      </c>
      <c r="I3003">
        <v>1537735</v>
      </c>
      <c r="J3003">
        <v>723444</v>
      </c>
      <c r="K3003">
        <v>47.046077510104148</v>
      </c>
    </row>
    <row r="3004" spans="1:11" x14ac:dyDescent="0.25">
      <c r="A3004" t="s">
        <v>228</v>
      </c>
      <c r="B3004" t="s">
        <v>359</v>
      </c>
      <c r="C3004">
        <v>826085</v>
      </c>
      <c r="D3004">
        <v>417879</v>
      </c>
      <c r="E3004">
        <v>50.585472439276828</v>
      </c>
      <c r="F3004">
        <v>904843</v>
      </c>
      <c r="G3004">
        <v>397286</v>
      </c>
      <c r="H3004">
        <v>43.90662247483818</v>
      </c>
      <c r="I3004">
        <v>1730936</v>
      </c>
      <c r="J3004">
        <v>815168</v>
      </c>
      <c r="K3004">
        <v>47.094057781454659</v>
      </c>
    </row>
    <row r="3005" spans="1:11" x14ac:dyDescent="0.25">
      <c r="A3005" t="s">
        <v>228</v>
      </c>
      <c r="B3005" t="s">
        <v>360</v>
      </c>
      <c r="C3005">
        <v>803464</v>
      </c>
      <c r="D3005">
        <v>402005</v>
      </c>
      <c r="E3005">
        <v>50.033977875797788</v>
      </c>
      <c r="F3005">
        <v>915051</v>
      </c>
      <c r="G3005">
        <v>393885</v>
      </c>
      <c r="H3005">
        <v>43.04514174619775</v>
      </c>
      <c r="I3005">
        <v>1718519</v>
      </c>
      <c r="J3005">
        <v>795892</v>
      </c>
      <c r="K3005">
        <v>46.312668058950756</v>
      </c>
    </row>
    <row r="3006" spans="1:11" x14ac:dyDescent="0.25">
      <c r="A3006" t="s">
        <v>228</v>
      </c>
      <c r="B3006" t="s">
        <v>361</v>
      </c>
      <c r="C3006">
        <v>779980</v>
      </c>
      <c r="D3006">
        <v>386889</v>
      </c>
      <c r="E3006">
        <v>49.602425703223197</v>
      </c>
      <c r="F3006">
        <v>884238</v>
      </c>
      <c r="G3006">
        <v>375082</v>
      </c>
      <c r="H3006">
        <v>42.418670086560397</v>
      </c>
      <c r="I3006">
        <v>1664219</v>
      </c>
      <c r="J3006">
        <v>761972</v>
      </c>
      <c r="K3006">
        <v>45.785560674406398</v>
      </c>
    </row>
    <row r="3007" spans="1:11" x14ac:dyDescent="0.25">
      <c r="A3007" t="s">
        <v>228</v>
      </c>
      <c r="B3007" t="s">
        <v>362</v>
      </c>
      <c r="C3007">
        <v>762303</v>
      </c>
      <c r="D3007">
        <v>378034</v>
      </c>
      <c r="E3007">
        <v>49.591041882296103</v>
      </c>
      <c r="F3007">
        <v>837193</v>
      </c>
      <c r="G3007">
        <v>356542</v>
      </c>
      <c r="H3007">
        <v>42.587790390029497</v>
      </c>
      <c r="I3007">
        <v>1599566</v>
      </c>
      <c r="J3007">
        <v>734600</v>
      </c>
      <c r="K3007">
        <v>45.924957144625502</v>
      </c>
    </row>
    <row r="3008" spans="1:11" x14ac:dyDescent="0.25">
      <c r="A3008" t="s">
        <v>228</v>
      </c>
      <c r="B3008" t="s">
        <v>363</v>
      </c>
      <c r="C3008">
        <v>218082</v>
      </c>
      <c r="D3008">
        <v>114541</v>
      </c>
      <c r="E3008">
        <v>52.521987142451003</v>
      </c>
      <c r="F3008">
        <v>219167</v>
      </c>
      <c r="G3008">
        <v>103229</v>
      </c>
      <c r="H3008">
        <v>47.100612774733399</v>
      </c>
      <c r="I3008">
        <v>437343</v>
      </c>
      <c r="J3008">
        <v>217804</v>
      </c>
      <c r="K3008">
        <v>49.801643103925301</v>
      </c>
    </row>
    <row r="3009" spans="1:11" x14ac:dyDescent="0.25">
      <c r="A3009" t="s">
        <v>228</v>
      </c>
      <c r="B3009" t="s">
        <v>368</v>
      </c>
      <c r="C3009">
        <v>744487</v>
      </c>
      <c r="D3009">
        <v>374472</v>
      </c>
      <c r="E3009">
        <v>50.299333635107125</v>
      </c>
      <c r="F3009">
        <v>824572</v>
      </c>
      <c r="G3009">
        <v>361685</v>
      </c>
      <c r="H3009">
        <v>43.863361841052082</v>
      </c>
      <c r="I3009">
        <v>1569069</v>
      </c>
      <c r="J3009">
        <v>736158</v>
      </c>
      <c r="K3009">
        <v>46.916865988685011</v>
      </c>
    </row>
    <row r="3010" spans="1:11" x14ac:dyDescent="0.25">
      <c r="A3010" t="s">
        <v>229</v>
      </c>
      <c r="B3010" t="s">
        <v>365</v>
      </c>
      <c r="C3010">
        <v>2696</v>
      </c>
      <c r="D3010">
        <v>1271</v>
      </c>
      <c r="E3010">
        <v>47.143916913946583</v>
      </c>
      <c r="F3010">
        <v>2967</v>
      </c>
      <c r="G3010">
        <v>1176</v>
      </c>
      <c r="H3010">
        <v>39.635995955510616</v>
      </c>
      <c r="I3010">
        <v>5665</v>
      </c>
      <c r="J3010">
        <v>2449</v>
      </c>
      <c r="K3010">
        <v>43.23036187113857</v>
      </c>
    </row>
    <row r="3011" spans="1:11" x14ac:dyDescent="0.25">
      <c r="A3011" t="s">
        <v>229</v>
      </c>
      <c r="B3011" t="s">
        <v>366</v>
      </c>
      <c r="C3011">
        <v>2634</v>
      </c>
      <c r="D3011">
        <v>1167</v>
      </c>
      <c r="E3011">
        <v>44.305239179954441</v>
      </c>
      <c r="F3011">
        <v>2981</v>
      </c>
      <c r="G3011">
        <v>1140</v>
      </c>
      <c r="H3011">
        <v>38.242200603824223</v>
      </c>
      <c r="I3011">
        <v>5615</v>
      </c>
      <c r="J3011">
        <v>2307</v>
      </c>
      <c r="K3011">
        <v>41.086375779162957</v>
      </c>
    </row>
    <row r="3012" spans="1:11" x14ac:dyDescent="0.25">
      <c r="A3012" t="s">
        <v>229</v>
      </c>
      <c r="B3012" t="s">
        <v>367</v>
      </c>
      <c r="C3012">
        <v>2368</v>
      </c>
      <c r="D3012">
        <v>1081</v>
      </c>
      <c r="E3012">
        <v>45.650337837837839</v>
      </c>
      <c r="F3012">
        <v>2617</v>
      </c>
      <c r="G3012">
        <v>1075</v>
      </c>
      <c r="H3012">
        <v>41.077569736339321</v>
      </c>
      <c r="I3012">
        <v>4985</v>
      </c>
      <c r="J3012">
        <v>2156</v>
      </c>
      <c r="K3012">
        <v>43.249749247743232</v>
      </c>
    </row>
    <row r="3013" spans="1:11" x14ac:dyDescent="0.25">
      <c r="A3013" t="s">
        <v>229</v>
      </c>
      <c r="B3013" t="s">
        <v>355</v>
      </c>
      <c r="C3013">
        <v>1956</v>
      </c>
      <c r="D3013">
        <v>1119</v>
      </c>
      <c r="E3013">
        <v>57.20858895705522</v>
      </c>
      <c r="F3013">
        <v>2444</v>
      </c>
      <c r="G3013">
        <v>1144</v>
      </c>
      <c r="H3013">
        <v>46.808510638297875</v>
      </c>
      <c r="I3013">
        <v>4400</v>
      </c>
      <c r="J3013">
        <v>2263</v>
      </c>
      <c r="K3013">
        <v>51.43181818181818</v>
      </c>
    </row>
    <row r="3014" spans="1:11" x14ac:dyDescent="0.25">
      <c r="A3014" t="s">
        <v>229</v>
      </c>
      <c r="B3014" t="s">
        <v>368</v>
      </c>
      <c r="C3014">
        <v>1851</v>
      </c>
      <c r="D3014">
        <v>998</v>
      </c>
      <c r="E3014">
        <v>53.916801728795242</v>
      </c>
      <c r="F3014">
        <v>2488</v>
      </c>
      <c r="G3014">
        <v>1129</v>
      </c>
      <c r="H3014">
        <v>45.377813504823152</v>
      </c>
      <c r="I3014">
        <v>4339</v>
      </c>
      <c r="J3014">
        <v>2127</v>
      </c>
      <c r="K3014">
        <v>49.020511638626409</v>
      </c>
    </row>
    <row r="3015" spans="1:11" x14ac:dyDescent="0.25">
      <c r="A3015" t="s">
        <v>229</v>
      </c>
      <c r="B3015" t="s">
        <v>369</v>
      </c>
      <c r="C3015">
        <v>1785</v>
      </c>
      <c r="D3015">
        <v>999</v>
      </c>
      <c r="E3015">
        <v>55.966386554621849</v>
      </c>
      <c r="F3015">
        <v>2153</v>
      </c>
      <c r="G3015">
        <v>968</v>
      </c>
      <c r="H3015">
        <v>44.960520204366006</v>
      </c>
      <c r="I3015">
        <v>3938</v>
      </c>
      <c r="J3015">
        <v>1967</v>
      </c>
      <c r="K3015">
        <v>49.949212798374809</v>
      </c>
    </row>
    <row r="3016" spans="1:11" x14ac:dyDescent="0.25">
      <c r="A3016" t="s">
        <v>229</v>
      </c>
      <c r="B3016" t="s">
        <v>370</v>
      </c>
      <c r="C3016">
        <v>1774</v>
      </c>
      <c r="D3016">
        <v>936</v>
      </c>
      <c r="E3016">
        <v>52.76211950394589</v>
      </c>
      <c r="F3016">
        <v>2221</v>
      </c>
      <c r="G3016">
        <v>946</v>
      </c>
      <c r="H3016">
        <v>42.593426384511488</v>
      </c>
      <c r="I3016">
        <v>3995</v>
      </c>
      <c r="J3016">
        <v>1882</v>
      </c>
      <c r="K3016">
        <v>47.108886107634547</v>
      </c>
    </row>
    <row r="3017" spans="1:11" x14ac:dyDescent="0.25">
      <c r="A3017" t="s">
        <v>229</v>
      </c>
      <c r="B3017" t="s">
        <v>357</v>
      </c>
      <c r="C3017">
        <v>2041</v>
      </c>
      <c r="D3017">
        <v>1025</v>
      </c>
      <c r="E3017">
        <v>50.220480156785889</v>
      </c>
      <c r="F3017">
        <v>2301</v>
      </c>
      <c r="G3017">
        <v>952</v>
      </c>
      <c r="H3017">
        <v>41.373315949587138</v>
      </c>
      <c r="I3017">
        <v>4342</v>
      </c>
      <c r="J3017">
        <v>1977</v>
      </c>
      <c r="K3017">
        <v>45.532012897282357</v>
      </c>
    </row>
    <row r="3018" spans="1:11" x14ac:dyDescent="0.25">
      <c r="A3018" t="s">
        <v>229</v>
      </c>
      <c r="B3018" t="s">
        <v>358</v>
      </c>
      <c r="C3018">
        <v>2069</v>
      </c>
      <c r="D3018">
        <v>1055</v>
      </c>
      <c r="E3018">
        <v>50.990816819719676</v>
      </c>
      <c r="F3018">
        <v>2488</v>
      </c>
      <c r="G3018">
        <v>1071</v>
      </c>
      <c r="H3018">
        <v>43.046623794212216</v>
      </c>
      <c r="I3018">
        <v>4557</v>
      </c>
      <c r="J3018">
        <v>2126</v>
      </c>
      <c r="K3018">
        <v>46.653500109721307</v>
      </c>
    </row>
    <row r="3019" spans="1:11" x14ac:dyDescent="0.25">
      <c r="A3019" t="s">
        <v>229</v>
      </c>
      <c r="B3019" t="s">
        <v>359</v>
      </c>
      <c r="C3019">
        <v>2794</v>
      </c>
      <c r="D3019">
        <v>1661</v>
      </c>
      <c r="E3019">
        <v>59.448818897637793</v>
      </c>
      <c r="F3019">
        <v>2986</v>
      </c>
      <c r="G3019">
        <v>1442</v>
      </c>
      <c r="H3019">
        <v>48.292029470864037</v>
      </c>
      <c r="I3019">
        <v>5780</v>
      </c>
      <c r="J3019">
        <v>3103</v>
      </c>
      <c r="K3019">
        <v>53.685121107266433</v>
      </c>
    </row>
    <row r="3020" spans="1:11" x14ac:dyDescent="0.25">
      <c r="A3020" t="s">
        <v>229</v>
      </c>
      <c r="B3020" t="s">
        <v>360</v>
      </c>
      <c r="C3020">
        <v>2366</v>
      </c>
      <c r="D3020">
        <v>1414</v>
      </c>
      <c r="E3020">
        <v>59.76331360946746</v>
      </c>
      <c r="F3020">
        <v>3066</v>
      </c>
      <c r="G3020">
        <v>1477</v>
      </c>
      <c r="H3020">
        <v>48.173515981735164</v>
      </c>
      <c r="I3020">
        <v>5432</v>
      </c>
      <c r="J3020">
        <v>2891</v>
      </c>
      <c r="K3020">
        <v>53.22164948453608</v>
      </c>
    </row>
    <row r="3021" spans="1:11" x14ac:dyDescent="0.25">
      <c r="A3021" t="s">
        <v>229</v>
      </c>
      <c r="B3021" t="s">
        <v>361</v>
      </c>
      <c r="C3021">
        <v>2399</v>
      </c>
      <c r="D3021">
        <v>1332</v>
      </c>
      <c r="E3021">
        <v>55.523134639433103</v>
      </c>
      <c r="F3021">
        <v>2892</v>
      </c>
      <c r="G3021">
        <v>1322</v>
      </c>
      <c r="H3021">
        <v>45.712309820193603</v>
      </c>
      <c r="I3021">
        <v>5291</v>
      </c>
      <c r="J3021">
        <v>2654</v>
      </c>
      <c r="K3021">
        <v>50.160650160650199</v>
      </c>
    </row>
    <row r="3022" spans="1:11" x14ac:dyDescent="0.25">
      <c r="A3022" t="s">
        <v>229</v>
      </c>
      <c r="B3022" t="s">
        <v>362</v>
      </c>
      <c r="C3022">
        <v>2394</v>
      </c>
      <c r="D3022">
        <v>1309</v>
      </c>
      <c r="E3022">
        <v>54.678362573099399</v>
      </c>
      <c r="F3022">
        <v>3043</v>
      </c>
      <c r="G3022">
        <v>1307</v>
      </c>
      <c r="H3022">
        <v>42.951035162668397</v>
      </c>
      <c r="I3022">
        <v>5437</v>
      </c>
      <c r="J3022">
        <v>2616</v>
      </c>
      <c r="K3022">
        <v>48.114769174176899</v>
      </c>
    </row>
    <row r="3023" spans="1:11" x14ac:dyDescent="0.25">
      <c r="A3023" t="s">
        <v>229</v>
      </c>
      <c r="B3023" t="s">
        <v>363</v>
      </c>
      <c r="C3023">
        <v>499</v>
      </c>
      <c r="D3023">
        <v>296</v>
      </c>
      <c r="E3023">
        <v>59.318637274549097</v>
      </c>
      <c r="F3023">
        <v>621</v>
      </c>
      <c r="G3023">
        <v>309</v>
      </c>
      <c r="H3023">
        <v>49.758454106280197</v>
      </c>
      <c r="I3023">
        <v>1120</v>
      </c>
      <c r="J3023">
        <v>605</v>
      </c>
      <c r="K3023">
        <v>54.017857142857103</v>
      </c>
    </row>
    <row r="3024" spans="1:11" x14ac:dyDescent="0.25">
      <c r="A3024" t="s">
        <v>230</v>
      </c>
      <c r="B3024" t="s">
        <v>365</v>
      </c>
      <c r="C3024">
        <v>2464</v>
      </c>
      <c r="D3024">
        <v>1214</v>
      </c>
      <c r="E3024">
        <v>49.269480519480524</v>
      </c>
      <c r="F3024">
        <v>2420</v>
      </c>
      <c r="G3024">
        <v>1101</v>
      </c>
      <c r="H3024">
        <v>45.495867768595048</v>
      </c>
      <c r="I3024">
        <v>4884</v>
      </c>
      <c r="J3024">
        <v>2315</v>
      </c>
      <c r="K3024">
        <v>47.399672399672397</v>
      </c>
    </row>
    <row r="3025" spans="1:11" x14ac:dyDescent="0.25">
      <c r="A3025" t="s">
        <v>230</v>
      </c>
      <c r="B3025" t="s">
        <v>366</v>
      </c>
      <c r="C3025">
        <v>2708</v>
      </c>
      <c r="D3025">
        <v>1347</v>
      </c>
      <c r="E3025">
        <v>49.741506646971942</v>
      </c>
      <c r="F3025">
        <v>2475</v>
      </c>
      <c r="G3025">
        <v>1124</v>
      </c>
      <c r="H3025">
        <v>45.414141414141412</v>
      </c>
      <c r="I3025">
        <v>5183</v>
      </c>
      <c r="J3025">
        <v>2471</v>
      </c>
      <c r="K3025">
        <v>47.675091645764994</v>
      </c>
    </row>
    <row r="3026" spans="1:11" x14ac:dyDescent="0.25">
      <c r="A3026" t="s">
        <v>230</v>
      </c>
      <c r="B3026" t="s">
        <v>367</v>
      </c>
      <c r="C3026">
        <v>2179</v>
      </c>
      <c r="D3026">
        <v>1187</v>
      </c>
      <c r="E3026">
        <v>54.474529600734286</v>
      </c>
      <c r="F3026">
        <v>2271</v>
      </c>
      <c r="G3026">
        <v>1047</v>
      </c>
      <c r="H3026">
        <v>46.103038309114929</v>
      </c>
      <c r="I3026">
        <v>4450</v>
      </c>
      <c r="J3026">
        <v>2234</v>
      </c>
      <c r="K3026">
        <v>50.202247191011239</v>
      </c>
    </row>
    <row r="3027" spans="1:11" x14ac:dyDescent="0.25">
      <c r="A3027" t="s">
        <v>230</v>
      </c>
      <c r="B3027" t="s">
        <v>355</v>
      </c>
      <c r="C3027">
        <v>2464</v>
      </c>
      <c r="D3027">
        <v>1313</v>
      </c>
      <c r="E3027">
        <v>53.287337662337656</v>
      </c>
      <c r="F3027">
        <v>2396</v>
      </c>
      <c r="G3027">
        <v>1141</v>
      </c>
      <c r="H3027">
        <v>47.621035058430714</v>
      </c>
      <c r="I3027">
        <v>4860</v>
      </c>
      <c r="J3027">
        <v>2454</v>
      </c>
      <c r="K3027">
        <v>50.493827160493829</v>
      </c>
    </row>
    <row r="3028" spans="1:11" x14ac:dyDescent="0.25">
      <c r="A3028" t="s">
        <v>230</v>
      </c>
      <c r="B3028" t="s">
        <v>368</v>
      </c>
      <c r="C3028">
        <v>2362</v>
      </c>
      <c r="D3028">
        <v>1293</v>
      </c>
      <c r="E3028">
        <v>54.741744284504655</v>
      </c>
      <c r="F3028">
        <v>2406</v>
      </c>
      <c r="G3028">
        <v>1232</v>
      </c>
      <c r="H3028">
        <v>51.20532003325021</v>
      </c>
      <c r="I3028">
        <v>4770</v>
      </c>
      <c r="J3028">
        <v>2525</v>
      </c>
      <c r="K3028">
        <v>52.935010482180296</v>
      </c>
    </row>
    <row r="3029" spans="1:11" x14ac:dyDescent="0.25">
      <c r="A3029" t="s">
        <v>230</v>
      </c>
      <c r="B3029" t="s">
        <v>369</v>
      </c>
      <c r="C3029">
        <v>2521</v>
      </c>
      <c r="D3029">
        <v>1377</v>
      </c>
      <c r="E3029">
        <v>54.621182070606899</v>
      </c>
      <c r="F3029">
        <v>2266</v>
      </c>
      <c r="G3029">
        <v>1144</v>
      </c>
      <c r="H3029">
        <v>50.485436893203889</v>
      </c>
      <c r="I3029">
        <v>4787</v>
      </c>
      <c r="J3029">
        <v>2521</v>
      </c>
      <c r="K3029">
        <v>52.663463547106751</v>
      </c>
    </row>
    <row r="3030" spans="1:11" x14ac:dyDescent="0.25">
      <c r="A3030" t="s">
        <v>230</v>
      </c>
      <c r="B3030" t="s">
        <v>370</v>
      </c>
      <c r="C3030">
        <v>2248</v>
      </c>
      <c r="D3030">
        <v>1248</v>
      </c>
      <c r="E3030">
        <v>55.516014234875449</v>
      </c>
      <c r="F3030">
        <v>2308</v>
      </c>
      <c r="G3030">
        <v>1234</v>
      </c>
      <c r="H3030">
        <v>53.466204506065857</v>
      </c>
      <c r="I3030">
        <v>4556</v>
      </c>
      <c r="J3030">
        <v>2482</v>
      </c>
      <c r="K3030">
        <v>54.477611940298509</v>
      </c>
    </row>
    <row r="3031" spans="1:11" x14ac:dyDescent="0.25">
      <c r="A3031" t="s">
        <v>230</v>
      </c>
      <c r="B3031" t="s">
        <v>357</v>
      </c>
      <c r="C3031">
        <v>516</v>
      </c>
      <c r="D3031">
        <v>281</v>
      </c>
      <c r="E3031">
        <v>54.457364341085267</v>
      </c>
      <c r="F3031">
        <v>468</v>
      </c>
      <c r="G3031">
        <v>254</v>
      </c>
      <c r="H3031">
        <v>54.27350427350428</v>
      </c>
      <c r="I3031">
        <v>984</v>
      </c>
      <c r="J3031">
        <v>535</v>
      </c>
      <c r="K3031">
        <v>54.369918699186989</v>
      </c>
    </row>
    <row r="3032" spans="1:11" x14ac:dyDescent="0.25">
      <c r="A3032" t="s">
        <v>230</v>
      </c>
      <c r="B3032" t="s">
        <v>358</v>
      </c>
      <c r="C3032">
        <v>1865</v>
      </c>
      <c r="D3032">
        <v>1074</v>
      </c>
      <c r="E3032">
        <v>57.587131367292223</v>
      </c>
      <c r="F3032">
        <v>2006</v>
      </c>
      <c r="G3032">
        <v>1071</v>
      </c>
      <c r="H3032">
        <v>53.389830508474581</v>
      </c>
      <c r="I3032">
        <v>3871</v>
      </c>
      <c r="J3032">
        <v>2145</v>
      </c>
      <c r="K3032">
        <v>55.412038233014727</v>
      </c>
    </row>
    <row r="3033" spans="1:11" x14ac:dyDescent="0.25">
      <c r="A3033" t="s">
        <v>230</v>
      </c>
      <c r="B3033" t="s">
        <v>359</v>
      </c>
      <c r="C3033">
        <v>3312</v>
      </c>
      <c r="D3033">
        <v>1759</v>
      </c>
      <c r="E3033">
        <v>53.109903381642518</v>
      </c>
      <c r="F3033">
        <v>3351</v>
      </c>
      <c r="G3033">
        <v>1653</v>
      </c>
      <c r="H3033">
        <v>49.328558639212176</v>
      </c>
      <c r="I3033">
        <v>6663</v>
      </c>
      <c r="J3033">
        <v>3412</v>
      </c>
      <c r="K3033">
        <v>51.208164490469763</v>
      </c>
    </row>
    <row r="3034" spans="1:11" x14ac:dyDescent="0.25">
      <c r="A3034" t="s">
        <v>230</v>
      </c>
      <c r="B3034" t="s">
        <v>360</v>
      </c>
      <c r="C3034">
        <v>2983</v>
      </c>
      <c r="D3034">
        <v>1531</v>
      </c>
      <c r="E3034">
        <v>51.324170298357359</v>
      </c>
      <c r="F3034">
        <v>3096</v>
      </c>
      <c r="G3034">
        <v>1513</v>
      </c>
      <c r="H3034">
        <v>48.86950904392765</v>
      </c>
      <c r="I3034">
        <v>6079</v>
      </c>
      <c r="J3034">
        <v>3044</v>
      </c>
      <c r="K3034">
        <v>50.074025333113994</v>
      </c>
    </row>
    <row r="3035" spans="1:11" x14ac:dyDescent="0.25">
      <c r="A3035" t="s">
        <v>230</v>
      </c>
      <c r="B3035" t="s">
        <v>361</v>
      </c>
      <c r="C3035">
        <v>2360</v>
      </c>
      <c r="D3035">
        <v>1264</v>
      </c>
      <c r="E3035">
        <v>53.559322033898297</v>
      </c>
      <c r="F3035">
        <v>2543</v>
      </c>
      <c r="G3035">
        <v>1258</v>
      </c>
      <c r="H3035">
        <v>49.469130947699597</v>
      </c>
      <c r="I3035">
        <v>4903</v>
      </c>
      <c r="J3035">
        <v>2522</v>
      </c>
      <c r="K3035">
        <v>51.437895166224799</v>
      </c>
    </row>
    <row r="3036" spans="1:11" x14ac:dyDescent="0.25">
      <c r="A3036" t="s">
        <v>230</v>
      </c>
      <c r="B3036" t="s">
        <v>362</v>
      </c>
      <c r="C3036">
        <v>2151</v>
      </c>
      <c r="D3036">
        <v>1163</v>
      </c>
      <c r="E3036">
        <v>54.0678754067875</v>
      </c>
      <c r="F3036">
        <v>2322</v>
      </c>
      <c r="G3036">
        <v>1141</v>
      </c>
      <c r="H3036">
        <v>49.138673557278203</v>
      </c>
      <c r="I3036">
        <v>4473</v>
      </c>
      <c r="J3036">
        <v>2304</v>
      </c>
      <c r="K3036">
        <v>51.509054325955702</v>
      </c>
    </row>
    <row r="3037" spans="1:11" x14ac:dyDescent="0.25">
      <c r="A3037" t="s">
        <v>230</v>
      </c>
      <c r="B3037" t="s">
        <v>363</v>
      </c>
      <c r="C3037">
        <v>454</v>
      </c>
      <c r="D3037">
        <v>270</v>
      </c>
      <c r="E3037">
        <v>59.4713656387665</v>
      </c>
      <c r="F3037">
        <v>506</v>
      </c>
      <c r="G3037">
        <v>296</v>
      </c>
      <c r="H3037">
        <v>58.498023715415002</v>
      </c>
      <c r="I3037">
        <v>960</v>
      </c>
      <c r="J3037">
        <v>566</v>
      </c>
      <c r="K3037">
        <v>58.9583333333333</v>
      </c>
    </row>
    <row r="3038" spans="1:11" x14ac:dyDescent="0.25">
      <c r="A3038" t="s">
        <v>457</v>
      </c>
      <c r="B3038" t="s">
        <v>365</v>
      </c>
      <c r="C3038">
        <v>3134</v>
      </c>
      <c r="D3038">
        <v>1372</v>
      </c>
      <c r="E3038">
        <v>43.777919591576264</v>
      </c>
      <c r="F3038">
        <v>3068</v>
      </c>
      <c r="G3038">
        <v>1175</v>
      </c>
      <c r="H3038">
        <v>38.298565840938721</v>
      </c>
      <c r="I3038">
        <v>6204</v>
      </c>
      <c r="J3038">
        <v>2548</v>
      </c>
      <c r="K3038">
        <v>41.070277240490007</v>
      </c>
    </row>
    <row r="3039" spans="1:11" x14ac:dyDescent="0.25">
      <c r="A3039" t="s">
        <v>457</v>
      </c>
      <c r="B3039" t="s">
        <v>366</v>
      </c>
      <c r="C3039">
        <v>2498</v>
      </c>
      <c r="D3039">
        <v>1177</v>
      </c>
      <c r="E3039">
        <v>47.117694155324259</v>
      </c>
      <c r="F3039">
        <v>2602</v>
      </c>
      <c r="G3039">
        <v>1113</v>
      </c>
      <c r="H3039">
        <v>42.774788624135283</v>
      </c>
      <c r="I3039">
        <v>5101</v>
      </c>
      <c r="J3039">
        <v>2291</v>
      </c>
      <c r="K3039">
        <v>44.912762203489507</v>
      </c>
    </row>
    <row r="3040" spans="1:11" x14ac:dyDescent="0.25">
      <c r="A3040" t="s">
        <v>457</v>
      </c>
      <c r="B3040" t="s">
        <v>367</v>
      </c>
      <c r="C3040">
        <v>2488</v>
      </c>
      <c r="D3040">
        <v>1227</v>
      </c>
      <c r="E3040">
        <v>49.316720257234728</v>
      </c>
      <c r="F3040">
        <v>2348</v>
      </c>
      <c r="G3040">
        <v>1040</v>
      </c>
      <c r="H3040">
        <v>44.293015332197619</v>
      </c>
      <c r="I3040">
        <v>4838</v>
      </c>
      <c r="J3040">
        <v>2268</v>
      </c>
      <c r="K3040">
        <v>46.878875568416696</v>
      </c>
    </row>
    <row r="3041" spans="1:11" x14ac:dyDescent="0.25">
      <c r="A3041" t="s">
        <v>457</v>
      </c>
      <c r="B3041" t="s">
        <v>355</v>
      </c>
      <c r="C3041">
        <v>2648</v>
      </c>
      <c r="D3041">
        <v>1249</v>
      </c>
      <c r="E3041">
        <v>47.167673716012089</v>
      </c>
      <c r="F3041">
        <v>2733</v>
      </c>
      <c r="G3041">
        <v>1185</v>
      </c>
      <c r="H3041">
        <v>43.358946212952794</v>
      </c>
      <c r="I3041">
        <v>5381</v>
      </c>
      <c r="J3041">
        <v>2434</v>
      </c>
      <c r="K3041">
        <v>45.233228024530753</v>
      </c>
    </row>
    <row r="3042" spans="1:11" x14ac:dyDescent="0.25">
      <c r="A3042" t="s">
        <v>457</v>
      </c>
      <c r="B3042" t="s">
        <v>368</v>
      </c>
      <c r="C3042">
        <v>2503</v>
      </c>
      <c r="D3042">
        <v>1188</v>
      </c>
      <c r="E3042">
        <v>47.46304434678386</v>
      </c>
      <c r="F3042">
        <v>2478</v>
      </c>
      <c r="G3042">
        <v>1064</v>
      </c>
      <c r="H3042">
        <v>42.937853107344637</v>
      </c>
      <c r="I3042">
        <v>4981</v>
      </c>
      <c r="J3042">
        <v>2252</v>
      </c>
      <c r="K3042">
        <v>45.211804858462159</v>
      </c>
    </row>
    <row r="3043" spans="1:11" x14ac:dyDescent="0.25">
      <c r="A3043" t="s">
        <v>457</v>
      </c>
      <c r="B3043" t="s">
        <v>369</v>
      </c>
      <c r="C3043">
        <v>2360</v>
      </c>
      <c r="D3043">
        <v>1185</v>
      </c>
      <c r="E3043">
        <v>50.211864406779661</v>
      </c>
      <c r="F3043">
        <v>2437</v>
      </c>
      <c r="G3043">
        <v>1103</v>
      </c>
      <c r="H3043">
        <v>45.260566270004098</v>
      </c>
      <c r="I3043">
        <v>4797</v>
      </c>
      <c r="J3043">
        <v>2288</v>
      </c>
      <c r="K3043">
        <v>47.696476964769644</v>
      </c>
    </row>
    <row r="3044" spans="1:11" x14ac:dyDescent="0.25">
      <c r="A3044" t="s">
        <v>231</v>
      </c>
      <c r="B3044" t="s">
        <v>365</v>
      </c>
      <c r="C3044">
        <v>2748</v>
      </c>
      <c r="D3044">
        <v>1525</v>
      </c>
      <c r="E3044">
        <v>55.49490538573508</v>
      </c>
      <c r="F3044">
        <v>2704</v>
      </c>
      <c r="G3044">
        <v>1365</v>
      </c>
      <c r="H3044">
        <v>50.480769230769226</v>
      </c>
      <c r="I3044">
        <v>5452</v>
      </c>
      <c r="J3044">
        <v>2890</v>
      </c>
      <c r="K3044">
        <v>53.008070432868671</v>
      </c>
    </row>
    <row r="3045" spans="1:11" x14ac:dyDescent="0.25">
      <c r="A3045" t="s">
        <v>231</v>
      </c>
      <c r="B3045" t="s">
        <v>366</v>
      </c>
      <c r="C3045">
        <v>3213</v>
      </c>
      <c r="D3045">
        <v>1698</v>
      </c>
      <c r="E3045">
        <v>52.847805788982257</v>
      </c>
      <c r="F3045">
        <v>2974</v>
      </c>
      <c r="G3045">
        <v>1405</v>
      </c>
      <c r="H3045">
        <v>47.242770679219902</v>
      </c>
      <c r="I3045">
        <v>6187</v>
      </c>
      <c r="J3045">
        <v>3103</v>
      </c>
      <c r="K3045">
        <v>50.153547761435263</v>
      </c>
    </row>
    <row r="3046" spans="1:11" x14ac:dyDescent="0.25">
      <c r="A3046" t="s">
        <v>231</v>
      </c>
      <c r="B3046" t="s">
        <v>367</v>
      </c>
      <c r="C3046">
        <v>2550</v>
      </c>
      <c r="D3046">
        <v>1369</v>
      </c>
      <c r="E3046">
        <v>53.686274509803923</v>
      </c>
      <c r="F3046">
        <v>2639</v>
      </c>
      <c r="G3046">
        <v>1290</v>
      </c>
      <c r="H3046">
        <v>48.882152330428191</v>
      </c>
      <c r="I3046">
        <v>5192</v>
      </c>
      <c r="J3046">
        <v>2660</v>
      </c>
      <c r="K3046">
        <v>51.232665639445301</v>
      </c>
    </row>
    <row r="3047" spans="1:11" x14ac:dyDescent="0.25">
      <c r="A3047" t="s">
        <v>231</v>
      </c>
      <c r="B3047" t="s">
        <v>368</v>
      </c>
      <c r="C3047">
        <v>2579</v>
      </c>
      <c r="D3047">
        <v>1379</v>
      </c>
      <c r="E3047">
        <v>53.470337340054286</v>
      </c>
      <c r="F3047">
        <v>2902</v>
      </c>
      <c r="G3047">
        <v>1376</v>
      </c>
      <c r="H3047">
        <v>47.415575465196419</v>
      </c>
      <c r="I3047">
        <v>5481</v>
      </c>
      <c r="J3047">
        <v>2755</v>
      </c>
      <c r="K3047">
        <v>50.264550264550259</v>
      </c>
    </row>
    <row r="3048" spans="1:11" x14ac:dyDescent="0.25">
      <c r="A3048" t="s">
        <v>231</v>
      </c>
      <c r="B3048" t="s">
        <v>369</v>
      </c>
      <c r="C3048">
        <v>2474</v>
      </c>
      <c r="D3048">
        <v>1290</v>
      </c>
      <c r="E3048">
        <v>52.142279708973319</v>
      </c>
      <c r="F3048">
        <v>2778</v>
      </c>
      <c r="G3048">
        <v>1285</v>
      </c>
      <c r="H3048">
        <v>46.25629949604032</v>
      </c>
      <c r="I3048">
        <v>5252</v>
      </c>
      <c r="J3048">
        <v>2575</v>
      </c>
      <c r="K3048">
        <v>49.028941355674036</v>
      </c>
    </row>
    <row r="3049" spans="1:11" x14ac:dyDescent="0.25">
      <c r="A3049" t="s">
        <v>231</v>
      </c>
      <c r="B3049" t="s">
        <v>370</v>
      </c>
      <c r="C3049">
        <v>2645</v>
      </c>
      <c r="D3049">
        <v>1420</v>
      </c>
      <c r="E3049">
        <v>53.686200378071838</v>
      </c>
      <c r="F3049">
        <v>2737</v>
      </c>
      <c r="G3049">
        <v>1284</v>
      </c>
      <c r="H3049">
        <v>46.912678114724152</v>
      </c>
      <c r="I3049">
        <v>5382</v>
      </c>
      <c r="J3049">
        <v>2704</v>
      </c>
      <c r="K3049">
        <v>50.241545893719803</v>
      </c>
    </row>
    <row r="3050" spans="1:11" x14ac:dyDescent="0.25">
      <c r="A3050" t="s">
        <v>231</v>
      </c>
      <c r="B3050" t="s">
        <v>357</v>
      </c>
      <c r="C3050">
        <v>2674</v>
      </c>
      <c r="D3050">
        <v>1443</v>
      </c>
      <c r="E3050">
        <v>53.964098728496637</v>
      </c>
      <c r="F3050">
        <v>2734</v>
      </c>
      <c r="G3050">
        <v>1254</v>
      </c>
      <c r="H3050">
        <v>45.866861741038775</v>
      </c>
      <c r="I3050">
        <v>5408</v>
      </c>
      <c r="J3050">
        <v>2697</v>
      </c>
      <c r="K3050">
        <v>49.870562130177511</v>
      </c>
    </row>
    <row r="3051" spans="1:11" x14ac:dyDescent="0.25">
      <c r="A3051" t="s">
        <v>231</v>
      </c>
      <c r="B3051" t="s">
        <v>358</v>
      </c>
      <c r="C3051">
        <v>2556</v>
      </c>
      <c r="D3051">
        <v>1342</v>
      </c>
      <c r="E3051">
        <v>52.503912363067293</v>
      </c>
      <c r="F3051">
        <v>2736</v>
      </c>
      <c r="G3051">
        <v>1251</v>
      </c>
      <c r="H3051">
        <v>45.723684210526315</v>
      </c>
      <c r="I3051">
        <v>5292</v>
      </c>
      <c r="J3051">
        <v>2593</v>
      </c>
      <c r="K3051">
        <v>48.998488284202566</v>
      </c>
    </row>
    <row r="3052" spans="1:11" x14ac:dyDescent="0.25">
      <c r="A3052" t="s">
        <v>231</v>
      </c>
      <c r="B3052" t="s">
        <v>359</v>
      </c>
      <c r="C3052">
        <v>3032</v>
      </c>
      <c r="D3052">
        <v>1561</v>
      </c>
      <c r="E3052">
        <v>51.484168865435358</v>
      </c>
      <c r="F3052">
        <v>3242</v>
      </c>
      <c r="G3052">
        <v>1471</v>
      </c>
      <c r="H3052">
        <v>45.373226403454652</v>
      </c>
      <c r="I3052">
        <v>6274</v>
      </c>
      <c r="J3052">
        <v>3032</v>
      </c>
      <c r="K3052">
        <v>48.326426522154925</v>
      </c>
    </row>
    <row r="3053" spans="1:11" x14ac:dyDescent="0.25">
      <c r="A3053" t="s">
        <v>231</v>
      </c>
      <c r="B3053" t="s">
        <v>360</v>
      </c>
      <c r="C3053">
        <v>2946</v>
      </c>
      <c r="D3053">
        <v>1524</v>
      </c>
      <c r="E3053">
        <v>51.731160896130348</v>
      </c>
      <c r="F3053">
        <v>3256</v>
      </c>
      <c r="G3053">
        <v>1428</v>
      </c>
      <c r="H3053">
        <v>43.857493857493857</v>
      </c>
      <c r="I3053">
        <v>6202</v>
      </c>
      <c r="J3053">
        <v>2952</v>
      </c>
      <c r="K3053">
        <v>47.597549177684613</v>
      </c>
    </row>
    <row r="3054" spans="1:11" x14ac:dyDescent="0.25">
      <c r="A3054" t="s">
        <v>231</v>
      </c>
      <c r="B3054" t="s">
        <v>361</v>
      </c>
      <c r="C3054">
        <v>2952</v>
      </c>
      <c r="D3054">
        <v>1421</v>
      </c>
      <c r="E3054">
        <v>48.136856368563699</v>
      </c>
      <c r="F3054">
        <v>3124</v>
      </c>
      <c r="G3054">
        <v>1280</v>
      </c>
      <c r="H3054">
        <v>40.973111395646598</v>
      </c>
      <c r="I3054">
        <v>6076</v>
      </c>
      <c r="J3054">
        <v>2701</v>
      </c>
      <c r="K3054">
        <v>44.4535878867676</v>
      </c>
    </row>
    <row r="3055" spans="1:11" x14ac:dyDescent="0.25">
      <c r="A3055" t="s">
        <v>231</v>
      </c>
      <c r="B3055" t="s">
        <v>362</v>
      </c>
      <c r="C3055">
        <v>2660</v>
      </c>
      <c r="D3055">
        <v>1352</v>
      </c>
      <c r="E3055">
        <v>50.827067669172898</v>
      </c>
      <c r="F3055">
        <v>3029</v>
      </c>
      <c r="G3055">
        <v>1306</v>
      </c>
      <c r="H3055">
        <v>43.116540112248302</v>
      </c>
      <c r="I3055">
        <v>5692</v>
      </c>
      <c r="J3055">
        <v>2659</v>
      </c>
      <c r="K3055">
        <v>46.714687280393498</v>
      </c>
    </row>
    <row r="3056" spans="1:11" x14ac:dyDescent="0.25">
      <c r="A3056" t="s">
        <v>231</v>
      </c>
      <c r="B3056" t="s">
        <v>363</v>
      </c>
      <c r="C3056">
        <v>703</v>
      </c>
      <c r="D3056">
        <v>402</v>
      </c>
      <c r="E3056">
        <v>57.183499288762398</v>
      </c>
      <c r="F3056">
        <v>752</v>
      </c>
      <c r="G3056">
        <v>380</v>
      </c>
      <c r="H3056">
        <v>50.531914893617</v>
      </c>
      <c r="I3056">
        <v>1456</v>
      </c>
      <c r="J3056">
        <v>783</v>
      </c>
      <c r="K3056">
        <v>53.777472527472497</v>
      </c>
    </row>
    <row r="3057" spans="1:11" x14ac:dyDescent="0.25">
      <c r="A3057" t="s">
        <v>231</v>
      </c>
      <c r="B3057" t="s">
        <v>355</v>
      </c>
      <c r="C3057">
        <v>2716</v>
      </c>
      <c r="D3057">
        <v>1477</v>
      </c>
      <c r="E3057">
        <v>54.381443298969067</v>
      </c>
      <c r="F3057">
        <v>2714</v>
      </c>
      <c r="G3057">
        <v>1309</v>
      </c>
      <c r="H3057">
        <v>48.231392778187171</v>
      </c>
      <c r="I3057">
        <v>5430</v>
      </c>
      <c r="J3057">
        <v>2786</v>
      </c>
      <c r="K3057">
        <v>51.307550644567215</v>
      </c>
    </row>
    <row r="3058" spans="1:11" x14ac:dyDescent="0.25">
      <c r="A3058" t="s">
        <v>232</v>
      </c>
      <c r="B3058" t="s">
        <v>365</v>
      </c>
      <c r="C3058">
        <v>1332</v>
      </c>
      <c r="D3058">
        <v>711</v>
      </c>
      <c r="E3058">
        <v>53.378378378378372</v>
      </c>
      <c r="F3058">
        <v>1546</v>
      </c>
      <c r="G3058">
        <v>720</v>
      </c>
      <c r="H3058">
        <v>46.571798188874517</v>
      </c>
      <c r="I3058">
        <v>2879</v>
      </c>
      <c r="J3058">
        <v>1432</v>
      </c>
      <c r="K3058">
        <v>49.739492879472039</v>
      </c>
    </row>
    <row r="3059" spans="1:11" x14ac:dyDescent="0.25">
      <c r="A3059" t="s">
        <v>232</v>
      </c>
      <c r="B3059" t="s">
        <v>366</v>
      </c>
      <c r="C3059">
        <v>1376</v>
      </c>
      <c r="D3059">
        <v>715</v>
      </c>
      <c r="E3059">
        <v>51.962209302325583</v>
      </c>
      <c r="F3059">
        <v>1407</v>
      </c>
      <c r="G3059">
        <v>694</v>
      </c>
      <c r="H3059">
        <v>49.324804548685144</v>
      </c>
      <c r="I3059">
        <v>2783</v>
      </c>
      <c r="J3059">
        <v>1409</v>
      </c>
      <c r="K3059">
        <v>50.628817822493708</v>
      </c>
    </row>
    <row r="3060" spans="1:11" x14ac:dyDescent="0.25">
      <c r="A3060" t="s">
        <v>232</v>
      </c>
      <c r="B3060" t="s">
        <v>367</v>
      </c>
      <c r="C3060">
        <v>1161</v>
      </c>
      <c r="D3060">
        <v>621</v>
      </c>
      <c r="E3060">
        <v>53.488372093023251</v>
      </c>
      <c r="F3060">
        <v>1199</v>
      </c>
      <c r="G3060">
        <v>587</v>
      </c>
      <c r="H3060">
        <v>48.957464553794829</v>
      </c>
      <c r="I3060">
        <v>2361</v>
      </c>
      <c r="J3060">
        <v>1208</v>
      </c>
      <c r="K3060">
        <v>51.164760694620924</v>
      </c>
    </row>
    <row r="3061" spans="1:11" x14ac:dyDescent="0.25">
      <c r="A3061" t="s">
        <v>232</v>
      </c>
      <c r="B3061" t="s">
        <v>355</v>
      </c>
      <c r="C3061">
        <v>1252</v>
      </c>
      <c r="D3061">
        <v>688</v>
      </c>
      <c r="E3061">
        <v>54.952076677316292</v>
      </c>
      <c r="F3061">
        <v>1293</v>
      </c>
      <c r="G3061">
        <v>643</v>
      </c>
      <c r="H3061">
        <v>49.729311678267592</v>
      </c>
      <c r="I3061">
        <v>2545</v>
      </c>
      <c r="J3061">
        <v>1331</v>
      </c>
      <c r="K3061">
        <v>52.298624754420437</v>
      </c>
    </row>
    <row r="3062" spans="1:11" x14ac:dyDescent="0.25">
      <c r="A3062" t="s">
        <v>232</v>
      </c>
      <c r="B3062" t="s">
        <v>368</v>
      </c>
      <c r="C3062">
        <v>1192</v>
      </c>
      <c r="D3062">
        <v>652</v>
      </c>
      <c r="E3062">
        <v>54.697986577181211</v>
      </c>
      <c r="F3062">
        <v>1349</v>
      </c>
      <c r="G3062">
        <v>673</v>
      </c>
      <c r="H3062">
        <v>49.888806523350631</v>
      </c>
      <c r="I3062">
        <v>2541</v>
      </c>
      <c r="J3062">
        <v>1325</v>
      </c>
      <c r="K3062">
        <v>52.144824872097594</v>
      </c>
    </row>
    <row r="3063" spans="1:11" x14ac:dyDescent="0.25">
      <c r="A3063" t="s">
        <v>232</v>
      </c>
      <c r="B3063" t="s">
        <v>369</v>
      </c>
      <c r="C3063">
        <v>1126</v>
      </c>
      <c r="D3063">
        <v>621</v>
      </c>
      <c r="E3063">
        <v>55.150976909413856</v>
      </c>
      <c r="F3063">
        <v>1341</v>
      </c>
      <c r="G3063">
        <v>694</v>
      </c>
      <c r="H3063">
        <v>51.752423564504099</v>
      </c>
      <c r="I3063">
        <v>2467</v>
      </c>
      <c r="J3063">
        <v>1315</v>
      </c>
      <c r="K3063">
        <v>53.303607620591812</v>
      </c>
    </row>
    <row r="3064" spans="1:11" x14ac:dyDescent="0.25">
      <c r="A3064" t="s">
        <v>232</v>
      </c>
      <c r="B3064" t="s">
        <v>370</v>
      </c>
      <c r="C3064">
        <v>1009</v>
      </c>
      <c r="D3064">
        <v>643</v>
      </c>
      <c r="E3064">
        <v>63.726461843409318</v>
      </c>
      <c r="F3064">
        <v>1157</v>
      </c>
      <c r="G3064">
        <v>673</v>
      </c>
      <c r="H3064">
        <v>58.1676750216076</v>
      </c>
      <c r="I3064">
        <v>2166</v>
      </c>
      <c r="J3064">
        <v>1316</v>
      </c>
      <c r="K3064">
        <v>60.757156048014778</v>
      </c>
    </row>
    <row r="3065" spans="1:11" x14ac:dyDescent="0.25">
      <c r="A3065" t="s">
        <v>232</v>
      </c>
      <c r="B3065" t="s">
        <v>357</v>
      </c>
      <c r="C3065">
        <v>1080</v>
      </c>
      <c r="D3065">
        <v>663</v>
      </c>
      <c r="E3065">
        <v>61.388888888888886</v>
      </c>
      <c r="F3065">
        <v>1156</v>
      </c>
      <c r="G3065">
        <v>665</v>
      </c>
      <c r="H3065">
        <v>57.525951557093421</v>
      </c>
      <c r="I3065">
        <v>2236</v>
      </c>
      <c r="J3065">
        <v>1328</v>
      </c>
      <c r="K3065">
        <v>59.391771019677996</v>
      </c>
    </row>
    <row r="3066" spans="1:11" x14ac:dyDescent="0.25">
      <c r="A3066" t="s">
        <v>232</v>
      </c>
      <c r="B3066" t="s">
        <v>358</v>
      </c>
      <c r="C3066">
        <v>1185</v>
      </c>
      <c r="D3066">
        <v>728</v>
      </c>
      <c r="E3066">
        <v>61.434599156118146</v>
      </c>
      <c r="F3066">
        <v>1267</v>
      </c>
      <c r="G3066">
        <v>670</v>
      </c>
      <c r="H3066">
        <v>52.880820836621943</v>
      </c>
      <c r="I3066">
        <v>2452</v>
      </c>
      <c r="J3066">
        <v>1398</v>
      </c>
      <c r="K3066">
        <v>57.014681892332788</v>
      </c>
    </row>
    <row r="3067" spans="1:11" x14ac:dyDescent="0.25">
      <c r="A3067" t="s">
        <v>232</v>
      </c>
      <c r="B3067" t="s">
        <v>359</v>
      </c>
      <c r="C3067">
        <v>1336</v>
      </c>
      <c r="D3067">
        <v>811</v>
      </c>
      <c r="E3067">
        <v>60.703592814371262</v>
      </c>
      <c r="F3067">
        <v>1662</v>
      </c>
      <c r="G3067">
        <v>874</v>
      </c>
      <c r="H3067">
        <v>52.58724428399519</v>
      </c>
      <c r="I3067">
        <v>2998</v>
      </c>
      <c r="J3067">
        <v>1685</v>
      </c>
      <c r="K3067">
        <v>56.204136090727154</v>
      </c>
    </row>
    <row r="3068" spans="1:11" x14ac:dyDescent="0.25">
      <c r="A3068" t="s">
        <v>232</v>
      </c>
      <c r="B3068" t="s">
        <v>360</v>
      </c>
      <c r="C3068">
        <v>1343</v>
      </c>
      <c r="D3068">
        <v>767</v>
      </c>
      <c r="E3068">
        <v>57.110945644080424</v>
      </c>
      <c r="F3068">
        <v>1521</v>
      </c>
      <c r="G3068">
        <v>739</v>
      </c>
      <c r="H3068">
        <v>48.586456278763968</v>
      </c>
      <c r="I3068">
        <v>2864</v>
      </c>
      <c r="J3068">
        <v>1506</v>
      </c>
      <c r="K3068">
        <v>52.58379888268157</v>
      </c>
    </row>
    <row r="3069" spans="1:11" x14ac:dyDescent="0.25">
      <c r="A3069" t="s">
        <v>232</v>
      </c>
      <c r="B3069" t="s">
        <v>361</v>
      </c>
      <c r="C3069">
        <v>1202</v>
      </c>
      <c r="D3069">
        <v>670</v>
      </c>
      <c r="E3069">
        <v>55.740432612312802</v>
      </c>
      <c r="F3069">
        <v>1334</v>
      </c>
      <c r="G3069">
        <v>651</v>
      </c>
      <c r="H3069">
        <v>48.800599700149903</v>
      </c>
      <c r="I3069">
        <v>2536</v>
      </c>
      <c r="J3069">
        <v>1321</v>
      </c>
      <c r="K3069">
        <v>52.089905362776001</v>
      </c>
    </row>
    <row r="3070" spans="1:11" x14ac:dyDescent="0.25">
      <c r="A3070" t="s">
        <v>232</v>
      </c>
      <c r="B3070" t="s">
        <v>362</v>
      </c>
      <c r="C3070">
        <v>1144</v>
      </c>
      <c r="D3070">
        <v>635</v>
      </c>
      <c r="E3070">
        <v>55.506993006993</v>
      </c>
      <c r="F3070">
        <v>1210</v>
      </c>
      <c r="G3070">
        <v>616</v>
      </c>
      <c r="H3070">
        <v>50.909090909090899</v>
      </c>
      <c r="I3070">
        <v>2354</v>
      </c>
      <c r="J3070">
        <v>1251</v>
      </c>
      <c r="K3070">
        <v>53.143585386576</v>
      </c>
    </row>
    <row r="3071" spans="1:11" x14ac:dyDescent="0.25">
      <c r="A3071" t="s">
        <v>232</v>
      </c>
      <c r="B3071" t="s">
        <v>363</v>
      </c>
      <c r="C3071">
        <v>354</v>
      </c>
      <c r="D3071">
        <v>217</v>
      </c>
      <c r="E3071">
        <v>61.299435028248602</v>
      </c>
      <c r="F3071">
        <v>377</v>
      </c>
      <c r="G3071">
        <v>218</v>
      </c>
      <c r="H3071">
        <v>57.824933687002599</v>
      </c>
      <c r="I3071">
        <v>731</v>
      </c>
      <c r="J3071">
        <v>435</v>
      </c>
      <c r="K3071">
        <v>59.5075239398085</v>
      </c>
    </row>
    <row r="3072" spans="1:11" x14ac:dyDescent="0.25">
      <c r="A3072" t="s">
        <v>233</v>
      </c>
      <c r="B3072" t="s">
        <v>365</v>
      </c>
      <c r="C3072">
        <v>2823</v>
      </c>
      <c r="D3072">
        <v>1625</v>
      </c>
      <c r="E3072">
        <v>57.562876372653207</v>
      </c>
      <c r="F3072">
        <v>3204</v>
      </c>
      <c r="G3072">
        <v>1589</v>
      </c>
      <c r="H3072">
        <v>49.594257178526838</v>
      </c>
      <c r="I3072">
        <v>6028</v>
      </c>
      <c r="J3072">
        <v>3215</v>
      </c>
      <c r="K3072">
        <v>53.334439283344388</v>
      </c>
    </row>
    <row r="3073" spans="1:11" x14ac:dyDescent="0.25">
      <c r="A3073" t="s">
        <v>233</v>
      </c>
      <c r="B3073" t="s">
        <v>366</v>
      </c>
      <c r="C3073">
        <v>2772</v>
      </c>
      <c r="D3073">
        <v>1664</v>
      </c>
      <c r="E3073">
        <v>60.028860028860024</v>
      </c>
      <c r="F3073">
        <v>3140</v>
      </c>
      <c r="G3073">
        <v>1613</v>
      </c>
      <c r="H3073">
        <v>51.369426751592357</v>
      </c>
      <c r="I3073">
        <v>5915</v>
      </c>
      <c r="J3073">
        <v>3278</v>
      </c>
      <c r="K3073">
        <v>55.418427726120036</v>
      </c>
    </row>
    <row r="3074" spans="1:11" x14ac:dyDescent="0.25">
      <c r="A3074" t="s">
        <v>233</v>
      </c>
      <c r="B3074" t="s">
        <v>367</v>
      </c>
      <c r="C3074">
        <v>2505</v>
      </c>
      <c r="D3074">
        <v>1523</v>
      </c>
      <c r="E3074">
        <v>60.798403193612778</v>
      </c>
      <c r="F3074">
        <v>2823</v>
      </c>
      <c r="G3074">
        <v>1517</v>
      </c>
      <c r="H3074">
        <v>53.737159050655329</v>
      </c>
      <c r="I3074">
        <v>5331</v>
      </c>
      <c r="J3074">
        <v>3040</v>
      </c>
      <c r="K3074">
        <v>57.024948414931529</v>
      </c>
    </row>
    <row r="3075" spans="1:11" x14ac:dyDescent="0.25">
      <c r="A3075" t="s">
        <v>233</v>
      </c>
      <c r="B3075" t="s">
        <v>355</v>
      </c>
      <c r="C3075">
        <v>2601</v>
      </c>
      <c r="D3075">
        <v>1618</v>
      </c>
      <c r="E3075">
        <v>62.206843521722412</v>
      </c>
      <c r="F3075">
        <v>2832</v>
      </c>
      <c r="G3075">
        <v>1538</v>
      </c>
      <c r="H3075">
        <v>54.307909604519772</v>
      </c>
      <c r="I3075">
        <v>5433</v>
      </c>
      <c r="J3075">
        <v>3156</v>
      </c>
      <c r="K3075">
        <v>58.089453340695748</v>
      </c>
    </row>
    <row r="3076" spans="1:11" x14ac:dyDescent="0.25">
      <c r="A3076" t="s">
        <v>233</v>
      </c>
      <c r="B3076" t="s">
        <v>368</v>
      </c>
      <c r="C3076">
        <v>2273</v>
      </c>
      <c r="D3076">
        <v>1451</v>
      </c>
      <c r="E3076">
        <v>63.836339639243285</v>
      </c>
      <c r="F3076">
        <v>2609</v>
      </c>
      <c r="G3076">
        <v>1490</v>
      </c>
      <c r="H3076">
        <v>57.110003832886157</v>
      </c>
      <c r="I3076">
        <v>4882</v>
      </c>
      <c r="J3076">
        <v>2941</v>
      </c>
      <c r="K3076">
        <v>60.241704219582132</v>
      </c>
    </row>
    <row r="3077" spans="1:11" x14ac:dyDescent="0.25">
      <c r="A3077" t="s">
        <v>233</v>
      </c>
      <c r="B3077" t="s">
        <v>369</v>
      </c>
      <c r="C3077">
        <v>2291</v>
      </c>
      <c r="D3077">
        <v>1421</v>
      </c>
      <c r="E3077">
        <v>62.025316455696199</v>
      </c>
      <c r="F3077">
        <v>2681</v>
      </c>
      <c r="G3077">
        <v>1467</v>
      </c>
      <c r="H3077">
        <v>54.718388660947411</v>
      </c>
      <c r="I3077">
        <v>4972</v>
      </c>
      <c r="J3077">
        <v>2888</v>
      </c>
      <c r="K3077">
        <v>58.085277554304099</v>
      </c>
    </row>
    <row r="3078" spans="1:11" x14ac:dyDescent="0.25">
      <c r="A3078" t="s">
        <v>233</v>
      </c>
      <c r="B3078" t="s">
        <v>370</v>
      </c>
      <c r="C3078">
        <v>2193</v>
      </c>
      <c r="D3078">
        <v>1378</v>
      </c>
      <c r="E3078">
        <v>62.836297309621521</v>
      </c>
      <c r="F3078">
        <v>2486</v>
      </c>
      <c r="G3078">
        <v>1430</v>
      </c>
      <c r="H3078">
        <v>57.522123893805308</v>
      </c>
      <c r="I3078">
        <v>4679</v>
      </c>
      <c r="J3078">
        <v>2808</v>
      </c>
      <c r="K3078">
        <v>60.012823252831801</v>
      </c>
    </row>
    <row r="3079" spans="1:11" x14ac:dyDescent="0.25">
      <c r="A3079" t="s">
        <v>233</v>
      </c>
      <c r="B3079" t="s">
        <v>357</v>
      </c>
      <c r="C3079">
        <v>2417</v>
      </c>
      <c r="D3079">
        <v>1464</v>
      </c>
      <c r="E3079">
        <v>60.570955730244101</v>
      </c>
      <c r="F3079">
        <v>2657</v>
      </c>
      <c r="G3079">
        <v>1444</v>
      </c>
      <c r="H3079">
        <v>54.347007903650734</v>
      </c>
      <c r="I3079">
        <v>5074</v>
      </c>
      <c r="J3079">
        <v>2908</v>
      </c>
      <c r="K3079">
        <v>57.311785573512026</v>
      </c>
    </row>
    <row r="3080" spans="1:11" x14ac:dyDescent="0.25">
      <c r="A3080" t="s">
        <v>233</v>
      </c>
      <c r="B3080" t="s">
        <v>358</v>
      </c>
      <c r="C3080">
        <v>2323</v>
      </c>
      <c r="D3080">
        <v>1450</v>
      </c>
      <c r="E3080">
        <v>62.419285406801549</v>
      </c>
      <c r="F3080">
        <v>2677</v>
      </c>
      <c r="G3080">
        <v>1490</v>
      </c>
      <c r="H3080">
        <v>55.659320134478897</v>
      </c>
      <c r="I3080">
        <v>5000</v>
      </c>
      <c r="J3080">
        <v>2940</v>
      </c>
      <c r="K3080">
        <v>58.8</v>
      </c>
    </row>
    <row r="3081" spans="1:11" x14ac:dyDescent="0.25">
      <c r="A3081" t="s">
        <v>233</v>
      </c>
      <c r="B3081" t="s">
        <v>359</v>
      </c>
      <c r="C3081">
        <v>2988</v>
      </c>
      <c r="D3081">
        <v>1712</v>
      </c>
      <c r="E3081">
        <v>57.295850066934406</v>
      </c>
      <c r="F3081">
        <v>3026</v>
      </c>
      <c r="G3081">
        <v>1558</v>
      </c>
      <c r="H3081">
        <v>51.487111698612026</v>
      </c>
      <c r="I3081">
        <v>6014</v>
      </c>
      <c r="J3081">
        <v>3270</v>
      </c>
      <c r="K3081">
        <v>54.373129364815433</v>
      </c>
    </row>
    <row r="3082" spans="1:11" x14ac:dyDescent="0.25">
      <c r="A3082" t="s">
        <v>233</v>
      </c>
      <c r="B3082" t="s">
        <v>360</v>
      </c>
      <c r="C3082">
        <v>2998</v>
      </c>
      <c r="D3082">
        <v>1621</v>
      </c>
      <c r="E3082">
        <v>54.069379586390923</v>
      </c>
      <c r="F3082">
        <v>3205</v>
      </c>
      <c r="G3082">
        <v>1511</v>
      </c>
      <c r="H3082">
        <v>47.145085803432139</v>
      </c>
      <c r="I3082">
        <v>6203</v>
      </c>
      <c r="J3082">
        <v>3132</v>
      </c>
      <c r="K3082">
        <v>50.491697565694018</v>
      </c>
    </row>
    <row r="3083" spans="1:11" x14ac:dyDescent="0.25">
      <c r="A3083" t="s">
        <v>233</v>
      </c>
      <c r="B3083" t="s">
        <v>361</v>
      </c>
      <c r="C3083">
        <v>2497</v>
      </c>
      <c r="D3083">
        <v>1352</v>
      </c>
      <c r="E3083">
        <v>54.1449739687625</v>
      </c>
      <c r="F3083">
        <v>2861</v>
      </c>
      <c r="G3083">
        <v>1302</v>
      </c>
      <c r="H3083">
        <v>45.508563439356898</v>
      </c>
      <c r="I3083">
        <v>5358</v>
      </c>
      <c r="J3083">
        <v>2654</v>
      </c>
      <c r="K3083">
        <v>49.533407988055203</v>
      </c>
    </row>
    <row r="3084" spans="1:11" x14ac:dyDescent="0.25">
      <c r="A3084" t="s">
        <v>233</v>
      </c>
      <c r="B3084" t="s">
        <v>362</v>
      </c>
      <c r="C3084">
        <v>2719</v>
      </c>
      <c r="D3084">
        <v>1453</v>
      </c>
      <c r="E3084">
        <v>53.4387642515631</v>
      </c>
      <c r="F3084">
        <v>2942</v>
      </c>
      <c r="G3084">
        <v>1321</v>
      </c>
      <c r="H3084">
        <v>44.901427600271901</v>
      </c>
      <c r="I3084">
        <v>5662</v>
      </c>
      <c r="J3084">
        <v>2774</v>
      </c>
      <c r="K3084">
        <v>48.993288590604003</v>
      </c>
    </row>
    <row r="3085" spans="1:11" x14ac:dyDescent="0.25">
      <c r="A3085" t="s">
        <v>233</v>
      </c>
      <c r="B3085" t="s">
        <v>363</v>
      </c>
      <c r="C3085">
        <v>957</v>
      </c>
      <c r="D3085">
        <v>540</v>
      </c>
      <c r="E3085">
        <v>56.426332288401298</v>
      </c>
      <c r="F3085">
        <v>950</v>
      </c>
      <c r="G3085">
        <v>469</v>
      </c>
      <c r="H3085">
        <v>49.368421052631597</v>
      </c>
      <c r="I3085">
        <v>1908</v>
      </c>
      <c r="J3085">
        <v>1009</v>
      </c>
      <c r="K3085">
        <v>52.8825995807128</v>
      </c>
    </row>
    <row r="3086" spans="1:11" x14ac:dyDescent="0.25">
      <c r="A3086" t="s">
        <v>234</v>
      </c>
      <c r="B3086" t="s">
        <v>365</v>
      </c>
      <c r="C3086">
        <v>138</v>
      </c>
      <c r="D3086">
        <v>92</v>
      </c>
      <c r="E3086">
        <v>66.666666666666671</v>
      </c>
      <c r="F3086">
        <v>156</v>
      </c>
      <c r="G3086">
        <v>65</v>
      </c>
      <c r="H3086">
        <v>41.666666666666671</v>
      </c>
      <c r="I3086">
        <v>294</v>
      </c>
      <c r="J3086">
        <v>157</v>
      </c>
      <c r="K3086">
        <v>53.401360544217688</v>
      </c>
    </row>
    <row r="3087" spans="1:11" x14ac:dyDescent="0.25">
      <c r="A3087" t="s">
        <v>234</v>
      </c>
      <c r="B3087" t="s">
        <v>366</v>
      </c>
      <c r="C3087">
        <v>121</v>
      </c>
      <c r="D3087">
        <v>76</v>
      </c>
      <c r="E3087">
        <v>62.809917355371901</v>
      </c>
      <c r="F3087">
        <v>147</v>
      </c>
      <c r="G3087">
        <v>76</v>
      </c>
      <c r="H3087">
        <v>51.700680272108848</v>
      </c>
      <c r="I3087">
        <v>268</v>
      </c>
      <c r="J3087">
        <v>152</v>
      </c>
      <c r="K3087">
        <v>56.71641791044776</v>
      </c>
    </row>
    <row r="3088" spans="1:11" x14ac:dyDescent="0.25">
      <c r="A3088" t="s">
        <v>234</v>
      </c>
      <c r="B3088" t="s">
        <v>367</v>
      </c>
      <c r="C3088">
        <v>99</v>
      </c>
      <c r="D3088">
        <v>60</v>
      </c>
      <c r="E3088">
        <v>60.606060606060609</v>
      </c>
      <c r="F3088">
        <v>115</v>
      </c>
      <c r="G3088">
        <v>46</v>
      </c>
      <c r="H3088">
        <v>40</v>
      </c>
      <c r="I3088">
        <v>214</v>
      </c>
      <c r="J3088">
        <v>106</v>
      </c>
      <c r="K3088">
        <v>49.532710280373834</v>
      </c>
    </row>
    <row r="3089" spans="1:11" x14ac:dyDescent="0.25">
      <c r="A3089" t="s">
        <v>234</v>
      </c>
      <c r="B3089" t="s">
        <v>368</v>
      </c>
      <c r="C3089">
        <v>126</v>
      </c>
      <c r="D3089">
        <v>76</v>
      </c>
      <c r="E3089">
        <v>60.317460317460316</v>
      </c>
      <c r="F3089">
        <v>131</v>
      </c>
      <c r="G3089">
        <v>71</v>
      </c>
      <c r="H3089">
        <v>54.198473282442748</v>
      </c>
      <c r="I3089">
        <v>257</v>
      </c>
      <c r="J3089">
        <v>147</v>
      </c>
      <c r="K3089">
        <v>57.198443579766533</v>
      </c>
    </row>
    <row r="3090" spans="1:11" x14ac:dyDescent="0.25">
      <c r="A3090" t="s">
        <v>234</v>
      </c>
      <c r="B3090" t="s">
        <v>369</v>
      </c>
      <c r="C3090">
        <v>104</v>
      </c>
      <c r="D3090">
        <v>68</v>
      </c>
      <c r="E3090">
        <v>65.384615384615387</v>
      </c>
      <c r="F3090">
        <v>111</v>
      </c>
      <c r="G3090">
        <v>69</v>
      </c>
      <c r="H3090">
        <v>62.162162162162161</v>
      </c>
      <c r="I3090">
        <v>215</v>
      </c>
      <c r="J3090">
        <v>137</v>
      </c>
      <c r="K3090">
        <v>63.720930232558139</v>
      </c>
    </row>
    <row r="3091" spans="1:11" x14ac:dyDescent="0.25">
      <c r="A3091" t="s">
        <v>234</v>
      </c>
      <c r="B3091" t="s">
        <v>370</v>
      </c>
      <c r="C3091">
        <v>113</v>
      </c>
      <c r="D3091">
        <v>65</v>
      </c>
      <c r="E3091">
        <v>57.522123893805308</v>
      </c>
      <c r="F3091">
        <v>100</v>
      </c>
      <c r="G3091">
        <v>52</v>
      </c>
      <c r="H3091">
        <v>52</v>
      </c>
      <c r="I3091">
        <v>213</v>
      </c>
      <c r="J3091">
        <v>117</v>
      </c>
      <c r="K3091">
        <v>54.929577464788736</v>
      </c>
    </row>
    <row r="3092" spans="1:11" x14ac:dyDescent="0.25">
      <c r="A3092" t="s">
        <v>234</v>
      </c>
      <c r="B3092" t="s">
        <v>357</v>
      </c>
      <c r="C3092">
        <v>115</v>
      </c>
      <c r="D3092">
        <v>61</v>
      </c>
      <c r="E3092">
        <v>53.04347826086957</v>
      </c>
      <c r="F3092">
        <v>103</v>
      </c>
      <c r="G3092">
        <v>58</v>
      </c>
      <c r="H3092">
        <v>56.310679611650485</v>
      </c>
      <c r="I3092">
        <v>218</v>
      </c>
      <c r="J3092">
        <v>119</v>
      </c>
      <c r="K3092">
        <v>54.587155963302749</v>
      </c>
    </row>
    <row r="3093" spans="1:11" x14ac:dyDescent="0.25">
      <c r="A3093" t="s">
        <v>234</v>
      </c>
      <c r="B3093" t="s">
        <v>358</v>
      </c>
      <c r="C3093">
        <v>117</v>
      </c>
      <c r="D3093">
        <v>59</v>
      </c>
      <c r="E3093">
        <v>50.427350427350433</v>
      </c>
      <c r="F3093">
        <v>87</v>
      </c>
      <c r="G3093">
        <v>36</v>
      </c>
      <c r="H3093">
        <v>41.379310344827587</v>
      </c>
      <c r="I3093">
        <v>204</v>
      </c>
      <c r="J3093">
        <v>95</v>
      </c>
      <c r="K3093">
        <v>46.568627450980394</v>
      </c>
    </row>
    <row r="3094" spans="1:11" x14ac:dyDescent="0.25">
      <c r="A3094" t="s">
        <v>234</v>
      </c>
      <c r="B3094" t="s">
        <v>359</v>
      </c>
      <c r="C3094">
        <v>89</v>
      </c>
      <c r="D3094">
        <v>48</v>
      </c>
      <c r="E3094">
        <v>53.932584269662918</v>
      </c>
      <c r="F3094">
        <v>106</v>
      </c>
      <c r="G3094">
        <v>54</v>
      </c>
      <c r="H3094">
        <v>50.943396226415096</v>
      </c>
      <c r="I3094">
        <v>195</v>
      </c>
      <c r="J3094">
        <v>102</v>
      </c>
      <c r="K3094">
        <v>52.307692307692307</v>
      </c>
    </row>
    <row r="3095" spans="1:11" x14ac:dyDescent="0.25">
      <c r="A3095" t="s">
        <v>234</v>
      </c>
      <c r="B3095" t="s">
        <v>360</v>
      </c>
      <c r="C3095">
        <v>97</v>
      </c>
      <c r="D3095">
        <v>50</v>
      </c>
      <c r="E3095">
        <v>51.546391752577321</v>
      </c>
      <c r="F3095">
        <v>93</v>
      </c>
      <c r="G3095">
        <v>44</v>
      </c>
      <c r="H3095">
        <v>47.311827956989248</v>
      </c>
      <c r="I3095">
        <v>190</v>
      </c>
      <c r="J3095">
        <v>94</v>
      </c>
      <c r="K3095">
        <v>49.473684210526315</v>
      </c>
    </row>
    <row r="3096" spans="1:11" x14ac:dyDescent="0.25">
      <c r="A3096" t="s">
        <v>234</v>
      </c>
      <c r="B3096" t="s">
        <v>361</v>
      </c>
      <c r="C3096">
        <v>103</v>
      </c>
      <c r="D3096">
        <v>65</v>
      </c>
      <c r="E3096">
        <v>63.106796116504903</v>
      </c>
      <c r="F3096">
        <v>87</v>
      </c>
      <c r="G3096">
        <v>56</v>
      </c>
      <c r="H3096">
        <v>64.367816091953998</v>
      </c>
      <c r="I3096">
        <v>190</v>
      </c>
      <c r="J3096">
        <v>121</v>
      </c>
      <c r="K3096">
        <v>63.684210526315802</v>
      </c>
    </row>
    <row r="3097" spans="1:11" x14ac:dyDescent="0.25">
      <c r="A3097" t="s">
        <v>234</v>
      </c>
      <c r="B3097" t="s">
        <v>362</v>
      </c>
      <c r="C3097">
        <v>100</v>
      </c>
      <c r="D3097">
        <v>60</v>
      </c>
      <c r="E3097">
        <v>60</v>
      </c>
      <c r="F3097">
        <v>135</v>
      </c>
      <c r="G3097">
        <v>77</v>
      </c>
      <c r="H3097">
        <v>57.037037037037003</v>
      </c>
      <c r="I3097">
        <v>235</v>
      </c>
      <c r="J3097">
        <v>137</v>
      </c>
      <c r="K3097">
        <v>58.297872340425499</v>
      </c>
    </row>
    <row r="3098" spans="1:11" x14ac:dyDescent="0.25">
      <c r="A3098" t="s">
        <v>234</v>
      </c>
      <c r="B3098" t="s">
        <v>363</v>
      </c>
      <c r="C3098">
        <v>18</v>
      </c>
      <c r="D3098">
        <v>13</v>
      </c>
      <c r="E3098">
        <v>72.2222222222222</v>
      </c>
      <c r="F3098">
        <v>25</v>
      </c>
      <c r="G3098">
        <v>17</v>
      </c>
      <c r="H3098">
        <v>68</v>
      </c>
      <c r="I3098">
        <v>43</v>
      </c>
      <c r="J3098">
        <v>30</v>
      </c>
      <c r="K3098">
        <v>69.767441860465098</v>
      </c>
    </row>
    <row r="3099" spans="1:11" x14ac:dyDescent="0.25">
      <c r="A3099" t="s">
        <v>234</v>
      </c>
      <c r="B3099" t="s">
        <v>355</v>
      </c>
      <c r="C3099">
        <v>111</v>
      </c>
      <c r="D3099">
        <v>66</v>
      </c>
      <c r="E3099">
        <v>59.45945945945946</v>
      </c>
      <c r="F3099">
        <v>110</v>
      </c>
      <c r="G3099">
        <v>57</v>
      </c>
      <c r="H3099">
        <v>51.81818181818182</v>
      </c>
      <c r="I3099">
        <v>221</v>
      </c>
      <c r="J3099">
        <v>123</v>
      </c>
      <c r="K3099">
        <v>55.656108597285062</v>
      </c>
    </row>
    <row r="3100" spans="1:11" x14ac:dyDescent="0.25">
      <c r="A3100" t="s">
        <v>458</v>
      </c>
      <c r="B3100" t="s">
        <v>365</v>
      </c>
      <c r="C3100">
        <v>638</v>
      </c>
      <c r="D3100">
        <v>347</v>
      </c>
      <c r="E3100">
        <v>54.388714733542322</v>
      </c>
      <c r="F3100">
        <v>624</v>
      </c>
      <c r="G3100">
        <v>301</v>
      </c>
      <c r="H3100">
        <v>48.237179487179482</v>
      </c>
      <c r="I3100">
        <v>1262</v>
      </c>
      <c r="J3100">
        <v>648</v>
      </c>
      <c r="K3100">
        <v>51.347068145800314</v>
      </c>
    </row>
    <row r="3101" spans="1:11" x14ac:dyDescent="0.25">
      <c r="A3101" t="s">
        <v>458</v>
      </c>
      <c r="B3101" t="s">
        <v>366</v>
      </c>
      <c r="C3101">
        <v>666</v>
      </c>
      <c r="D3101">
        <v>381</v>
      </c>
      <c r="E3101">
        <v>57.207207207207212</v>
      </c>
      <c r="F3101">
        <v>628</v>
      </c>
      <c r="G3101">
        <v>330</v>
      </c>
      <c r="H3101">
        <v>52.547770700636939</v>
      </c>
      <c r="I3101">
        <v>1294</v>
      </c>
      <c r="J3101">
        <v>711</v>
      </c>
      <c r="K3101">
        <v>54.945904173106648</v>
      </c>
    </row>
    <row r="3102" spans="1:11" x14ac:dyDescent="0.25">
      <c r="A3102" t="s">
        <v>458</v>
      </c>
      <c r="B3102" t="s">
        <v>367</v>
      </c>
      <c r="C3102">
        <v>608</v>
      </c>
      <c r="D3102">
        <v>315</v>
      </c>
      <c r="E3102">
        <v>51.809210526315795</v>
      </c>
      <c r="F3102">
        <v>575</v>
      </c>
      <c r="G3102">
        <v>298</v>
      </c>
      <c r="H3102">
        <v>51.826086956521742</v>
      </c>
      <c r="I3102">
        <v>1183</v>
      </c>
      <c r="J3102">
        <v>613</v>
      </c>
      <c r="K3102">
        <v>51.817413355874898</v>
      </c>
    </row>
    <row r="3103" spans="1:11" x14ac:dyDescent="0.25">
      <c r="A3103" t="s">
        <v>458</v>
      </c>
      <c r="B3103" t="s">
        <v>355</v>
      </c>
      <c r="C3103">
        <v>572</v>
      </c>
      <c r="D3103">
        <v>295</v>
      </c>
      <c r="E3103">
        <v>51.57342657342658</v>
      </c>
      <c r="F3103">
        <v>537</v>
      </c>
      <c r="G3103">
        <v>306</v>
      </c>
      <c r="H3103">
        <v>56.983240223463689</v>
      </c>
      <c r="I3103">
        <v>1109</v>
      </c>
      <c r="J3103">
        <v>601</v>
      </c>
      <c r="K3103">
        <v>54.192966636609562</v>
      </c>
    </row>
    <row r="3104" spans="1:11" x14ac:dyDescent="0.25">
      <c r="A3104" t="s">
        <v>458</v>
      </c>
      <c r="B3104" t="s">
        <v>368</v>
      </c>
      <c r="C3104">
        <v>516</v>
      </c>
      <c r="D3104">
        <v>333</v>
      </c>
      <c r="E3104">
        <v>64.534883720930225</v>
      </c>
      <c r="F3104">
        <v>539</v>
      </c>
      <c r="G3104">
        <v>329</v>
      </c>
      <c r="H3104">
        <v>61.038961038961041</v>
      </c>
      <c r="I3104">
        <v>1055</v>
      </c>
      <c r="J3104">
        <v>662</v>
      </c>
      <c r="K3104">
        <v>62.748815165876778</v>
      </c>
    </row>
    <row r="3105" spans="1:11" x14ac:dyDescent="0.25">
      <c r="A3105" t="s">
        <v>458</v>
      </c>
      <c r="B3105" t="s">
        <v>369</v>
      </c>
      <c r="C3105">
        <v>546</v>
      </c>
      <c r="D3105">
        <v>333</v>
      </c>
      <c r="E3105">
        <v>60.989010989010985</v>
      </c>
      <c r="F3105">
        <v>547</v>
      </c>
      <c r="G3105">
        <v>337</v>
      </c>
      <c r="H3105">
        <v>61.608775137111515</v>
      </c>
      <c r="I3105">
        <v>1093</v>
      </c>
      <c r="J3105">
        <v>670</v>
      </c>
      <c r="K3105">
        <v>61.299176578225072</v>
      </c>
    </row>
    <row r="3106" spans="1:11" x14ac:dyDescent="0.25">
      <c r="A3106" t="s">
        <v>458</v>
      </c>
      <c r="B3106" t="s">
        <v>370</v>
      </c>
      <c r="C3106">
        <v>577</v>
      </c>
      <c r="D3106">
        <v>352</v>
      </c>
      <c r="E3106">
        <v>61.005199306759096</v>
      </c>
      <c r="F3106">
        <v>604</v>
      </c>
      <c r="G3106">
        <v>366</v>
      </c>
      <c r="H3106">
        <v>60.596026490066222</v>
      </c>
      <c r="I3106">
        <v>1181</v>
      </c>
      <c r="J3106">
        <v>718</v>
      </c>
      <c r="K3106">
        <v>60.795935647756139</v>
      </c>
    </row>
    <row r="3107" spans="1:11" x14ac:dyDescent="0.25">
      <c r="A3107" t="s">
        <v>458</v>
      </c>
      <c r="B3107" t="s">
        <v>357</v>
      </c>
      <c r="C3107">
        <v>648</v>
      </c>
      <c r="D3107">
        <v>374</v>
      </c>
      <c r="E3107">
        <v>57.716049382716044</v>
      </c>
      <c r="F3107">
        <v>620</v>
      </c>
      <c r="G3107">
        <v>360</v>
      </c>
      <c r="H3107">
        <v>58.064516129032256</v>
      </c>
      <c r="I3107">
        <v>1268</v>
      </c>
      <c r="J3107">
        <v>734</v>
      </c>
      <c r="K3107">
        <v>57.886435331230288</v>
      </c>
    </row>
    <row r="3108" spans="1:11" x14ac:dyDescent="0.25">
      <c r="A3108" t="s">
        <v>458</v>
      </c>
      <c r="B3108" t="s">
        <v>358</v>
      </c>
      <c r="C3108">
        <v>661</v>
      </c>
      <c r="D3108">
        <v>378</v>
      </c>
      <c r="E3108">
        <v>57.186081694402418</v>
      </c>
      <c r="F3108">
        <v>592</v>
      </c>
      <c r="G3108">
        <v>343</v>
      </c>
      <c r="H3108">
        <v>57.939189189189193</v>
      </c>
      <c r="I3108">
        <v>1253</v>
      </c>
      <c r="J3108">
        <v>721</v>
      </c>
      <c r="K3108">
        <v>57.541899441340782</v>
      </c>
    </row>
    <row r="3109" spans="1:11" x14ac:dyDescent="0.25">
      <c r="A3109" t="s">
        <v>458</v>
      </c>
      <c r="B3109" t="s">
        <v>359</v>
      </c>
      <c r="C3109">
        <v>698</v>
      </c>
      <c r="D3109">
        <v>389</v>
      </c>
      <c r="E3109">
        <v>55.730659025787965</v>
      </c>
      <c r="F3109">
        <v>679</v>
      </c>
      <c r="G3109">
        <v>386</v>
      </c>
      <c r="H3109">
        <v>56.848306332842412</v>
      </c>
      <c r="I3109">
        <v>1377</v>
      </c>
      <c r="J3109">
        <v>775</v>
      </c>
      <c r="K3109">
        <v>56.281771968046478</v>
      </c>
    </row>
    <row r="3110" spans="1:11" x14ac:dyDescent="0.25">
      <c r="A3110" t="s">
        <v>458</v>
      </c>
      <c r="B3110" t="s">
        <v>360</v>
      </c>
      <c r="C3110">
        <v>588</v>
      </c>
      <c r="D3110">
        <v>306</v>
      </c>
      <c r="E3110">
        <v>52.04081632653061</v>
      </c>
      <c r="F3110">
        <v>604</v>
      </c>
      <c r="G3110">
        <v>336</v>
      </c>
      <c r="H3110">
        <v>55.629139072847686</v>
      </c>
      <c r="I3110">
        <v>1192</v>
      </c>
      <c r="J3110">
        <v>642</v>
      </c>
      <c r="K3110">
        <v>53.859060402684563</v>
      </c>
    </row>
    <row r="3111" spans="1:11" x14ac:dyDescent="0.25">
      <c r="A3111" t="s">
        <v>458</v>
      </c>
      <c r="B3111" t="s">
        <v>361</v>
      </c>
      <c r="C3111">
        <v>650</v>
      </c>
      <c r="D3111">
        <v>358</v>
      </c>
      <c r="E3111">
        <v>55.076923076923102</v>
      </c>
      <c r="F3111">
        <v>629</v>
      </c>
      <c r="G3111">
        <v>388</v>
      </c>
      <c r="H3111">
        <v>61.685214626391101</v>
      </c>
      <c r="I3111">
        <v>1279</v>
      </c>
      <c r="J3111">
        <v>746</v>
      </c>
      <c r="K3111">
        <v>58.326817826426897</v>
      </c>
    </row>
    <row r="3112" spans="1:11" x14ac:dyDescent="0.25">
      <c r="A3112" t="s">
        <v>458</v>
      </c>
      <c r="B3112" t="s">
        <v>362</v>
      </c>
      <c r="C3112">
        <v>568</v>
      </c>
      <c r="D3112">
        <v>300</v>
      </c>
      <c r="E3112">
        <v>52.816901408450697</v>
      </c>
      <c r="F3112">
        <v>596</v>
      </c>
      <c r="G3112">
        <v>352</v>
      </c>
      <c r="H3112">
        <v>59.060402684563797</v>
      </c>
      <c r="I3112">
        <v>1165</v>
      </c>
      <c r="J3112">
        <v>653</v>
      </c>
      <c r="K3112">
        <v>56.051502145922697</v>
      </c>
    </row>
    <row r="3113" spans="1:11" x14ac:dyDescent="0.25">
      <c r="A3113" t="s">
        <v>213</v>
      </c>
      <c r="B3113" t="s">
        <v>361</v>
      </c>
      <c r="C3113">
        <v>2727</v>
      </c>
      <c r="D3113">
        <v>1325</v>
      </c>
      <c r="E3113">
        <v>48.588192152548601</v>
      </c>
      <c r="F3113">
        <v>3234</v>
      </c>
      <c r="G3113">
        <v>1356</v>
      </c>
      <c r="H3113">
        <v>41.929499072356201</v>
      </c>
      <c r="I3113">
        <v>5961</v>
      </c>
      <c r="J3113">
        <v>2681</v>
      </c>
      <c r="K3113">
        <v>44.975675222278099</v>
      </c>
    </row>
    <row r="3114" spans="1:11" x14ac:dyDescent="0.25">
      <c r="A3114" t="s">
        <v>213</v>
      </c>
      <c r="B3114" t="s">
        <v>362</v>
      </c>
      <c r="C3114">
        <v>2958</v>
      </c>
      <c r="D3114">
        <v>1391</v>
      </c>
      <c r="E3114">
        <v>47.025016903313102</v>
      </c>
      <c r="F3114">
        <v>3154</v>
      </c>
      <c r="G3114">
        <v>1300</v>
      </c>
      <c r="H3114">
        <v>41.217501585288502</v>
      </c>
      <c r="I3114">
        <v>6112</v>
      </c>
      <c r="J3114">
        <v>2691</v>
      </c>
      <c r="K3114">
        <v>44.028141361256601</v>
      </c>
    </row>
    <row r="3115" spans="1:11" x14ac:dyDescent="0.25">
      <c r="A3115" t="s">
        <v>213</v>
      </c>
      <c r="B3115" t="s">
        <v>363</v>
      </c>
      <c r="C3115">
        <v>753</v>
      </c>
      <c r="D3115">
        <v>366</v>
      </c>
      <c r="E3115">
        <v>48.605577689242999</v>
      </c>
      <c r="F3115">
        <v>752</v>
      </c>
      <c r="G3115">
        <v>329</v>
      </c>
      <c r="H3115">
        <v>43.75</v>
      </c>
      <c r="I3115">
        <v>1505</v>
      </c>
      <c r="J3115">
        <v>695</v>
      </c>
      <c r="K3115">
        <v>46.179401993355498</v>
      </c>
    </row>
    <row r="3116" spans="1:11" x14ac:dyDescent="0.25">
      <c r="A3116" t="s">
        <v>224</v>
      </c>
      <c r="B3116" t="s">
        <v>365</v>
      </c>
      <c r="C3116">
        <v>5550</v>
      </c>
      <c r="D3116">
        <v>2111</v>
      </c>
      <c r="E3116">
        <v>38.036036036036037</v>
      </c>
      <c r="F3116">
        <v>4565</v>
      </c>
      <c r="G3116">
        <v>1520</v>
      </c>
      <c r="H3116">
        <v>33.296823658269439</v>
      </c>
      <c r="I3116">
        <v>10115</v>
      </c>
      <c r="J3116">
        <v>3631</v>
      </c>
      <c r="K3116">
        <v>35.897182402372714</v>
      </c>
    </row>
    <row r="3117" spans="1:11" x14ac:dyDescent="0.25">
      <c r="A3117" t="s">
        <v>224</v>
      </c>
      <c r="B3117" t="s">
        <v>366</v>
      </c>
      <c r="C3117">
        <v>5878</v>
      </c>
      <c r="D3117">
        <v>2360</v>
      </c>
      <c r="E3117">
        <v>40.149710785981625</v>
      </c>
      <c r="F3117">
        <v>5003</v>
      </c>
      <c r="G3117">
        <v>1648</v>
      </c>
      <c r="H3117">
        <v>32.940235858484904</v>
      </c>
      <c r="I3117">
        <v>10882</v>
      </c>
      <c r="J3117">
        <v>4009</v>
      </c>
      <c r="K3117">
        <v>36.840654291490537</v>
      </c>
    </row>
    <row r="3118" spans="1:11" x14ac:dyDescent="0.25">
      <c r="A3118" t="s">
        <v>224</v>
      </c>
      <c r="B3118" t="s">
        <v>367</v>
      </c>
      <c r="C3118">
        <v>4842</v>
      </c>
      <c r="D3118">
        <v>2279</v>
      </c>
      <c r="E3118">
        <v>47.067327550598932</v>
      </c>
      <c r="F3118">
        <v>4343</v>
      </c>
      <c r="G3118">
        <v>1646</v>
      </c>
      <c r="H3118">
        <v>37.900069076675109</v>
      </c>
      <c r="I3118">
        <v>9187</v>
      </c>
      <c r="J3118">
        <v>3926</v>
      </c>
      <c r="K3118">
        <v>42.734298465222601</v>
      </c>
    </row>
    <row r="3119" spans="1:11" x14ac:dyDescent="0.25">
      <c r="A3119" t="s">
        <v>224</v>
      </c>
      <c r="B3119" t="s">
        <v>355</v>
      </c>
      <c r="C3119">
        <v>5842</v>
      </c>
      <c r="D3119">
        <v>2871</v>
      </c>
      <c r="E3119">
        <v>49.144128723040055</v>
      </c>
      <c r="F3119">
        <v>5227</v>
      </c>
      <c r="G3119">
        <v>2013</v>
      </c>
      <c r="H3119">
        <v>38.511574516931319</v>
      </c>
      <c r="I3119">
        <v>11069</v>
      </c>
      <c r="J3119">
        <v>4884</v>
      </c>
      <c r="K3119">
        <v>44.123227030445385</v>
      </c>
    </row>
    <row r="3120" spans="1:11" x14ac:dyDescent="0.25">
      <c r="A3120" t="s">
        <v>224</v>
      </c>
      <c r="B3120" t="s">
        <v>368</v>
      </c>
      <c r="C3120">
        <v>6453</v>
      </c>
      <c r="D3120">
        <v>3167</v>
      </c>
      <c r="E3120">
        <v>49.077948241128162</v>
      </c>
      <c r="F3120">
        <v>6133</v>
      </c>
      <c r="G3120">
        <v>2463</v>
      </c>
      <c r="H3120">
        <v>40.159791293005057</v>
      </c>
      <c r="I3120">
        <v>12586</v>
      </c>
      <c r="J3120">
        <v>5630</v>
      </c>
      <c r="K3120">
        <v>44.73224217384395</v>
      </c>
    </row>
    <row r="3121" spans="1:11" x14ac:dyDescent="0.25">
      <c r="A3121" t="s">
        <v>224</v>
      </c>
      <c r="B3121" t="s">
        <v>369</v>
      </c>
      <c r="C3121">
        <v>5173</v>
      </c>
      <c r="D3121">
        <v>2515</v>
      </c>
      <c r="E3121">
        <v>48.617823313357825</v>
      </c>
      <c r="F3121">
        <v>4820</v>
      </c>
      <c r="G3121">
        <v>1953</v>
      </c>
      <c r="H3121">
        <v>40.518672199170126</v>
      </c>
      <c r="I3121">
        <v>9993</v>
      </c>
      <c r="J3121">
        <v>4468</v>
      </c>
      <c r="K3121">
        <v>44.711297908535968</v>
      </c>
    </row>
    <row r="3122" spans="1:11" x14ac:dyDescent="0.25">
      <c r="A3122" t="s">
        <v>224</v>
      </c>
      <c r="B3122" t="s">
        <v>370</v>
      </c>
      <c r="C3122">
        <v>4171</v>
      </c>
      <c r="D3122">
        <v>1958</v>
      </c>
      <c r="E3122">
        <v>46.943179093742508</v>
      </c>
      <c r="F3122">
        <v>4264</v>
      </c>
      <c r="G3122">
        <v>1646</v>
      </c>
      <c r="H3122">
        <v>38.602251407129458</v>
      </c>
      <c r="I3122">
        <v>8435</v>
      </c>
      <c r="J3122">
        <v>3604</v>
      </c>
      <c r="K3122">
        <v>42.726733847065795</v>
      </c>
    </row>
    <row r="3123" spans="1:11" x14ac:dyDescent="0.25">
      <c r="A3123" t="s">
        <v>224</v>
      </c>
      <c r="B3123" t="s">
        <v>357</v>
      </c>
      <c r="C3123">
        <v>5011</v>
      </c>
      <c r="D3123">
        <v>2290</v>
      </c>
      <c r="E3123">
        <v>45.699461185392138</v>
      </c>
      <c r="F3123">
        <v>4549</v>
      </c>
      <c r="G3123">
        <v>1736</v>
      </c>
      <c r="H3123">
        <v>38.162233457902836</v>
      </c>
      <c r="I3123">
        <v>9560</v>
      </c>
      <c r="J3123">
        <v>4026</v>
      </c>
      <c r="K3123">
        <v>42.112970711297073</v>
      </c>
    </row>
    <row r="3124" spans="1:11" x14ac:dyDescent="0.25">
      <c r="A3124" t="s">
        <v>224</v>
      </c>
      <c r="B3124" t="s">
        <v>358</v>
      </c>
      <c r="C3124">
        <v>4827</v>
      </c>
      <c r="D3124">
        <v>2278</v>
      </c>
      <c r="E3124">
        <v>47.192873420343894</v>
      </c>
      <c r="F3124">
        <v>4270</v>
      </c>
      <c r="G3124">
        <v>1643</v>
      </c>
      <c r="H3124">
        <v>38.477751756440277</v>
      </c>
      <c r="I3124">
        <v>9097</v>
      </c>
      <c r="J3124">
        <v>3921</v>
      </c>
      <c r="K3124">
        <v>43.102121578542373</v>
      </c>
    </row>
    <row r="3125" spans="1:11" x14ac:dyDescent="0.25">
      <c r="A3125" t="s">
        <v>224</v>
      </c>
      <c r="B3125" t="s">
        <v>359</v>
      </c>
      <c r="C3125">
        <v>4747</v>
      </c>
      <c r="D3125">
        <v>2154</v>
      </c>
      <c r="E3125">
        <v>45.376026964398569</v>
      </c>
      <c r="F3125">
        <v>4370</v>
      </c>
      <c r="G3125">
        <v>1618</v>
      </c>
      <c r="H3125">
        <v>37.025171624713956</v>
      </c>
      <c r="I3125">
        <v>9117</v>
      </c>
      <c r="J3125">
        <v>3772</v>
      </c>
      <c r="K3125">
        <v>41.373258747394978</v>
      </c>
    </row>
    <row r="3126" spans="1:11" x14ac:dyDescent="0.25">
      <c r="A3126" t="s">
        <v>224</v>
      </c>
      <c r="B3126" t="s">
        <v>360</v>
      </c>
      <c r="C3126">
        <v>4714</v>
      </c>
      <c r="D3126">
        <v>2262</v>
      </c>
      <c r="E3126">
        <v>47.984726347051335</v>
      </c>
      <c r="F3126">
        <v>4888</v>
      </c>
      <c r="G3126">
        <v>1890</v>
      </c>
      <c r="H3126">
        <v>38.666121112929623</v>
      </c>
      <c r="I3126">
        <v>9602</v>
      </c>
      <c r="J3126">
        <v>4152</v>
      </c>
      <c r="K3126">
        <v>43.240991460112475</v>
      </c>
    </row>
    <row r="3127" spans="1:11" x14ac:dyDescent="0.25">
      <c r="A3127" t="s">
        <v>236</v>
      </c>
      <c r="B3127" t="s">
        <v>365</v>
      </c>
      <c r="C3127">
        <v>1452</v>
      </c>
      <c r="D3127">
        <v>852</v>
      </c>
      <c r="E3127">
        <v>58.677685950413228</v>
      </c>
      <c r="F3127">
        <v>1607</v>
      </c>
      <c r="G3127">
        <v>766</v>
      </c>
      <c r="H3127">
        <v>47.666459240821403</v>
      </c>
      <c r="I3127">
        <v>3062</v>
      </c>
      <c r="J3127">
        <v>1618</v>
      </c>
      <c r="K3127">
        <v>52.841280209013711</v>
      </c>
    </row>
    <row r="3128" spans="1:11" x14ac:dyDescent="0.25">
      <c r="A3128" t="s">
        <v>236</v>
      </c>
      <c r="B3128" t="s">
        <v>366</v>
      </c>
      <c r="C3128">
        <v>1483</v>
      </c>
      <c r="D3128">
        <v>918</v>
      </c>
      <c r="E3128">
        <v>61.901550910316928</v>
      </c>
      <c r="F3128">
        <v>1723</v>
      </c>
      <c r="G3128">
        <v>878</v>
      </c>
      <c r="H3128">
        <v>50.957632037144514</v>
      </c>
      <c r="I3128">
        <v>3208</v>
      </c>
      <c r="J3128">
        <v>1797</v>
      </c>
      <c r="K3128">
        <v>56.016209476309221</v>
      </c>
    </row>
    <row r="3129" spans="1:11" x14ac:dyDescent="0.25">
      <c r="A3129" t="s">
        <v>236</v>
      </c>
      <c r="B3129" t="s">
        <v>367</v>
      </c>
      <c r="C3129">
        <v>1126</v>
      </c>
      <c r="D3129">
        <v>686</v>
      </c>
      <c r="E3129">
        <v>60.923623445825932</v>
      </c>
      <c r="F3129">
        <v>1321</v>
      </c>
      <c r="G3129">
        <v>657</v>
      </c>
      <c r="H3129">
        <v>49.735049205147618</v>
      </c>
      <c r="I3129">
        <v>2447</v>
      </c>
      <c r="J3129">
        <v>1343</v>
      </c>
      <c r="K3129">
        <v>54.883530854107065</v>
      </c>
    </row>
    <row r="3130" spans="1:11" x14ac:dyDescent="0.25">
      <c r="A3130" t="s">
        <v>236</v>
      </c>
      <c r="B3130" t="s">
        <v>355</v>
      </c>
      <c r="C3130">
        <v>1345</v>
      </c>
      <c r="D3130">
        <v>800</v>
      </c>
      <c r="E3130">
        <v>59.479553903345725</v>
      </c>
      <c r="F3130">
        <v>1587</v>
      </c>
      <c r="G3130">
        <v>775</v>
      </c>
      <c r="H3130">
        <v>48.83427851291745</v>
      </c>
      <c r="I3130">
        <v>2932</v>
      </c>
      <c r="J3130">
        <v>1575</v>
      </c>
      <c r="K3130">
        <v>53.717598908594816</v>
      </c>
    </row>
    <row r="3131" spans="1:11" x14ac:dyDescent="0.25">
      <c r="A3131" t="s">
        <v>236</v>
      </c>
      <c r="B3131" t="s">
        <v>368</v>
      </c>
      <c r="C3131">
        <v>1187</v>
      </c>
      <c r="D3131">
        <v>751</v>
      </c>
      <c r="E3131">
        <v>63.268744734625109</v>
      </c>
      <c r="F3131">
        <v>1366</v>
      </c>
      <c r="G3131">
        <v>776</v>
      </c>
      <c r="H3131">
        <v>56.808199121522691</v>
      </c>
      <c r="I3131">
        <v>2553</v>
      </c>
      <c r="J3131">
        <v>1527</v>
      </c>
      <c r="K3131">
        <v>59.811985898942424</v>
      </c>
    </row>
    <row r="3132" spans="1:11" x14ac:dyDescent="0.25">
      <c r="A3132" t="s">
        <v>236</v>
      </c>
      <c r="B3132" t="s">
        <v>369</v>
      </c>
      <c r="C3132">
        <v>1123</v>
      </c>
      <c r="D3132">
        <v>685</v>
      </c>
      <c r="E3132">
        <v>60.997328584149599</v>
      </c>
      <c r="F3132">
        <v>1472</v>
      </c>
      <c r="G3132">
        <v>733</v>
      </c>
      <c r="H3132">
        <v>49.796195652173907</v>
      </c>
      <c r="I3132">
        <v>2595</v>
      </c>
      <c r="J3132">
        <v>1418</v>
      </c>
      <c r="K3132">
        <v>54.643545279383432</v>
      </c>
    </row>
    <row r="3133" spans="1:11" x14ac:dyDescent="0.25">
      <c r="A3133" t="s">
        <v>236</v>
      </c>
      <c r="B3133" t="s">
        <v>370</v>
      </c>
      <c r="C3133">
        <v>1100</v>
      </c>
      <c r="D3133">
        <v>669</v>
      </c>
      <c r="E3133">
        <v>60.81818181818182</v>
      </c>
      <c r="F3133">
        <v>1402</v>
      </c>
      <c r="G3133">
        <v>733</v>
      </c>
      <c r="H3133">
        <v>52.282453637660481</v>
      </c>
      <c r="I3133">
        <v>2502</v>
      </c>
      <c r="J3133">
        <v>1402</v>
      </c>
      <c r="K3133">
        <v>56.035171862509991</v>
      </c>
    </row>
    <row r="3134" spans="1:11" x14ac:dyDescent="0.25">
      <c r="A3134" t="s">
        <v>236</v>
      </c>
      <c r="B3134" t="s">
        <v>357</v>
      </c>
      <c r="C3134">
        <v>1043</v>
      </c>
      <c r="D3134">
        <v>684</v>
      </c>
      <c r="E3134">
        <v>65.580057526366261</v>
      </c>
      <c r="F3134">
        <v>1239</v>
      </c>
      <c r="G3134">
        <v>682</v>
      </c>
      <c r="H3134">
        <v>55.044390637610974</v>
      </c>
      <c r="I3134">
        <v>2282</v>
      </c>
      <c r="J3134">
        <v>1366</v>
      </c>
      <c r="K3134">
        <v>59.859772129710784</v>
      </c>
    </row>
    <row r="3135" spans="1:11" x14ac:dyDescent="0.25">
      <c r="A3135" t="s">
        <v>236</v>
      </c>
      <c r="B3135" t="s">
        <v>358</v>
      </c>
      <c r="C3135">
        <v>1273</v>
      </c>
      <c r="D3135">
        <v>797</v>
      </c>
      <c r="E3135">
        <v>62.608012568735269</v>
      </c>
      <c r="F3135">
        <v>1579</v>
      </c>
      <c r="G3135">
        <v>899</v>
      </c>
      <c r="H3135">
        <v>56.934768841038633</v>
      </c>
      <c r="I3135">
        <v>2852</v>
      </c>
      <c r="J3135">
        <v>1696</v>
      </c>
      <c r="K3135">
        <v>59.467040673211777</v>
      </c>
    </row>
    <row r="3136" spans="1:11" x14ac:dyDescent="0.25">
      <c r="A3136" t="s">
        <v>236</v>
      </c>
      <c r="B3136" t="s">
        <v>359</v>
      </c>
      <c r="C3136">
        <v>1543</v>
      </c>
      <c r="D3136">
        <v>934</v>
      </c>
      <c r="E3136">
        <v>60.531432274789367</v>
      </c>
      <c r="F3136">
        <v>1743</v>
      </c>
      <c r="G3136">
        <v>941</v>
      </c>
      <c r="H3136">
        <v>53.987378083763623</v>
      </c>
      <c r="I3136">
        <v>3286</v>
      </c>
      <c r="J3136">
        <v>1875</v>
      </c>
      <c r="K3136">
        <v>57.060255629945225</v>
      </c>
    </row>
    <row r="3137" spans="1:11" x14ac:dyDescent="0.25">
      <c r="A3137" t="s">
        <v>236</v>
      </c>
      <c r="B3137" t="s">
        <v>360</v>
      </c>
      <c r="C3137">
        <v>1457</v>
      </c>
      <c r="D3137">
        <v>915</v>
      </c>
      <c r="E3137">
        <v>62.800274536719286</v>
      </c>
      <c r="F3137">
        <v>1635</v>
      </c>
      <c r="G3137">
        <v>894</v>
      </c>
      <c r="H3137">
        <v>54.678899082568805</v>
      </c>
      <c r="I3137">
        <v>3092</v>
      </c>
      <c r="J3137">
        <v>1809</v>
      </c>
      <c r="K3137">
        <v>58.505821474773612</v>
      </c>
    </row>
    <row r="3138" spans="1:11" x14ac:dyDescent="0.25">
      <c r="A3138" t="s">
        <v>236</v>
      </c>
      <c r="B3138" t="s">
        <v>361</v>
      </c>
      <c r="C3138">
        <v>1239</v>
      </c>
      <c r="D3138">
        <v>782</v>
      </c>
      <c r="E3138">
        <v>63.115415657788503</v>
      </c>
      <c r="F3138">
        <v>1282</v>
      </c>
      <c r="G3138">
        <v>777</v>
      </c>
      <c r="H3138">
        <v>60.608424336973499</v>
      </c>
      <c r="I3138">
        <v>2521</v>
      </c>
      <c r="J3138">
        <v>1559</v>
      </c>
      <c r="K3138">
        <v>61.840539468464897</v>
      </c>
    </row>
    <row r="3139" spans="1:11" x14ac:dyDescent="0.25">
      <c r="A3139" t="s">
        <v>236</v>
      </c>
      <c r="B3139" t="s">
        <v>362</v>
      </c>
      <c r="C3139">
        <v>1371</v>
      </c>
      <c r="D3139">
        <v>808</v>
      </c>
      <c r="E3139">
        <v>58.935083880379302</v>
      </c>
      <c r="F3139">
        <v>1330</v>
      </c>
      <c r="G3139">
        <v>747</v>
      </c>
      <c r="H3139">
        <v>56.165413533834602</v>
      </c>
      <c r="I3139">
        <v>2701</v>
      </c>
      <c r="J3139">
        <v>1555</v>
      </c>
      <c r="K3139">
        <v>57.571269900037002</v>
      </c>
    </row>
    <row r="3140" spans="1:11" x14ac:dyDescent="0.25">
      <c r="A3140" t="s">
        <v>236</v>
      </c>
      <c r="B3140" t="s">
        <v>363</v>
      </c>
      <c r="C3140">
        <v>423</v>
      </c>
      <c r="D3140">
        <v>236</v>
      </c>
      <c r="E3140">
        <v>55.791962174940899</v>
      </c>
      <c r="F3140">
        <v>432</v>
      </c>
      <c r="G3140">
        <v>245</v>
      </c>
      <c r="H3140">
        <v>56.712962962962997</v>
      </c>
      <c r="I3140">
        <v>855</v>
      </c>
      <c r="J3140">
        <v>481</v>
      </c>
      <c r="K3140">
        <v>56.257309941520496</v>
      </c>
    </row>
    <row r="3141" spans="1:11" x14ac:dyDescent="0.25">
      <c r="A3141" t="s">
        <v>237</v>
      </c>
      <c r="B3141" t="s">
        <v>365</v>
      </c>
      <c r="C3141">
        <v>3859</v>
      </c>
      <c r="D3141">
        <v>1987</v>
      </c>
      <c r="E3141">
        <v>51.490023322104172</v>
      </c>
      <c r="F3141">
        <v>4302</v>
      </c>
      <c r="G3141">
        <v>1869</v>
      </c>
      <c r="H3141">
        <v>43.444909344490931</v>
      </c>
      <c r="I3141">
        <v>8161</v>
      </c>
      <c r="J3141">
        <v>3856</v>
      </c>
      <c r="K3141">
        <v>47.249111628476903</v>
      </c>
    </row>
    <row r="3142" spans="1:11" x14ac:dyDescent="0.25">
      <c r="A3142" t="s">
        <v>237</v>
      </c>
      <c r="B3142" t="s">
        <v>366</v>
      </c>
      <c r="C3142">
        <v>3940</v>
      </c>
      <c r="D3142">
        <v>2007</v>
      </c>
      <c r="E3142">
        <v>50.939086294416249</v>
      </c>
      <c r="F3142">
        <v>4272</v>
      </c>
      <c r="G3142">
        <v>1881</v>
      </c>
      <c r="H3142">
        <v>44.0308988764045</v>
      </c>
      <c r="I3142">
        <v>8213</v>
      </c>
      <c r="J3142">
        <v>3889</v>
      </c>
      <c r="K3142">
        <v>47.35175940582004</v>
      </c>
    </row>
    <row r="3143" spans="1:11" x14ac:dyDescent="0.25">
      <c r="A3143" t="s">
        <v>237</v>
      </c>
      <c r="B3143" t="s">
        <v>367</v>
      </c>
      <c r="C3143">
        <v>3735</v>
      </c>
      <c r="D3143">
        <v>1951</v>
      </c>
      <c r="E3143">
        <v>52.235609103078986</v>
      </c>
      <c r="F3143">
        <v>4114</v>
      </c>
      <c r="G3143">
        <v>1802</v>
      </c>
      <c r="H3143">
        <v>43.801652892561989</v>
      </c>
      <c r="I3143">
        <v>7850</v>
      </c>
      <c r="J3143">
        <v>3753</v>
      </c>
      <c r="K3143">
        <v>47.808917197452232</v>
      </c>
    </row>
    <row r="3144" spans="1:11" x14ac:dyDescent="0.25">
      <c r="A3144" t="s">
        <v>237</v>
      </c>
      <c r="B3144" t="s">
        <v>355</v>
      </c>
      <c r="C3144">
        <v>3547</v>
      </c>
      <c r="D3144">
        <v>1872</v>
      </c>
      <c r="E3144">
        <v>52.776994643360588</v>
      </c>
      <c r="F3144">
        <v>4300</v>
      </c>
      <c r="G3144">
        <v>1894</v>
      </c>
      <c r="H3144">
        <v>44.046511627906973</v>
      </c>
      <c r="I3144">
        <v>7847</v>
      </c>
      <c r="J3144">
        <v>3766</v>
      </c>
      <c r="K3144">
        <v>47.992863514719005</v>
      </c>
    </row>
    <row r="3145" spans="1:11" x14ac:dyDescent="0.25">
      <c r="A3145" t="s">
        <v>237</v>
      </c>
      <c r="B3145" t="s">
        <v>368</v>
      </c>
      <c r="C3145">
        <v>3435</v>
      </c>
      <c r="D3145">
        <v>1834</v>
      </c>
      <c r="E3145">
        <v>53.391557496360996</v>
      </c>
      <c r="F3145">
        <v>4472</v>
      </c>
      <c r="G3145">
        <v>2055</v>
      </c>
      <c r="H3145">
        <v>45.952593917710203</v>
      </c>
      <c r="I3145">
        <v>7907</v>
      </c>
      <c r="J3145">
        <v>3889</v>
      </c>
      <c r="K3145">
        <v>49.184267105096751</v>
      </c>
    </row>
    <row r="3146" spans="1:11" x14ac:dyDescent="0.25">
      <c r="A3146" t="s">
        <v>237</v>
      </c>
      <c r="B3146" t="s">
        <v>369</v>
      </c>
      <c r="C3146">
        <v>3278</v>
      </c>
      <c r="D3146">
        <v>1781</v>
      </c>
      <c r="E3146">
        <v>54.331909701037219</v>
      </c>
      <c r="F3146">
        <v>4070</v>
      </c>
      <c r="G3146">
        <v>1797</v>
      </c>
      <c r="H3146">
        <v>44.152334152334149</v>
      </c>
      <c r="I3146">
        <v>7348</v>
      </c>
      <c r="J3146">
        <v>3578</v>
      </c>
      <c r="K3146">
        <v>48.69352204681546</v>
      </c>
    </row>
    <row r="3147" spans="1:11" x14ac:dyDescent="0.25">
      <c r="A3147" t="s">
        <v>237</v>
      </c>
      <c r="B3147" t="s">
        <v>370</v>
      </c>
      <c r="C3147">
        <v>3795</v>
      </c>
      <c r="D3147">
        <v>1922</v>
      </c>
      <c r="E3147">
        <v>50.645586297760211</v>
      </c>
      <c r="F3147">
        <v>4451</v>
      </c>
      <c r="G3147">
        <v>1884</v>
      </c>
      <c r="H3147">
        <v>42.32756683891261</v>
      </c>
      <c r="I3147">
        <v>8246</v>
      </c>
      <c r="J3147">
        <v>3806</v>
      </c>
      <c r="K3147">
        <v>46.155711860295902</v>
      </c>
    </row>
    <row r="3148" spans="1:11" x14ac:dyDescent="0.25">
      <c r="A3148" t="s">
        <v>237</v>
      </c>
      <c r="B3148" t="s">
        <v>357</v>
      </c>
      <c r="C3148">
        <v>4079</v>
      </c>
      <c r="D3148">
        <v>2055</v>
      </c>
      <c r="E3148">
        <v>50.379995096837455</v>
      </c>
      <c r="F3148">
        <v>4525</v>
      </c>
      <c r="G3148">
        <v>1977</v>
      </c>
      <c r="H3148">
        <v>43.690607734806626</v>
      </c>
      <c r="I3148">
        <v>8604</v>
      </c>
      <c r="J3148">
        <v>4032</v>
      </c>
      <c r="K3148">
        <v>46.861924686192467</v>
      </c>
    </row>
    <row r="3149" spans="1:11" x14ac:dyDescent="0.25">
      <c r="A3149" t="s">
        <v>237</v>
      </c>
      <c r="B3149" t="s">
        <v>358</v>
      </c>
      <c r="C3149">
        <v>3349</v>
      </c>
      <c r="D3149">
        <v>1781</v>
      </c>
      <c r="E3149">
        <v>53.180053747387284</v>
      </c>
      <c r="F3149">
        <v>4052</v>
      </c>
      <c r="G3149">
        <v>1925</v>
      </c>
      <c r="H3149">
        <v>47.507403751233959</v>
      </c>
      <c r="I3149">
        <v>7401</v>
      </c>
      <c r="J3149">
        <v>3706</v>
      </c>
      <c r="K3149">
        <v>50.074314281853802</v>
      </c>
    </row>
    <row r="3150" spans="1:11" x14ac:dyDescent="0.25">
      <c r="A3150" t="s">
        <v>237</v>
      </c>
      <c r="B3150" t="s">
        <v>359</v>
      </c>
      <c r="C3150">
        <v>3891</v>
      </c>
      <c r="D3150">
        <v>2239</v>
      </c>
      <c r="E3150">
        <v>57.543048059624773</v>
      </c>
      <c r="F3150">
        <v>4646</v>
      </c>
      <c r="G3150">
        <v>2268</v>
      </c>
      <c r="H3150">
        <v>48.816185966422729</v>
      </c>
      <c r="I3150">
        <v>8537</v>
      </c>
      <c r="J3150">
        <v>4507</v>
      </c>
      <c r="K3150">
        <v>52.793721447815386</v>
      </c>
    </row>
    <row r="3151" spans="1:11" x14ac:dyDescent="0.25">
      <c r="A3151" t="s">
        <v>237</v>
      </c>
      <c r="B3151" t="s">
        <v>360</v>
      </c>
      <c r="C3151">
        <v>3792</v>
      </c>
      <c r="D3151">
        <v>2118</v>
      </c>
      <c r="E3151">
        <v>55.854430379746837</v>
      </c>
      <c r="F3151">
        <v>4480</v>
      </c>
      <c r="G3151">
        <v>2116</v>
      </c>
      <c r="H3151">
        <v>47.232142857142854</v>
      </c>
      <c r="I3151">
        <v>8272</v>
      </c>
      <c r="J3151">
        <v>4234</v>
      </c>
      <c r="K3151">
        <v>51.184719535783373</v>
      </c>
    </row>
    <row r="3152" spans="1:11" x14ac:dyDescent="0.25">
      <c r="A3152" t="s">
        <v>237</v>
      </c>
      <c r="B3152" t="s">
        <v>361</v>
      </c>
      <c r="C3152">
        <v>4146</v>
      </c>
      <c r="D3152">
        <v>2231</v>
      </c>
      <c r="E3152">
        <v>53.810902074288499</v>
      </c>
      <c r="F3152">
        <v>4858</v>
      </c>
      <c r="G3152">
        <v>2155</v>
      </c>
      <c r="H3152">
        <v>44.359818855496101</v>
      </c>
      <c r="I3152">
        <v>9005</v>
      </c>
      <c r="J3152">
        <v>4387</v>
      </c>
      <c r="K3152">
        <v>48.717379233758997</v>
      </c>
    </row>
    <row r="3153" spans="1:11" x14ac:dyDescent="0.25">
      <c r="A3153" t="s">
        <v>237</v>
      </c>
      <c r="B3153" t="s">
        <v>362</v>
      </c>
      <c r="C3153">
        <v>4653</v>
      </c>
      <c r="D3153">
        <v>2280</v>
      </c>
      <c r="E3153">
        <v>49.000644745325602</v>
      </c>
      <c r="F3153">
        <v>5006</v>
      </c>
      <c r="G3153">
        <v>2052</v>
      </c>
      <c r="H3153">
        <v>40.990811026767901</v>
      </c>
      <c r="I3153">
        <v>9659</v>
      </c>
      <c r="J3153">
        <v>4332</v>
      </c>
      <c r="K3153">
        <v>44.849363288125097</v>
      </c>
    </row>
    <row r="3154" spans="1:11" x14ac:dyDescent="0.25">
      <c r="A3154" t="s">
        <v>237</v>
      </c>
      <c r="B3154" t="s">
        <v>363</v>
      </c>
      <c r="C3154">
        <v>1332</v>
      </c>
      <c r="D3154">
        <v>725</v>
      </c>
      <c r="E3154">
        <v>54.429429429429398</v>
      </c>
      <c r="F3154">
        <v>1318</v>
      </c>
      <c r="G3154">
        <v>570</v>
      </c>
      <c r="H3154">
        <v>43.247344461304998</v>
      </c>
      <c r="I3154">
        <v>2650</v>
      </c>
      <c r="J3154">
        <v>1295</v>
      </c>
      <c r="K3154">
        <v>48.867924528301899</v>
      </c>
    </row>
    <row r="3155" spans="1:11" x14ac:dyDescent="0.25">
      <c r="A3155" t="s">
        <v>238</v>
      </c>
      <c r="B3155" t="s">
        <v>365</v>
      </c>
      <c r="C3155">
        <v>1931</v>
      </c>
      <c r="D3155">
        <v>1107</v>
      </c>
      <c r="E3155">
        <v>57.327809425168304</v>
      </c>
      <c r="F3155">
        <v>1993</v>
      </c>
      <c r="G3155">
        <v>999</v>
      </c>
      <c r="H3155">
        <v>50.125439036628194</v>
      </c>
      <c r="I3155">
        <v>3927</v>
      </c>
      <c r="J3155">
        <v>2107</v>
      </c>
      <c r="K3155">
        <v>53.65418894830659</v>
      </c>
    </row>
    <row r="3156" spans="1:11" x14ac:dyDescent="0.25">
      <c r="A3156" t="s">
        <v>238</v>
      </c>
      <c r="B3156" t="s">
        <v>366</v>
      </c>
      <c r="C3156">
        <v>1944</v>
      </c>
      <c r="D3156">
        <v>1166</v>
      </c>
      <c r="E3156">
        <v>59.979423868312757</v>
      </c>
      <c r="F3156">
        <v>2156</v>
      </c>
      <c r="G3156">
        <v>1129</v>
      </c>
      <c r="H3156">
        <v>52.365491651205936</v>
      </c>
      <c r="I3156">
        <v>4100</v>
      </c>
      <c r="J3156">
        <v>2295</v>
      </c>
      <c r="K3156">
        <v>55.975609756097562</v>
      </c>
    </row>
    <row r="3157" spans="1:11" x14ac:dyDescent="0.25">
      <c r="A3157" t="s">
        <v>238</v>
      </c>
      <c r="B3157" t="s">
        <v>367</v>
      </c>
      <c r="C3157">
        <v>2283</v>
      </c>
      <c r="D3157">
        <v>1333</v>
      </c>
      <c r="E3157">
        <v>58.388085851949192</v>
      </c>
      <c r="F3157">
        <v>2674</v>
      </c>
      <c r="G3157">
        <v>1273</v>
      </c>
      <c r="H3157">
        <v>47.60658189977562</v>
      </c>
      <c r="I3157">
        <v>4957</v>
      </c>
      <c r="J3157">
        <v>2606</v>
      </c>
      <c r="K3157">
        <v>52.572120234012509</v>
      </c>
    </row>
    <row r="3158" spans="1:11" x14ac:dyDescent="0.25">
      <c r="A3158" t="s">
        <v>238</v>
      </c>
      <c r="B3158" t="s">
        <v>355</v>
      </c>
      <c r="C3158">
        <v>2286</v>
      </c>
      <c r="D3158">
        <v>1337</v>
      </c>
      <c r="E3158">
        <v>58.486439195100608</v>
      </c>
      <c r="F3158">
        <v>2585</v>
      </c>
      <c r="G3158">
        <v>1322</v>
      </c>
      <c r="H3158">
        <v>51.141199226305609</v>
      </c>
      <c r="I3158">
        <v>4871</v>
      </c>
      <c r="J3158">
        <v>2659</v>
      </c>
      <c r="K3158">
        <v>54.588380209402587</v>
      </c>
    </row>
    <row r="3159" spans="1:11" x14ac:dyDescent="0.25">
      <c r="A3159" t="s">
        <v>238</v>
      </c>
      <c r="B3159" t="s">
        <v>368</v>
      </c>
      <c r="C3159">
        <v>1969</v>
      </c>
      <c r="D3159">
        <v>1150</v>
      </c>
      <c r="E3159">
        <v>58.40528186896902</v>
      </c>
      <c r="F3159">
        <v>2361</v>
      </c>
      <c r="G3159">
        <v>1272</v>
      </c>
      <c r="H3159">
        <v>53.87547649301144</v>
      </c>
      <c r="I3159">
        <v>4330</v>
      </c>
      <c r="J3159">
        <v>2422</v>
      </c>
      <c r="K3159">
        <v>55.935334872979212</v>
      </c>
    </row>
    <row r="3160" spans="1:11" x14ac:dyDescent="0.25">
      <c r="A3160" t="s">
        <v>238</v>
      </c>
      <c r="B3160" t="s">
        <v>369</v>
      </c>
      <c r="C3160">
        <v>1550</v>
      </c>
      <c r="D3160">
        <v>961</v>
      </c>
      <c r="E3160">
        <v>62</v>
      </c>
      <c r="F3160">
        <v>1735</v>
      </c>
      <c r="G3160">
        <v>934</v>
      </c>
      <c r="H3160">
        <v>53.8328530259366</v>
      </c>
      <c r="I3160">
        <v>3285</v>
      </c>
      <c r="J3160">
        <v>1895</v>
      </c>
      <c r="K3160">
        <v>57.68645357686453</v>
      </c>
    </row>
    <row r="3161" spans="1:11" x14ac:dyDescent="0.25">
      <c r="A3161" t="s">
        <v>238</v>
      </c>
      <c r="B3161" t="s">
        <v>370</v>
      </c>
      <c r="C3161">
        <v>1646</v>
      </c>
      <c r="D3161">
        <v>997</v>
      </c>
      <c r="E3161">
        <v>60.571081409477522</v>
      </c>
      <c r="F3161">
        <v>1755</v>
      </c>
      <c r="G3161">
        <v>908</v>
      </c>
      <c r="H3161">
        <v>51.737891737891744</v>
      </c>
      <c r="I3161">
        <v>3401</v>
      </c>
      <c r="J3161">
        <v>1905</v>
      </c>
      <c r="K3161">
        <v>56.012937371361367</v>
      </c>
    </row>
    <row r="3162" spans="1:11" x14ac:dyDescent="0.25">
      <c r="A3162" t="s">
        <v>238</v>
      </c>
      <c r="B3162" t="s">
        <v>357</v>
      </c>
      <c r="C3162">
        <v>1574</v>
      </c>
      <c r="D3162">
        <v>890</v>
      </c>
      <c r="E3162">
        <v>56.543837357052098</v>
      </c>
      <c r="F3162">
        <v>1802</v>
      </c>
      <c r="G3162">
        <v>864</v>
      </c>
      <c r="H3162">
        <v>47.946725860155382</v>
      </c>
      <c r="I3162">
        <v>3376</v>
      </c>
      <c r="J3162">
        <v>1754</v>
      </c>
      <c r="K3162">
        <v>51.954976303317537</v>
      </c>
    </row>
    <row r="3163" spans="1:11" x14ac:dyDescent="0.25">
      <c r="A3163" t="s">
        <v>238</v>
      </c>
      <c r="B3163" t="s">
        <v>358</v>
      </c>
      <c r="C3163">
        <v>1439</v>
      </c>
      <c r="D3163">
        <v>765</v>
      </c>
      <c r="E3163">
        <v>53.161917998610143</v>
      </c>
      <c r="F3163">
        <v>1717</v>
      </c>
      <c r="G3163">
        <v>789</v>
      </c>
      <c r="H3163">
        <v>45.952242283051838</v>
      </c>
      <c r="I3163">
        <v>3156</v>
      </c>
      <c r="J3163">
        <v>1554</v>
      </c>
      <c r="K3163">
        <v>49.239543726235745</v>
      </c>
    </row>
    <row r="3164" spans="1:11" x14ac:dyDescent="0.25">
      <c r="A3164" t="s">
        <v>238</v>
      </c>
      <c r="B3164" t="s">
        <v>359</v>
      </c>
      <c r="C3164">
        <v>1485</v>
      </c>
      <c r="D3164">
        <v>871</v>
      </c>
      <c r="E3164">
        <v>58.65319865319865</v>
      </c>
      <c r="F3164">
        <v>1856</v>
      </c>
      <c r="G3164">
        <v>965</v>
      </c>
      <c r="H3164">
        <v>51.993534482758626</v>
      </c>
      <c r="I3164">
        <v>3341</v>
      </c>
      <c r="J3164">
        <v>1836</v>
      </c>
      <c r="K3164">
        <v>54.953606704579471</v>
      </c>
    </row>
    <row r="3165" spans="1:11" x14ac:dyDescent="0.25">
      <c r="A3165" t="s">
        <v>238</v>
      </c>
      <c r="B3165" t="s">
        <v>360</v>
      </c>
      <c r="C3165">
        <v>1707</v>
      </c>
      <c r="D3165">
        <v>930</v>
      </c>
      <c r="E3165">
        <v>54.481546572934974</v>
      </c>
      <c r="F3165">
        <v>1978</v>
      </c>
      <c r="G3165">
        <v>915</v>
      </c>
      <c r="H3165">
        <v>46.258847320525781</v>
      </c>
      <c r="I3165">
        <v>3685</v>
      </c>
      <c r="J3165">
        <v>1845</v>
      </c>
      <c r="K3165">
        <v>50.067842605156038</v>
      </c>
    </row>
    <row r="3166" spans="1:11" x14ac:dyDescent="0.25">
      <c r="A3166" t="s">
        <v>238</v>
      </c>
      <c r="B3166" t="s">
        <v>361</v>
      </c>
      <c r="C3166">
        <v>1561</v>
      </c>
      <c r="D3166">
        <v>807</v>
      </c>
      <c r="E3166">
        <v>51.697629724535602</v>
      </c>
      <c r="F3166">
        <v>1870</v>
      </c>
      <c r="G3166">
        <v>856</v>
      </c>
      <c r="H3166">
        <v>45.775401069518701</v>
      </c>
      <c r="I3166">
        <v>3431</v>
      </c>
      <c r="J3166">
        <v>1663</v>
      </c>
      <c r="K3166">
        <v>48.469833867677103</v>
      </c>
    </row>
    <row r="3167" spans="1:11" x14ac:dyDescent="0.25">
      <c r="A3167" t="s">
        <v>238</v>
      </c>
      <c r="B3167" t="s">
        <v>362</v>
      </c>
      <c r="C3167">
        <v>1507</v>
      </c>
      <c r="D3167">
        <v>888</v>
      </c>
      <c r="E3167">
        <v>58.925016589250198</v>
      </c>
      <c r="F3167">
        <v>1704</v>
      </c>
      <c r="G3167">
        <v>867</v>
      </c>
      <c r="H3167">
        <v>50.880281690140798</v>
      </c>
      <c r="I3167">
        <v>3211</v>
      </c>
      <c r="J3167">
        <v>1755</v>
      </c>
      <c r="K3167">
        <v>54.6558704453441</v>
      </c>
    </row>
    <row r="3168" spans="1:11" x14ac:dyDescent="0.25">
      <c r="A3168" t="s">
        <v>238</v>
      </c>
      <c r="B3168" t="s">
        <v>363</v>
      </c>
      <c r="C3168">
        <v>253</v>
      </c>
      <c r="D3168">
        <v>163</v>
      </c>
      <c r="E3168">
        <v>64.426877470355706</v>
      </c>
      <c r="F3168">
        <v>272</v>
      </c>
      <c r="G3168">
        <v>164</v>
      </c>
      <c r="H3168">
        <v>60.294117647058798</v>
      </c>
      <c r="I3168">
        <v>525</v>
      </c>
      <c r="J3168">
        <v>327</v>
      </c>
      <c r="K3168">
        <v>62.285714285714299</v>
      </c>
    </row>
    <row r="3169" spans="1:11" x14ac:dyDescent="0.25">
      <c r="A3169" t="s">
        <v>459</v>
      </c>
      <c r="B3169" t="s">
        <v>366</v>
      </c>
      <c r="C3169">
        <v>823</v>
      </c>
      <c r="D3169">
        <v>470</v>
      </c>
      <c r="E3169">
        <v>57.108140947752126</v>
      </c>
      <c r="F3169">
        <v>876</v>
      </c>
      <c r="G3169">
        <v>383</v>
      </c>
      <c r="H3169">
        <v>43.721461187214608</v>
      </c>
      <c r="I3169">
        <v>1699</v>
      </c>
      <c r="J3169">
        <v>853</v>
      </c>
      <c r="K3169">
        <v>50.206003531489117</v>
      </c>
    </row>
    <row r="3170" spans="1:11" x14ac:dyDescent="0.25">
      <c r="A3170" t="s">
        <v>459</v>
      </c>
      <c r="B3170" t="s">
        <v>367</v>
      </c>
      <c r="C3170">
        <v>4699</v>
      </c>
      <c r="D3170">
        <v>2628</v>
      </c>
      <c r="E3170">
        <v>55.926792934666949</v>
      </c>
      <c r="F3170">
        <v>5158</v>
      </c>
      <c r="G3170">
        <v>2547</v>
      </c>
      <c r="H3170">
        <v>49.379604497867398</v>
      </c>
      <c r="I3170">
        <v>9857</v>
      </c>
      <c r="J3170">
        <v>5175</v>
      </c>
      <c r="K3170">
        <v>52.500760880592473</v>
      </c>
    </row>
    <row r="3171" spans="1:11" x14ac:dyDescent="0.25">
      <c r="A3171" t="s">
        <v>459</v>
      </c>
      <c r="B3171" t="s">
        <v>368</v>
      </c>
      <c r="C3171">
        <v>5396</v>
      </c>
      <c r="D3171">
        <v>3195</v>
      </c>
      <c r="E3171">
        <v>59.210526315789473</v>
      </c>
      <c r="F3171">
        <v>6254</v>
      </c>
      <c r="G3171">
        <v>3182</v>
      </c>
      <c r="H3171">
        <v>50.879437160217456</v>
      </c>
      <c r="I3171">
        <v>11650</v>
      </c>
      <c r="J3171">
        <v>6377</v>
      </c>
      <c r="K3171">
        <v>54.738197424892704</v>
      </c>
    </row>
    <row r="3172" spans="1:11" x14ac:dyDescent="0.25">
      <c r="A3172" t="s">
        <v>459</v>
      </c>
      <c r="B3172" t="s">
        <v>369</v>
      </c>
      <c r="C3172">
        <v>4965</v>
      </c>
      <c r="D3172">
        <v>2817</v>
      </c>
      <c r="E3172">
        <v>56.737160120845921</v>
      </c>
      <c r="F3172">
        <v>5925</v>
      </c>
      <c r="G3172">
        <v>2871</v>
      </c>
      <c r="H3172">
        <v>48.455696202531641</v>
      </c>
      <c r="I3172">
        <v>10890</v>
      </c>
      <c r="J3172">
        <v>5688</v>
      </c>
      <c r="K3172">
        <v>52.231404958677686</v>
      </c>
    </row>
    <row r="3173" spans="1:11" x14ac:dyDescent="0.25">
      <c r="A3173" t="s">
        <v>459</v>
      </c>
      <c r="B3173" t="s">
        <v>370</v>
      </c>
      <c r="C3173">
        <v>5358</v>
      </c>
      <c r="D3173">
        <v>2956</v>
      </c>
      <c r="E3173">
        <v>55.16983949234789</v>
      </c>
      <c r="F3173">
        <v>5842</v>
      </c>
      <c r="G3173">
        <v>2757</v>
      </c>
      <c r="H3173">
        <v>47.192742211571378</v>
      </c>
      <c r="I3173">
        <v>11200</v>
      </c>
      <c r="J3173">
        <v>5713</v>
      </c>
      <c r="K3173">
        <v>51.008928571428569</v>
      </c>
    </row>
    <row r="3174" spans="1:11" x14ac:dyDescent="0.25">
      <c r="A3174" t="s">
        <v>459</v>
      </c>
      <c r="B3174" t="s">
        <v>357</v>
      </c>
      <c r="C3174">
        <v>5168</v>
      </c>
      <c r="D3174">
        <v>2847</v>
      </c>
      <c r="E3174">
        <v>55.089009287925698</v>
      </c>
      <c r="F3174">
        <v>5983</v>
      </c>
      <c r="G3174">
        <v>2766</v>
      </c>
      <c r="H3174">
        <v>46.230987798763159</v>
      </c>
      <c r="I3174">
        <v>11151</v>
      </c>
      <c r="J3174">
        <v>5613</v>
      </c>
      <c r="K3174">
        <v>50.336292709174067</v>
      </c>
    </row>
    <row r="3175" spans="1:11" x14ac:dyDescent="0.25">
      <c r="A3175" t="s">
        <v>459</v>
      </c>
      <c r="B3175" t="s">
        <v>358</v>
      </c>
      <c r="C3175">
        <v>4951</v>
      </c>
      <c r="D3175">
        <v>2829</v>
      </c>
      <c r="E3175">
        <v>57.139971722884269</v>
      </c>
      <c r="F3175">
        <v>5566</v>
      </c>
      <c r="G3175">
        <v>2752</v>
      </c>
      <c r="H3175">
        <v>49.443047071505568</v>
      </c>
      <c r="I3175">
        <v>10517</v>
      </c>
      <c r="J3175">
        <v>5581</v>
      </c>
      <c r="K3175">
        <v>53.066463820481118</v>
      </c>
    </row>
    <row r="3176" spans="1:11" x14ac:dyDescent="0.25">
      <c r="A3176" t="s">
        <v>239</v>
      </c>
      <c r="B3176" t="s">
        <v>359</v>
      </c>
      <c r="C3176">
        <v>174</v>
      </c>
      <c r="D3176">
        <v>105</v>
      </c>
      <c r="E3176">
        <v>60.34482758620689</v>
      </c>
      <c r="F3176">
        <v>157</v>
      </c>
      <c r="G3176">
        <v>86</v>
      </c>
      <c r="H3176">
        <v>54.777070063694261</v>
      </c>
      <c r="I3176">
        <v>331</v>
      </c>
      <c r="J3176">
        <v>191</v>
      </c>
      <c r="K3176">
        <v>57.703927492447129</v>
      </c>
    </row>
    <row r="3177" spans="1:11" x14ac:dyDescent="0.25">
      <c r="A3177" t="s">
        <v>239</v>
      </c>
      <c r="B3177" t="s">
        <v>360</v>
      </c>
      <c r="C3177">
        <v>961</v>
      </c>
      <c r="D3177">
        <v>514</v>
      </c>
      <c r="E3177">
        <v>53.485952133194587</v>
      </c>
      <c r="F3177">
        <v>1169</v>
      </c>
      <c r="G3177">
        <v>594</v>
      </c>
      <c r="H3177">
        <v>50.812660393498717</v>
      </c>
      <c r="I3177">
        <v>2130</v>
      </c>
      <c r="J3177">
        <v>1108</v>
      </c>
      <c r="K3177">
        <v>52.018779342723001</v>
      </c>
    </row>
    <row r="3178" spans="1:11" x14ac:dyDescent="0.25">
      <c r="A3178" t="s">
        <v>239</v>
      </c>
      <c r="B3178" t="s">
        <v>361</v>
      </c>
      <c r="C3178">
        <v>1138</v>
      </c>
      <c r="D3178">
        <v>602</v>
      </c>
      <c r="E3178">
        <v>52.8998242530756</v>
      </c>
      <c r="F3178">
        <v>1242</v>
      </c>
      <c r="G3178">
        <v>607</v>
      </c>
      <c r="H3178">
        <v>48.872785829307603</v>
      </c>
      <c r="I3178">
        <v>2380</v>
      </c>
      <c r="J3178">
        <v>1209</v>
      </c>
      <c r="K3178">
        <v>50.7983193277311</v>
      </c>
    </row>
    <row r="3179" spans="1:11" x14ac:dyDescent="0.25">
      <c r="A3179" t="s">
        <v>239</v>
      </c>
      <c r="B3179" t="s">
        <v>362</v>
      </c>
      <c r="C3179">
        <v>1362</v>
      </c>
      <c r="D3179">
        <v>739</v>
      </c>
      <c r="E3179">
        <v>54.258443465491901</v>
      </c>
      <c r="F3179">
        <v>1464</v>
      </c>
      <c r="G3179">
        <v>697</v>
      </c>
      <c r="H3179">
        <v>47.609289617486297</v>
      </c>
      <c r="I3179">
        <v>2826</v>
      </c>
      <c r="J3179">
        <v>1436</v>
      </c>
      <c r="K3179">
        <v>50.8138711960368</v>
      </c>
    </row>
    <row r="3180" spans="1:11" x14ac:dyDescent="0.25">
      <c r="A3180" t="s">
        <v>239</v>
      </c>
      <c r="B3180" t="s">
        <v>363</v>
      </c>
      <c r="C3180">
        <v>347</v>
      </c>
      <c r="D3180">
        <v>230</v>
      </c>
      <c r="E3180">
        <v>66.282420749279495</v>
      </c>
      <c r="F3180">
        <v>351</v>
      </c>
      <c r="G3180">
        <v>215</v>
      </c>
      <c r="H3180">
        <v>61.253561253561301</v>
      </c>
      <c r="I3180">
        <v>698</v>
      </c>
      <c r="J3180">
        <v>445</v>
      </c>
      <c r="K3180">
        <v>63.753581661891097</v>
      </c>
    </row>
    <row r="3181" spans="1:11" x14ac:dyDescent="0.25">
      <c r="A3181" t="s">
        <v>240</v>
      </c>
      <c r="B3181" t="s">
        <v>359</v>
      </c>
      <c r="C3181">
        <v>5974</v>
      </c>
      <c r="D3181">
        <v>3343</v>
      </c>
      <c r="E3181">
        <v>55.959156344158018</v>
      </c>
      <c r="F3181">
        <v>6906</v>
      </c>
      <c r="G3181">
        <v>3397</v>
      </c>
      <c r="H3181">
        <v>49.189110918042282</v>
      </c>
      <c r="I3181">
        <v>12880</v>
      </c>
      <c r="J3181">
        <v>6740</v>
      </c>
      <c r="K3181">
        <v>52.329192546583855</v>
      </c>
    </row>
    <row r="3182" spans="1:11" x14ac:dyDescent="0.25">
      <c r="A3182" t="s">
        <v>240</v>
      </c>
      <c r="B3182" t="s">
        <v>360</v>
      </c>
      <c r="C3182">
        <v>5034</v>
      </c>
      <c r="D3182">
        <v>2775</v>
      </c>
      <c r="E3182">
        <v>55.125148986889151</v>
      </c>
      <c r="F3182">
        <v>5806</v>
      </c>
      <c r="G3182">
        <v>2772</v>
      </c>
      <c r="H3182">
        <v>47.743713399931103</v>
      </c>
      <c r="I3182">
        <v>10840</v>
      </c>
      <c r="J3182">
        <v>5547</v>
      </c>
      <c r="K3182">
        <v>51.171586715867164</v>
      </c>
    </row>
    <row r="3183" spans="1:11" x14ac:dyDescent="0.25">
      <c r="A3183" t="s">
        <v>240</v>
      </c>
      <c r="B3183" t="s">
        <v>361</v>
      </c>
      <c r="C3183">
        <v>4472</v>
      </c>
      <c r="D3183">
        <v>2483</v>
      </c>
      <c r="E3183">
        <v>55.523255813953497</v>
      </c>
      <c r="F3183">
        <v>5022</v>
      </c>
      <c r="G3183">
        <v>2453</v>
      </c>
      <c r="H3183">
        <v>48.845081640780599</v>
      </c>
      <c r="I3183">
        <v>9494</v>
      </c>
      <c r="J3183">
        <v>4936</v>
      </c>
      <c r="K3183">
        <v>51.9907309879924</v>
      </c>
    </row>
    <row r="3184" spans="1:11" x14ac:dyDescent="0.25">
      <c r="A3184" t="s">
        <v>240</v>
      </c>
      <c r="B3184" t="s">
        <v>362</v>
      </c>
      <c r="C3184">
        <v>4201</v>
      </c>
      <c r="D3184">
        <v>2410</v>
      </c>
      <c r="E3184">
        <v>57.367293501547202</v>
      </c>
      <c r="F3184">
        <v>4704</v>
      </c>
      <c r="G3184">
        <v>2341</v>
      </c>
      <c r="H3184">
        <v>49.766156462585002</v>
      </c>
      <c r="I3184">
        <v>8909</v>
      </c>
      <c r="J3184">
        <v>4751</v>
      </c>
      <c r="K3184">
        <v>53.328095184644702</v>
      </c>
    </row>
    <row r="3185" spans="1:11" x14ac:dyDescent="0.25">
      <c r="A3185" t="s">
        <v>240</v>
      </c>
      <c r="B3185" t="s">
        <v>363</v>
      </c>
      <c r="C3185">
        <v>1142</v>
      </c>
      <c r="D3185">
        <v>617</v>
      </c>
      <c r="E3185">
        <v>54.028021015761801</v>
      </c>
      <c r="F3185">
        <v>1231</v>
      </c>
      <c r="G3185">
        <v>607</v>
      </c>
      <c r="H3185">
        <v>49.309504467912298</v>
      </c>
      <c r="I3185">
        <v>2376</v>
      </c>
      <c r="J3185">
        <v>1224</v>
      </c>
      <c r="K3185">
        <v>51.515151515151501</v>
      </c>
    </row>
    <row r="3186" spans="1:11" x14ac:dyDescent="0.25">
      <c r="A3186" t="s">
        <v>460</v>
      </c>
      <c r="B3186" t="s">
        <v>355</v>
      </c>
      <c r="C3186">
        <v>5180</v>
      </c>
      <c r="D3186">
        <v>2802</v>
      </c>
      <c r="E3186">
        <v>54.092664092664087</v>
      </c>
      <c r="F3186">
        <v>5789</v>
      </c>
      <c r="G3186">
        <v>2766</v>
      </c>
      <c r="H3186">
        <v>47.780272931421656</v>
      </c>
      <c r="I3186">
        <v>10969</v>
      </c>
      <c r="J3186">
        <v>5568</v>
      </c>
      <c r="K3186">
        <v>50.761236211140485</v>
      </c>
    </row>
    <row r="3187" spans="1:11" x14ac:dyDescent="0.25">
      <c r="A3187" t="s">
        <v>461</v>
      </c>
      <c r="B3187" t="s">
        <v>369</v>
      </c>
      <c r="C3187">
        <v>81</v>
      </c>
      <c r="D3187">
        <v>47</v>
      </c>
      <c r="E3187">
        <v>58.02469135802469</v>
      </c>
      <c r="F3187">
        <v>101</v>
      </c>
      <c r="G3187">
        <v>46</v>
      </c>
      <c r="H3187">
        <v>45.544554455445542</v>
      </c>
      <c r="I3187">
        <v>182</v>
      </c>
      <c r="J3187">
        <v>93</v>
      </c>
      <c r="K3187">
        <v>51.098901098901095</v>
      </c>
    </row>
    <row r="3188" spans="1:11" x14ac:dyDescent="0.25">
      <c r="A3188" t="s">
        <v>461</v>
      </c>
      <c r="B3188" t="s">
        <v>370</v>
      </c>
      <c r="C3188">
        <v>2077</v>
      </c>
      <c r="D3188">
        <v>1204</v>
      </c>
      <c r="E3188">
        <v>57.968223399133365</v>
      </c>
      <c r="F3188">
        <v>2497</v>
      </c>
      <c r="G3188">
        <v>1240</v>
      </c>
      <c r="H3188">
        <v>49.659591509811769</v>
      </c>
      <c r="I3188">
        <v>4574</v>
      </c>
      <c r="J3188">
        <v>2444</v>
      </c>
      <c r="K3188">
        <v>53.432444250109313</v>
      </c>
    </row>
    <row r="3189" spans="1:11" x14ac:dyDescent="0.25">
      <c r="A3189" t="s">
        <v>461</v>
      </c>
      <c r="B3189" t="s">
        <v>357</v>
      </c>
      <c r="C3189">
        <v>3190</v>
      </c>
      <c r="D3189">
        <v>1733</v>
      </c>
      <c r="E3189">
        <v>54.326018808777427</v>
      </c>
      <c r="F3189">
        <v>3386</v>
      </c>
      <c r="G3189">
        <v>1685</v>
      </c>
      <c r="H3189">
        <v>49.763733018310695</v>
      </c>
      <c r="I3189">
        <v>6576</v>
      </c>
      <c r="J3189">
        <v>3418</v>
      </c>
      <c r="K3189">
        <v>51.976885644768856</v>
      </c>
    </row>
    <row r="3190" spans="1:11" x14ac:dyDescent="0.25">
      <c r="A3190" t="s">
        <v>461</v>
      </c>
      <c r="B3190" t="s">
        <v>358</v>
      </c>
      <c r="C3190">
        <v>2644</v>
      </c>
      <c r="D3190">
        <v>1401</v>
      </c>
      <c r="E3190">
        <v>52.987897125567322</v>
      </c>
      <c r="F3190">
        <v>2723</v>
      </c>
      <c r="G3190">
        <v>1278</v>
      </c>
      <c r="H3190">
        <v>46.933529195739993</v>
      </c>
      <c r="I3190">
        <v>5367</v>
      </c>
      <c r="J3190">
        <v>2679</v>
      </c>
      <c r="K3190">
        <v>49.91615427613192</v>
      </c>
    </row>
    <row r="3191" spans="1:11" x14ac:dyDescent="0.25">
      <c r="A3191" t="s">
        <v>462</v>
      </c>
      <c r="B3191" t="s">
        <v>365</v>
      </c>
      <c r="C3191">
        <v>4310</v>
      </c>
      <c r="D3191">
        <v>1799</v>
      </c>
      <c r="E3191">
        <v>41.740139211136892</v>
      </c>
      <c r="F3191">
        <v>4854</v>
      </c>
      <c r="G3191">
        <v>1753</v>
      </c>
      <c r="H3191">
        <v>36.114544705397613</v>
      </c>
      <c r="I3191">
        <v>9164</v>
      </c>
      <c r="J3191">
        <v>3552</v>
      </c>
      <c r="K3191">
        <v>38.760366652116979</v>
      </c>
    </row>
    <row r="3192" spans="1:11" x14ac:dyDescent="0.25">
      <c r="A3192" t="s">
        <v>462</v>
      </c>
      <c r="B3192" t="s">
        <v>366</v>
      </c>
      <c r="C3192">
        <v>5222</v>
      </c>
      <c r="D3192">
        <v>2259</v>
      </c>
      <c r="E3192">
        <v>43.259287629260818</v>
      </c>
      <c r="F3192">
        <v>5198</v>
      </c>
      <c r="G3192">
        <v>2049</v>
      </c>
      <c r="H3192">
        <v>39.419007310504043</v>
      </c>
      <c r="I3192">
        <v>10420</v>
      </c>
      <c r="J3192">
        <v>4308</v>
      </c>
      <c r="K3192">
        <v>41.343570057581573</v>
      </c>
    </row>
    <row r="3193" spans="1:11" x14ac:dyDescent="0.25">
      <c r="A3193" t="s">
        <v>462</v>
      </c>
      <c r="B3193" t="s">
        <v>367</v>
      </c>
      <c r="C3193">
        <v>4412</v>
      </c>
      <c r="D3193">
        <v>1953</v>
      </c>
      <c r="E3193">
        <v>44.265639165911153</v>
      </c>
      <c r="F3193">
        <v>4772</v>
      </c>
      <c r="G3193">
        <v>1770</v>
      </c>
      <c r="H3193">
        <v>37.091366303436715</v>
      </c>
      <c r="I3193">
        <v>9184</v>
      </c>
      <c r="J3193">
        <v>3723</v>
      </c>
      <c r="K3193">
        <v>40.537891986062718</v>
      </c>
    </row>
    <row r="3194" spans="1:11" x14ac:dyDescent="0.25">
      <c r="A3194" t="s">
        <v>462</v>
      </c>
      <c r="B3194" t="s">
        <v>355</v>
      </c>
      <c r="C3194">
        <v>4302</v>
      </c>
      <c r="D3194">
        <v>2040</v>
      </c>
      <c r="E3194">
        <v>47.419804741980471</v>
      </c>
      <c r="F3194">
        <v>4970</v>
      </c>
      <c r="G3194">
        <v>2162</v>
      </c>
      <c r="H3194">
        <v>43.501006036217305</v>
      </c>
      <c r="I3194">
        <v>9272</v>
      </c>
      <c r="J3194">
        <v>4202</v>
      </c>
      <c r="K3194">
        <v>45.319240724762729</v>
      </c>
    </row>
    <row r="3195" spans="1:11" x14ac:dyDescent="0.25">
      <c r="A3195" t="s">
        <v>462</v>
      </c>
      <c r="B3195" t="s">
        <v>368</v>
      </c>
      <c r="C3195">
        <v>4442</v>
      </c>
      <c r="D3195">
        <v>2300</v>
      </c>
      <c r="E3195">
        <v>51.778478162989643</v>
      </c>
      <c r="F3195">
        <v>5047</v>
      </c>
      <c r="G3195">
        <v>2274</v>
      </c>
      <c r="H3195">
        <v>45.056469189617594</v>
      </c>
      <c r="I3195">
        <v>9489</v>
      </c>
      <c r="J3195">
        <v>4574</v>
      </c>
      <c r="K3195">
        <v>48.203182632521866</v>
      </c>
    </row>
    <row r="3196" spans="1:11" x14ac:dyDescent="0.25">
      <c r="A3196" t="s">
        <v>241</v>
      </c>
      <c r="B3196" t="s">
        <v>359</v>
      </c>
      <c r="C3196">
        <v>2981</v>
      </c>
      <c r="D3196">
        <v>1360</v>
      </c>
      <c r="E3196">
        <v>45.622274404562233</v>
      </c>
      <c r="F3196">
        <v>3232</v>
      </c>
      <c r="G3196">
        <v>1244</v>
      </c>
      <c r="H3196">
        <v>38.490099009900995</v>
      </c>
      <c r="I3196">
        <v>6213</v>
      </c>
      <c r="J3196">
        <v>2604</v>
      </c>
      <c r="K3196">
        <v>41.912119748913568</v>
      </c>
    </row>
    <row r="3197" spans="1:11" x14ac:dyDescent="0.25">
      <c r="A3197" t="s">
        <v>241</v>
      </c>
      <c r="B3197" t="s">
        <v>360</v>
      </c>
      <c r="C3197">
        <v>2838</v>
      </c>
      <c r="D3197">
        <v>1286</v>
      </c>
      <c r="E3197">
        <v>45.313601127554612</v>
      </c>
      <c r="F3197">
        <v>3409</v>
      </c>
      <c r="G3197">
        <v>1255</v>
      </c>
      <c r="H3197">
        <v>36.814315048401291</v>
      </c>
      <c r="I3197">
        <v>6247</v>
      </c>
      <c r="J3197">
        <v>2541</v>
      </c>
      <c r="K3197">
        <v>40.675524251640788</v>
      </c>
    </row>
    <row r="3198" spans="1:11" x14ac:dyDescent="0.25">
      <c r="A3198" t="s">
        <v>241</v>
      </c>
      <c r="B3198" t="s">
        <v>361</v>
      </c>
      <c r="C3198">
        <v>2369</v>
      </c>
      <c r="D3198">
        <v>1121</v>
      </c>
      <c r="E3198">
        <v>47.319544111439399</v>
      </c>
      <c r="F3198">
        <v>2731</v>
      </c>
      <c r="G3198">
        <v>1077</v>
      </c>
      <c r="H3198">
        <v>39.436103991212001</v>
      </c>
      <c r="I3198">
        <v>5100</v>
      </c>
      <c r="J3198">
        <v>2198</v>
      </c>
      <c r="K3198">
        <v>43.098039215686299</v>
      </c>
    </row>
    <row r="3199" spans="1:11" x14ac:dyDescent="0.25">
      <c r="A3199" t="s">
        <v>241</v>
      </c>
      <c r="B3199" t="s">
        <v>362</v>
      </c>
      <c r="C3199">
        <v>2402</v>
      </c>
      <c r="D3199">
        <v>1360</v>
      </c>
      <c r="E3199">
        <v>56.619483763530397</v>
      </c>
      <c r="F3199">
        <v>2452</v>
      </c>
      <c r="G3199">
        <v>1171</v>
      </c>
      <c r="H3199">
        <v>47.756933115823799</v>
      </c>
      <c r="I3199">
        <v>4854</v>
      </c>
      <c r="J3199">
        <v>2531</v>
      </c>
      <c r="K3199">
        <v>52.142562834775397</v>
      </c>
    </row>
    <row r="3200" spans="1:11" x14ac:dyDescent="0.25">
      <c r="A3200" t="s">
        <v>241</v>
      </c>
      <c r="B3200" t="s">
        <v>363</v>
      </c>
      <c r="C3200">
        <v>941</v>
      </c>
      <c r="D3200">
        <v>521</v>
      </c>
      <c r="E3200">
        <v>55.3666312433581</v>
      </c>
      <c r="F3200">
        <v>812</v>
      </c>
      <c r="G3200">
        <v>402</v>
      </c>
      <c r="H3200">
        <v>49.507389162561601</v>
      </c>
      <c r="I3200">
        <v>1753</v>
      </c>
      <c r="J3200">
        <v>923</v>
      </c>
      <c r="K3200">
        <v>52.652595550484897</v>
      </c>
    </row>
    <row r="3201" spans="1:11" x14ac:dyDescent="0.25">
      <c r="A3201" t="s">
        <v>463</v>
      </c>
      <c r="B3201" t="s">
        <v>369</v>
      </c>
      <c r="C3201">
        <v>29</v>
      </c>
      <c r="D3201">
        <v>12</v>
      </c>
      <c r="E3201">
        <v>41.379310344827587</v>
      </c>
      <c r="F3201">
        <v>29</v>
      </c>
      <c r="G3201">
        <v>13</v>
      </c>
      <c r="H3201">
        <v>44.827586206896548</v>
      </c>
      <c r="I3201">
        <v>58</v>
      </c>
      <c r="J3201">
        <v>25</v>
      </c>
      <c r="K3201">
        <v>43.103448275862064</v>
      </c>
    </row>
    <row r="3202" spans="1:11" x14ac:dyDescent="0.25">
      <c r="A3202" t="s">
        <v>463</v>
      </c>
      <c r="B3202" t="s">
        <v>370</v>
      </c>
      <c r="C3202">
        <v>611</v>
      </c>
      <c r="D3202">
        <v>290</v>
      </c>
      <c r="E3202">
        <v>47.46317512274959</v>
      </c>
      <c r="F3202">
        <v>581</v>
      </c>
      <c r="G3202">
        <v>208</v>
      </c>
      <c r="H3202">
        <v>35.800344234079176</v>
      </c>
      <c r="I3202">
        <v>1192</v>
      </c>
      <c r="J3202">
        <v>498</v>
      </c>
      <c r="K3202">
        <v>41.778523489932887</v>
      </c>
    </row>
    <row r="3203" spans="1:11" x14ac:dyDescent="0.25">
      <c r="A3203" t="s">
        <v>463</v>
      </c>
      <c r="B3203" t="s">
        <v>357</v>
      </c>
      <c r="C3203">
        <v>211</v>
      </c>
      <c r="D3203">
        <v>91</v>
      </c>
      <c r="E3203">
        <v>43.127962085308056</v>
      </c>
      <c r="F3203">
        <v>297</v>
      </c>
      <c r="G3203">
        <v>125</v>
      </c>
      <c r="H3203">
        <v>42.08754208754209</v>
      </c>
      <c r="I3203">
        <v>508</v>
      </c>
      <c r="J3203">
        <v>216</v>
      </c>
      <c r="K3203">
        <v>42.519685039370081</v>
      </c>
    </row>
    <row r="3204" spans="1:11" x14ac:dyDescent="0.25">
      <c r="A3204" t="s">
        <v>464</v>
      </c>
      <c r="B3204" t="s">
        <v>369</v>
      </c>
      <c r="C3204">
        <v>37</v>
      </c>
      <c r="D3204">
        <v>13</v>
      </c>
      <c r="E3204">
        <v>35.13513513513513</v>
      </c>
      <c r="F3204">
        <v>34</v>
      </c>
      <c r="G3204">
        <v>10</v>
      </c>
      <c r="H3204">
        <v>29.411764705882351</v>
      </c>
      <c r="I3204">
        <v>71</v>
      </c>
      <c r="J3204">
        <v>23</v>
      </c>
      <c r="K3204">
        <v>32.394366197183096</v>
      </c>
    </row>
    <row r="3205" spans="1:11" x14ac:dyDescent="0.25">
      <c r="A3205" t="s">
        <v>464</v>
      </c>
      <c r="B3205" t="s">
        <v>370</v>
      </c>
      <c r="C3205">
        <v>542</v>
      </c>
      <c r="D3205">
        <v>279</v>
      </c>
      <c r="E3205">
        <v>51.476014760147599</v>
      </c>
      <c r="F3205">
        <v>640</v>
      </c>
      <c r="G3205">
        <v>261</v>
      </c>
      <c r="H3205">
        <v>40.78125</v>
      </c>
      <c r="I3205">
        <v>1182</v>
      </c>
      <c r="J3205">
        <v>540</v>
      </c>
      <c r="K3205">
        <v>45.685279187817258</v>
      </c>
    </row>
    <row r="3206" spans="1:11" x14ac:dyDescent="0.25">
      <c r="A3206" t="s">
        <v>464</v>
      </c>
      <c r="B3206" t="s">
        <v>357</v>
      </c>
      <c r="C3206">
        <v>597</v>
      </c>
      <c r="D3206">
        <v>300</v>
      </c>
      <c r="E3206">
        <v>50.251256281407031</v>
      </c>
      <c r="F3206">
        <v>637</v>
      </c>
      <c r="G3206">
        <v>288</v>
      </c>
      <c r="H3206">
        <v>45.211930926216638</v>
      </c>
      <c r="I3206">
        <v>1234</v>
      </c>
      <c r="J3206">
        <v>588</v>
      </c>
      <c r="K3206">
        <v>47.64991896272285</v>
      </c>
    </row>
    <row r="3207" spans="1:11" x14ac:dyDescent="0.25">
      <c r="A3207" t="s">
        <v>464</v>
      </c>
      <c r="B3207" t="s">
        <v>358</v>
      </c>
      <c r="C3207">
        <v>563</v>
      </c>
      <c r="D3207">
        <v>269</v>
      </c>
      <c r="E3207">
        <v>47.779751332149196</v>
      </c>
      <c r="F3207">
        <v>651</v>
      </c>
      <c r="G3207">
        <v>272</v>
      </c>
      <c r="H3207">
        <v>41.781874039938558</v>
      </c>
      <c r="I3207">
        <v>1214</v>
      </c>
      <c r="J3207">
        <v>541</v>
      </c>
      <c r="K3207">
        <v>44.563426688632617</v>
      </c>
    </row>
    <row r="3208" spans="1:11" x14ac:dyDescent="0.25">
      <c r="A3208" t="s">
        <v>464</v>
      </c>
      <c r="B3208" t="s">
        <v>359</v>
      </c>
      <c r="C3208">
        <v>460</v>
      </c>
      <c r="D3208">
        <v>210</v>
      </c>
      <c r="E3208">
        <v>45.652173913043477</v>
      </c>
      <c r="F3208">
        <v>549</v>
      </c>
      <c r="G3208">
        <v>247</v>
      </c>
      <c r="H3208">
        <v>44.990892531876135</v>
      </c>
      <c r="I3208">
        <v>1009</v>
      </c>
      <c r="J3208">
        <v>457</v>
      </c>
      <c r="K3208">
        <v>45.292368681863223</v>
      </c>
    </row>
    <row r="3209" spans="1:11" x14ac:dyDescent="0.25">
      <c r="A3209" t="s">
        <v>242</v>
      </c>
      <c r="B3209" t="s">
        <v>355</v>
      </c>
      <c r="C3209">
        <v>4359</v>
      </c>
      <c r="D3209">
        <v>2117</v>
      </c>
      <c r="E3209">
        <v>48.566184904794682</v>
      </c>
      <c r="F3209">
        <v>4459</v>
      </c>
      <c r="G3209">
        <v>1852</v>
      </c>
      <c r="H3209">
        <v>41.533976227853785</v>
      </c>
      <c r="I3209">
        <v>8818</v>
      </c>
      <c r="J3209">
        <v>3969</v>
      </c>
      <c r="K3209">
        <v>45.010206396008158</v>
      </c>
    </row>
    <row r="3210" spans="1:11" x14ac:dyDescent="0.25">
      <c r="A3210" t="s">
        <v>242</v>
      </c>
      <c r="B3210" t="s">
        <v>366</v>
      </c>
      <c r="C3210">
        <v>3470</v>
      </c>
      <c r="D3210">
        <v>1585</v>
      </c>
      <c r="E3210">
        <v>45.677233429394811</v>
      </c>
      <c r="F3210">
        <v>3670</v>
      </c>
      <c r="G3210">
        <v>1313</v>
      </c>
      <c r="H3210">
        <v>35.776566757493185</v>
      </c>
      <c r="I3210">
        <v>7140</v>
      </c>
      <c r="J3210">
        <v>2898</v>
      </c>
      <c r="K3210">
        <v>40.588235294117652</v>
      </c>
    </row>
    <row r="3211" spans="1:11" x14ac:dyDescent="0.25">
      <c r="A3211" t="s">
        <v>242</v>
      </c>
      <c r="B3211" t="s">
        <v>367</v>
      </c>
      <c r="C3211">
        <v>4039</v>
      </c>
      <c r="D3211">
        <v>1875</v>
      </c>
      <c r="E3211">
        <v>46.422381777667745</v>
      </c>
      <c r="F3211">
        <v>4033</v>
      </c>
      <c r="G3211">
        <v>1541</v>
      </c>
      <c r="H3211">
        <v>38.209769402429949</v>
      </c>
      <c r="I3211">
        <v>8072</v>
      </c>
      <c r="J3211">
        <v>3416</v>
      </c>
      <c r="K3211">
        <v>42.319127849355802</v>
      </c>
    </row>
    <row r="3212" spans="1:11" x14ac:dyDescent="0.25">
      <c r="A3212" t="s">
        <v>242</v>
      </c>
      <c r="B3212" t="s">
        <v>368</v>
      </c>
      <c r="C3212">
        <v>3946</v>
      </c>
      <c r="D3212">
        <v>2086</v>
      </c>
      <c r="E3212">
        <v>52.863659401926</v>
      </c>
      <c r="F3212">
        <v>4029</v>
      </c>
      <c r="G3212">
        <v>1831</v>
      </c>
      <c r="H3212">
        <v>45.445519980143956</v>
      </c>
      <c r="I3212">
        <v>7975</v>
      </c>
      <c r="J3212">
        <v>3917</v>
      </c>
      <c r="K3212">
        <v>49.115987460815049</v>
      </c>
    </row>
    <row r="3213" spans="1:11" x14ac:dyDescent="0.25">
      <c r="A3213" t="s">
        <v>242</v>
      </c>
      <c r="B3213" t="s">
        <v>369</v>
      </c>
      <c r="C3213">
        <v>3838</v>
      </c>
      <c r="D3213">
        <v>1854</v>
      </c>
      <c r="E3213">
        <v>48.306409588327249</v>
      </c>
      <c r="F3213">
        <v>3907</v>
      </c>
      <c r="G3213">
        <v>1601</v>
      </c>
      <c r="H3213">
        <v>40.97773227540312</v>
      </c>
      <c r="I3213">
        <v>7745</v>
      </c>
      <c r="J3213">
        <v>3455</v>
      </c>
      <c r="K3213">
        <v>44.609425435765004</v>
      </c>
    </row>
    <row r="3214" spans="1:11" x14ac:dyDescent="0.25">
      <c r="A3214" t="s">
        <v>242</v>
      </c>
      <c r="B3214" t="s">
        <v>370</v>
      </c>
      <c r="C3214">
        <v>4000</v>
      </c>
      <c r="D3214">
        <v>2037</v>
      </c>
      <c r="E3214">
        <v>50.924999999999997</v>
      </c>
      <c r="F3214">
        <v>4308</v>
      </c>
      <c r="G3214">
        <v>1866</v>
      </c>
      <c r="H3214">
        <v>43.314763231197773</v>
      </c>
      <c r="I3214">
        <v>8308</v>
      </c>
      <c r="J3214">
        <v>3903</v>
      </c>
      <c r="K3214">
        <v>46.978815599422241</v>
      </c>
    </row>
    <row r="3215" spans="1:11" x14ac:dyDescent="0.25">
      <c r="A3215" t="s">
        <v>242</v>
      </c>
      <c r="B3215" t="s">
        <v>357</v>
      </c>
      <c r="C3215">
        <v>3233</v>
      </c>
      <c r="D3215">
        <v>1707</v>
      </c>
      <c r="E3215">
        <v>52.799257655428391</v>
      </c>
      <c r="F3215">
        <v>3693</v>
      </c>
      <c r="G3215">
        <v>1665</v>
      </c>
      <c r="H3215">
        <v>45.085296506904953</v>
      </c>
      <c r="I3215">
        <v>6926</v>
      </c>
      <c r="J3215">
        <v>3372</v>
      </c>
      <c r="K3215">
        <v>48.686110308980652</v>
      </c>
    </row>
    <row r="3216" spans="1:11" x14ac:dyDescent="0.25">
      <c r="A3216" t="s">
        <v>242</v>
      </c>
      <c r="B3216" t="s">
        <v>358</v>
      </c>
      <c r="C3216">
        <v>3194</v>
      </c>
      <c r="D3216">
        <v>1588</v>
      </c>
      <c r="E3216">
        <v>49.718221665623041</v>
      </c>
      <c r="F3216">
        <v>3240</v>
      </c>
      <c r="G3216">
        <v>1455</v>
      </c>
      <c r="H3216">
        <v>44.907407407407412</v>
      </c>
      <c r="I3216">
        <v>6434</v>
      </c>
      <c r="J3216">
        <v>3043</v>
      </c>
      <c r="K3216">
        <v>47.295617034504197</v>
      </c>
    </row>
    <row r="3217" spans="1:11" x14ac:dyDescent="0.25">
      <c r="A3217" t="s">
        <v>242</v>
      </c>
      <c r="B3217" t="s">
        <v>359</v>
      </c>
      <c r="C3217">
        <v>3827</v>
      </c>
      <c r="D3217">
        <v>1996</v>
      </c>
      <c r="E3217">
        <v>52.155735563104265</v>
      </c>
      <c r="F3217">
        <v>3946</v>
      </c>
      <c r="G3217">
        <v>1775</v>
      </c>
      <c r="H3217">
        <v>44.982260516979224</v>
      </c>
      <c r="I3217">
        <v>7773</v>
      </c>
      <c r="J3217">
        <v>3771</v>
      </c>
      <c r="K3217">
        <v>48.514087225009654</v>
      </c>
    </row>
    <row r="3218" spans="1:11" x14ac:dyDescent="0.25">
      <c r="A3218" t="s">
        <v>242</v>
      </c>
      <c r="B3218" t="s">
        <v>360</v>
      </c>
      <c r="C3218">
        <v>4117</v>
      </c>
      <c r="D3218">
        <v>2050</v>
      </c>
      <c r="E3218">
        <v>49.793538984697598</v>
      </c>
      <c r="F3218">
        <v>4771</v>
      </c>
      <c r="G3218">
        <v>2084</v>
      </c>
      <c r="H3218">
        <v>43.680570111087818</v>
      </c>
      <c r="I3218">
        <v>8888</v>
      </c>
      <c r="J3218">
        <v>4134</v>
      </c>
      <c r="K3218">
        <v>46.512151215121513</v>
      </c>
    </row>
    <row r="3219" spans="1:11" x14ac:dyDescent="0.25">
      <c r="A3219" t="s">
        <v>242</v>
      </c>
      <c r="B3219" t="s">
        <v>361</v>
      </c>
      <c r="C3219">
        <v>4417</v>
      </c>
      <c r="D3219">
        <v>2198</v>
      </c>
      <c r="E3219">
        <v>49.762282091917598</v>
      </c>
      <c r="F3219">
        <v>4506</v>
      </c>
      <c r="G3219">
        <v>2026</v>
      </c>
      <c r="H3219">
        <v>44.962272525521499</v>
      </c>
      <c r="I3219">
        <v>8923</v>
      </c>
      <c r="J3219">
        <v>4224</v>
      </c>
      <c r="K3219">
        <v>47.338339123613103</v>
      </c>
    </row>
    <row r="3220" spans="1:11" x14ac:dyDescent="0.25">
      <c r="A3220" t="s">
        <v>242</v>
      </c>
      <c r="B3220" t="s">
        <v>362</v>
      </c>
      <c r="C3220">
        <v>4202</v>
      </c>
      <c r="D3220">
        <v>1974</v>
      </c>
      <c r="E3220">
        <v>46.977629700142799</v>
      </c>
      <c r="F3220">
        <v>4382</v>
      </c>
      <c r="G3220">
        <v>1857</v>
      </c>
      <c r="H3220">
        <v>42.377909630305801</v>
      </c>
      <c r="I3220">
        <v>8584</v>
      </c>
      <c r="J3220">
        <v>3831</v>
      </c>
      <c r="K3220">
        <v>44.629543336439902</v>
      </c>
    </row>
    <row r="3221" spans="1:11" x14ac:dyDescent="0.25">
      <c r="A3221" t="s">
        <v>242</v>
      </c>
      <c r="B3221" t="s">
        <v>363</v>
      </c>
      <c r="C3221">
        <v>1277</v>
      </c>
      <c r="D3221">
        <v>667</v>
      </c>
      <c r="E3221">
        <v>52.231793265465903</v>
      </c>
      <c r="F3221">
        <v>1236</v>
      </c>
      <c r="G3221">
        <v>568</v>
      </c>
      <c r="H3221">
        <v>45.954692556634299</v>
      </c>
      <c r="I3221">
        <v>2513</v>
      </c>
      <c r="J3221">
        <v>1235</v>
      </c>
      <c r="K3221">
        <v>49.144448865897303</v>
      </c>
    </row>
    <row r="3222" spans="1:11" x14ac:dyDescent="0.25">
      <c r="A3222" t="s">
        <v>243</v>
      </c>
      <c r="B3222" t="s">
        <v>365</v>
      </c>
      <c r="C3222">
        <v>1929</v>
      </c>
      <c r="D3222">
        <v>1002</v>
      </c>
      <c r="E3222">
        <v>51.944012441679625</v>
      </c>
      <c r="F3222">
        <v>1967</v>
      </c>
      <c r="G3222">
        <v>887</v>
      </c>
      <c r="H3222">
        <v>45.094051855617693</v>
      </c>
      <c r="I3222">
        <v>3897</v>
      </c>
      <c r="J3222">
        <v>1889</v>
      </c>
      <c r="K3222">
        <v>48.473184500898121</v>
      </c>
    </row>
    <row r="3223" spans="1:11" x14ac:dyDescent="0.25">
      <c r="A3223" t="s">
        <v>243</v>
      </c>
      <c r="B3223" t="s">
        <v>366</v>
      </c>
      <c r="C3223">
        <v>2046</v>
      </c>
      <c r="D3223">
        <v>1087</v>
      </c>
      <c r="E3223">
        <v>53.128054740957971</v>
      </c>
      <c r="F3223">
        <v>2105</v>
      </c>
      <c r="G3223">
        <v>997</v>
      </c>
      <c r="H3223">
        <v>47.36342042755345</v>
      </c>
      <c r="I3223">
        <v>4151</v>
      </c>
      <c r="J3223">
        <v>2084</v>
      </c>
      <c r="K3223">
        <v>50.204769934955429</v>
      </c>
    </row>
    <row r="3224" spans="1:11" x14ac:dyDescent="0.25">
      <c r="A3224" t="s">
        <v>243</v>
      </c>
      <c r="B3224" t="s">
        <v>367</v>
      </c>
      <c r="C3224">
        <v>1597</v>
      </c>
      <c r="D3224">
        <v>857</v>
      </c>
      <c r="E3224">
        <v>53.66311834690044</v>
      </c>
      <c r="F3224">
        <v>1819</v>
      </c>
      <c r="G3224">
        <v>864</v>
      </c>
      <c r="H3224">
        <v>47.498625618471685</v>
      </c>
      <c r="I3224">
        <v>3416</v>
      </c>
      <c r="J3224">
        <v>1721</v>
      </c>
      <c r="K3224">
        <v>50.380562060889936</v>
      </c>
    </row>
    <row r="3225" spans="1:11" x14ac:dyDescent="0.25">
      <c r="A3225" t="s">
        <v>243</v>
      </c>
      <c r="B3225" t="s">
        <v>355</v>
      </c>
      <c r="C3225">
        <v>1690</v>
      </c>
      <c r="D3225">
        <v>875</v>
      </c>
      <c r="E3225">
        <v>51.77514792899408</v>
      </c>
      <c r="F3225">
        <v>2100</v>
      </c>
      <c r="G3225">
        <v>912</v>
      </c>
      <c r="H3225">
        <v>43.428571428571431</v>
      </c>
      <c r="I3225">
        <v>3790</v>
      </c>
      <c r="J3225">
        <v>1787</v>
      </c>
      <c r="K3225">
        <v>47.150395778364121</v>
      </c>
    </row>
    <row r="3226" spans="1:11" x14ac:dyDescent="0.25">
      <c r="A3226" t="s">
        <v>243</v>
      </c>
      <c r="B3226" t="s">
        <v>368</v>
      </c>
      <c r="C3226">
        <v>1753</v>
      </c>
      <c r="D3226">
        <v>920</v>
      </c>
      <c r="E3226">
        <v>52.481460353679402</v>
      </c>
      <c r="F3226">
        <v>1989</v>
      </c>
      <c r="G3226">
        <v>923</v>
      </c>
      <c r="H3226">
        <v>46.405228758169933</v>
      </c>
      <c r="I3226">
        <v>3742</v>
      </c>
      <c r="J3226">
        <v>1843</v>
      </c>
      <c r="K3226">
        <v>49.251737039016568</v>
      </c>
    </row>
    <row r="3227" spans="1:11" x14ac:dyDescent="0.25">
      <c r="A3227" t="s">
        <v>243</v>
      </c>
      <c r="B3227" t="s">
        <v>369</v>
      </c>
      <c r="C3227">
        <v>1579</v>
      </c>
      <c r="D3227">
        <v>882</v>
      </c>
      <c r="E3227">
        <v>55.858138062064597</v>
      </c>
      <c r="F3227">
        <v>1688</v>
      </c>
      <c r="G3227">
        <v>875</v>
      </c>
      <c r="H3227">
        <v>51.83649289099526</v>
      </c>
      <c r="I3227">
        <v>3267</v>
      </c>
      <c r="J3227">
        <v>1757</v>
      </c>
      <c r="K3227">
        <v>53.780226507499236</v>
      </c>
    </row>
    <row r="3228" spans="1:11" x14ac:dyDescent="0.25">
      <c r="A3228" t="s">
        <v>243</v>
      </c>
      <c r="B3228" t="s">
        <v>370</v>
      </c>
      <c r="C3228">
        <v>1468</v>
      </c>
      <c r="D3228">
        <v>851</v>
      </c>
      <c r="E3228">
        <v>57.970027247956402</v>
      </c>
      <c r="F3228">
        <v>1638</v>
      </c>
      <c r="G3228">
        <v>861</v>
      </c>
      <c r="H3228">
        <v>52.564102564102569</v>
      </c>
      <c r="I3228">
        <v>3106</v>
      </c>
      <c r="J3228">
        <v>1712</v>
      </c>
      <c r="K3228">
        <v>55.119124275595624</v>
      </c>
    </row>
    <row r="3229" spans="1:11" x14ac:dyDescent="0.25">
      <c r="A3229" t="s">
        <v>243</v>
      </c>
      <c r="B3229" t="s">
        <v>357</v>
      </c>
      <c r="C3229">
        <v>1519</v>
      </c>
      <c r="D3229">
        <v>840</v>
      </c>
      <c r="E3229">
        <v>55.299539170506911</v>
      </c>
      <c r="F3229">
        <v>1598</v>
      </c>
      <c r="G3229">
        <v>846</v>
      </c>
      <c r="H3229">
        <v>52.941176470588232</v>
      </c>
      <c r="I3229">
        <v>3117</v>
      </c>
      <c r="J3229">
        <v>1686</v>
      </c>
      <c r="K3229">
        <v>54.090471607314733</v>
      </c>
    </row>
    <row r="3230" spans="1:11" x14ac:dyDescent="0.25">
      <c r="A3230" t="s">
        <v>243</v>
      </c>
      <c r="B3230" t="s">
        <v>358</v>
      </c>
      <c r="C3230">
        <v>2290</v>
      </c>
      <c r="D3230">
        <v>1241</v>
      </c>
      <c r="E3230">
        <v>54.192139737991262</v>
      </c>
      <c r="F3230">
        <v>2000</v>
      </c>
      <c r="G3230">
        <v>1048</v>
      </c>
      <c r="H3230">
        <v>52.4</v>
      </c>
      <c r="I3230">
        <v>4290</v>
      </c>
      <c r="J3230">
        <v>2289</v>
      </c>
      <c r="K3230">
        <v>53.356643356643353</v>
      </c>
    </row>
    <row r="3231" spans="1:11" x14ac:dyDescent="0.25">
      <c r="A3231" t="s">
        <v>243</v>
      </c>
      <c r="B3231" t="s">
        <v>359</v>
      </c>
      <c r="C3231">
        <v>2747</v>
      </c>
      <c r="D3231">
        <v>1452</v>
      </c>
      <c r="E3231">
        <v>52.857662904987258</v>
      </c>
      <c r="F3231">
        <v>2755</v>
      </c>
      <c r="G3231">
        <v>1312</v>
      </c>
      <c r="H3231">
        <v>47.622504537205074</v>
      </c>
      <c r="I3231">
        <v>5502</v>
      </c>
      <c r="J3231">
        <v>2764</v>
      </c>
      <c r="K3231">
        <v>50.236277717193744</v>
      </c>
    </row>
    <row r="3232" spans="1:11" x14ac:dyDescent="0.25">
      <c r="A3232" t="s">
        <v>243</v>
      </c>
      <c r="B3232" t="s">
        <v>360</v>
      </c>
      <c r="C3232">
        <v>2166</v>
      </c>
      <c r="D3232">
        <v>1150</v>
      </c>
      <c r="E3232">
        <v>53.093259464450604</v>
      </c>
      <c r="F3232">
        <v>2476</v>
      </c>
      <c r="G3232">
        <v>1165</v>
      </c>
      <c r="H3232">
        <v>47.051696284329566</v>
      </c>
      <c r="I3232">
        <v>4642</v>
      </c>
      <c r="J3232">
        <v>2315</v>
      </c>
      <c r="K3232">
        <v>49.870745368375701</v>
      </c>
    </row>
    <row r="3233" spans="1:11" x14ac:dyDescent="0.25">
      <c r="A3233" t="s">
        <v>243</v>
      </c>
      <c r="B3233" t="s">
        <v>361</v>
      </c>
      <c r="C3233">
        <v>2352</v>
      </c>
      <c r="D3233">
        <v>1268</v>
      </c>
      <c r="E3233">
        <v>53.911564625850303</v>
      </c>
      <c r="F3233">
        <v>2359</v>
      </c>
      <c r="G3233">
        <v>1098</v>
      </c>
      <c r="H3233">
        <v>46.545146248410298</v>
      </c>
      <c r="I3233">
        <v>4711</v>
      </c>
      <c r="J3233">
        <v>2366</v>
      </c>
      <c r="K3233">
        <v>50.222882615156003</v>
      </c>
    </row>
    <row r="3234" spans="1:11" x14ac:dyDescent="0.25">
      <c r="A3234" t="s">
        <v>243</v>
      </c>
      <c r="B3234" t="s">
        <v>362</v>
      </c>
      <c r="C3234">
        <v>2299</v>
      </c>
      <c r="D3234">
        <v>1201</v>
      </c>
      <c r="E3234">
        <v>52.240104393214402</v>
      </c>
      <c r="F3234">
        <v>2340</v>
      </c>
      <c r="G3234">
        <v>1107</v>
      </c>
      <c r="H3234">
        <v>47.307692307692299</v>
      </c>
      <c r="I3234">
        <v>4639</v>
      </c>
      <c r="J3234">
        <v>2308</v>
      </c>
      <c r="K3234">
        <v>49.752101746066003</v>
      </c>
    </row>
    <row r="3235" spans="1:11" x14ac:dyDescent="0.25">
      <c r="A3235" t="s">
        <v>243</v>
      </c>
      <c r="B3235" t="s">
        <v>363</v>
      </c>
      <c r="C3235">
        <v>792</v>
      </c>
      <c r="D3235">
        <v>430</v>
      </c>
      <c r="E3235">
        <v>54.292929292929301</v>
      </c>
      <c r="F3235">
        <v>704</v>
      </c>
      <c r="G3235">
        <v>379</v>
      </c>
      <c r="H3235">
        <v>53.835227272727302</v>
      </c>
      <c r="I3235">
        <v>1496</v>
      </c>
      <c r="J3235">
        <v>809</v>
      </c>
      <c r="K3235">
        <v>54.077540106951901</v>
      </c>
    </row>
    <row r="3236" spans="1:11" x14ac:dyDescent="0.25">
      <c r="A3236" t="s">
        <v>465</v>
      </c>
      <c r="B3236" t="s">
        <v>365</v>
      </c>
      <c r="C3236">
        <v>197</v>
      </c>
      <c r="D3236">
        <v>123</v>
      </c>
      <c r="E3236">
        <v>62.436548223350258</v>
      </c>
      <c r="F3236">
        <v>168</v>
      </c>
      <c r="G3236">
        <v>107</v>
      </c>
      <c r="H3236">
        <v>63.69047619047619</v>
      </c>
      <c r="I3236">
        <v>365</v>
      </c>
      <c r="J3236">
        <v>230</v>
      </c>
      <c r="K3236">
        <v>63.013698630136986</v>
      </c>
    </row>
    <row r="3237" spans="1:11" x14ac:dyDescent="0.25">
      <c r="A3237" t="s">
        <v>465</v>
      </c>
      <c r="B3237" t="s">
        <v>366</v>
      </c>
      <c r="C3237">
        <v>162</v>
      </c>
      <c r="D3237">
        <v>99</v>
      </c>
      <c r="E3237">
        <v>61.111111111111114</v>
      </c>
      <c r="F3237">
        <v>219</v>
      </c>
      <c r="G3237">
        <v>126</v>
      </c>
      <c r="H3237">
        <v>57.534246575342465</v>
      </c>
      <c r="I3237">
        <v>381</v>
      </c>
      <c r="J3237">
        <v>225</v>
      </c>
      <c r="K3237">
        <v>59.055118110236215</v>
      </c>
    </row>
    <row r="3238" spans="1:11" x14ac:dyDescent="0.25">
      <c r="A3238" t="s">
        <v>465</v>
      </c>
      <c r="B3238" t="s">
        <v>367</v>
      </c>
      <c r="C3238">
        <v>145</v>
      </c>
      <c r="D3238">
        <v>88</v>
      </c>
      <c r="E3238">
        <v>60.689655172413794</v>
      </c>
      <c r="F3238">
        <v>189</v>
      </c>
      <c r="G3238">
        <v>104</v>
      </c>
      <c r="H3238">
        <v>55.026455026455025</v>
      </c>
      <c r="I3238">
        <v>334</v>
      </c>
      <c r="J3238">
        <v>192</v>
      </c>
      <c r="K3238">
        <v>57.485029940119759</v>
      </c>
    </row>
    <row r="3239" spans="1:11" x14ac:dyDescent="0.25">
      <c r="A3239" t="s">
        <v>465</v>
      </c>
      <c r="B3239" t="s">
        <v>368</v>
      </c>
      <c r="C3239">
        <v>177</v>
      </c>
      <c r="D3239">
        <v>105</v>
      </c>
      <c r="E3239">
        <v>59.322033898305079</v>
      </c>
      <c r="F3239">
        <v>165</v>
      </c>
      <c r="G3239">
        <v>91</v>
      </c>
      <c r="H3239">
        <v>55.151515151515149</v>
      </c>
      <c r="I3239">
        <v>342</v>
      </c>
      <c r="J3239">
        <v>196</v>
      </c>
      <c r="K3239">
        <v>57.309941520467838</v>
      </c>
    </row>
    <row r="3240" spans="1:11" x14ac:dyDescent="0.25">
      <c r="A3240" t="s">
        <v>465</v>
      </c>
      <c r="B3240" t="s">
        <v>369</v>
      </c>
      <c r="C3240">
        <v>179</v>
      </c>
      <c r="D3240">
        <v>100</v>
      </c>
      <c r="E3240">
        <v>55.865921787709496</v>
      </c>
      <c r="F3240">
        <v>187</v>
      </c>
      <c r="G3240">
        <v>103</v>
      </c>
      <c r="H3240">
        <v>55.080213903743314</v>
      </c>
      <c r="I3240">
        <v>366</v>
      </c>
      <c r="J3240">
        <v>203</v>
      </c>
      <c r="K3240">
        <v>55.464480874316941</v>
      </c>
    </row>
    <row r="3241" spans="1:11" x14ac:dyDescent="0.25">
      <c r="A3241" t="s">
        <v>465</v>
      </c>
      <c r="B3241" t="s">
        <v>370</v>
      </c>
      <c r="C3241">
        <v>172</v>
      </c>
      <c r="D3241">
        <v>99</v>
      </c>
      <c r="E3241">
        <v>57.558139534883722</v>
      </c>
      <c r="F3241">
        <v>180</v>
      </c>
      <c r="G3241">
        <v>101</v>
      </c>
      <c r="H3241">
        <v>56.111111111111114</v>
      </c>
      <c r="I3241">
        <v>352</v>
      </c>
      <c r="J3241">
        <v>200</v>
      </c>
      <c r="K3241">
        <v>56.81818181818182</v>
      </c>
    </row>
    <row r="3242" spans="1:11" x14ac:dyDescent="0.25">
      <c r="A3242" t="s">
        <v>465</v>
      </c>
      <c r="B3242" t="s">
        <v>357</v>
      </c>
      <c r="C3242">
        <v>169</v>
      </c>
      <c r="D3242">
        <v>102</v>
      </c>
      <c r="E3242">
        <v>60.355029585798817</v>
      </c>
      <c r="F3242">
        <v>171</v>
      </c>
      <c r="G3242">
        <v>86</v>
      </c>
      <c r="H3242">
        <v>50.292397660818715</v>
      </c>
      <c r="I3242">
        <v>340</v>
      </c>
      <c r="J3242">
        <v>188</v>
      </c>
      <c r="K3242">
        <v>55.294117647058819</v>
      </c>
    </row>
    <row r="3243" spans="1:11" x14ac:dyDescent="0.25">
      <c r="A3243" t="s">
        <v>465</v>
      </c>
      <c r="B3243" t="s">
        <v>358</v>
      </c>
      <c r="C3243">
        <v>167</v>
      </c>
      <c r="D3243">
        <v>103</v>
      </c>
      <c r="E3243">
        <v>61.676646706586823</v>
      </c>
      <c r="F3243">
        <v>184</v>
      </c>
      <c r="G3243">
        <v>98</v>
      </c>
      <c r="H3243">
        <v>53.260869565217391</v>
      </c>
      <c r="I3243">
        <v>351</v>
      </c>
      <c r="J3243">
        <v>201</v>
      </c>
      <c r="K3243">
        <v>57.264957264957268</v>
      </c>
    </row>
    <row r="3244" spans="1:11" x14ac:dyDescent="0.25">
      <c r="A3244" t="s">
        <v>465</v>
      </c>
      <c r="B3244" t="s">
        <v>359</v>
      </c>
      <c r="C3244">
        <v>160</v>
      </c>
      <c r="D3244">
        <v>95</v>
      </c>
      <c r="E3244">
        <v>59.375</v>
      </c>
      <c r="F3244">
        <v>212</v>
      </c>
      <c r="G3244">
        <v>111</v>
      </c>
      <c r="H3244">
        <v>52.358490566037737</v>
      </c>
      <c r="I3244">
        <v>372</v>
      </c>
      <c r="J3244">
        <v>206</v>
      </c>
      <c r="K3244">
        <v>55.376344086021511</v>
      </c>
    </row>
    <row r="3245" spans="1:11" x14ac:dyDescent="0.25">
      <c r="A3245" t="s">
        <v>465</v>
      </c>
      <c r="B3245" t="s">
        <v>360</v>
      </c>
      <c r="C3245">
        <v>143</v>
      </c>
      <c r="D3245">
        <v>84</v>
      </c>
      <c r="E3245">
        <v>58.741258741258747</v>
      </c>
      <c r="F3245">
        <v>206</v>
      </c>
      <c r="G3245">
        <v>100</v>
      </c>
      <c r="H3245">
        <v>48.543689320388346</v>
      </c>
      <c r="I3245">
        <v>349</v>
      </c>
      <c r="J3245">
        <v>184</v>
      </c>
      <c r="K3245">
        <v>52.722063037249285</v>
      </c>
    </row>
    <row r="3246" spans="1:11" x14ac:dyDescent="0.25">
      <c r="A3246" t="s">
        <v>465</v>
      </c>
      <c r="B3246" t="s">
        <v>361</v>
      </c>
      <c r="C3246">
        <v>155</v>
      </c>
      <c r="D3246">
        <v>91</v>
      </c>
      <c r="E3246">
        <v>58.709677419354797</v>
      </c>
      <c r="F3246">
        <v>152</v>
      </c>
      <c r="G3246">
        <v>95</v>
      </c>
      <c r="H3246">
        <v>62.5</v>
      </c>
      <c r="I3246">
        <v>307</v>
      </c>
      <c r="J3246">
        <v>186</v>
      </c>
      <c r="K3246">
        <v>60.586319218241002</v>
      </c>
    </row>
    <row r="3247" spans="1:11" x14ac:dyDescent="0.25">
      <c r="A3247" t="s">
        <v>465</v>
      </c>
      <c r="B3247" t="s">
        <v>362</v>
      </c>
      <c r="C3247">
        <v>159</v>
      </c>
      <c r="D3247">
        <v>100</v>
      </c>
      <c r="E3247">
        <v>62.8930817610063</v>
      </c>
      <c r="F3247">
        <v>162</v>
      </c>
      <c r="G3247">
        <v>91</v>
      </c>
      <c r="H3247">
        <v>56.172839506172799</v>
      </c>
      <c r="I3247">
        <v>321</v>
      </c>
      <c r="J3247">
        <v>191</v>
      </c>
      <c r="K3247">
        <v>59.5015576323988</v>
      </c>
    </row>
    <row r="3248" spans="1:11" x14ac:dyDescent="0.25">
      <c r="A3248" t="s">
        <v>244</v>
      </c>
      <c r="B3248" t="s">
        <v>366</v>
      </c>
      <c r="C3248">
        <v>169</v>
      </c>
      <c r="D3248">
        <v>112</v>
      </c>
      <c r="E3248">
        <v>66.272189349112423</v>
      </c>
      <c r="F3248">
        <v>232</v>
      </c>
      <c r="G3248">
        <v>116</v>
      </c>
      <c r="H3248">
        <v>50</v>
      </c>
      <c r="I3248">
        <v>401</v>
      </c>
      <c r="J3248">
        <v>228</v>
      </c>
      <c r="K3248">
        <v>56.857855361596009</v>
      </c>
    </row>
    <row r="3249" spans="1:11" x14ac:dyDescent="0.25">
      <c r="A3249" t="s">
        <v>244</v>
      </c>
      <c r="B3249" t="s">
        <v>367</v>
      </c>
      <c r="C3249">
        <v>176</v>
      </c>
      <c r="D3249">
        <v>104</v>
      </c>
      <c r="E3249">
        <v>59.090909090909093</v>
      </c>
      <c r="F3249">
        <v>197</v>
      </c>
      <c r="G3249">
        <v>113</v>
      </c>
      <c r="H3249">
        <v>57.360406091370557</v>
      </c>
      <c r="I3249">
        <v>374</v>
      </c>
      <c r="J3249">
        <v>218</v>
      </c>
      <c r="K3249">
        <v>58.288770053475936</v>
      </c>
    </row>
    <row r="3250" spans="1:11" x14ac:dyDescent="0.25">
      <c r="A3250" t="s">
        <v>244</v>
      </c>
      <c r="B3250" t="s">
        <v>368</v>
      </c>
      <c r="C3250">
        <v>141</v>
      </c>
      <c r="D3250">
        <v>98</v>
      </c>
      <c r="E3250">
        <v>69.503546099290773</v>
      </c>
      <c r="F3250">
        <v>181</v>
      </c>
      <c r="G3250">
        <v>97</v>
      </c>
      <c r="H3250">
        <v>53.591160220994482</v>
      </c>
      <c r="I3250">
        <v>322</v>
      </c>
      <c r="J3250">
        <v>195</v>
      </c>
      <c r="K3250">
        <v>60.559006211180119</v>
      </c>
    </row>
    <row r="3251" spans="1:11" x14ac:dyDescent="0.25">
      <c r="A3251" t="s">
        <v>244</v>
      </c>
      <c r="B3251" t="s">
        <v>369</v>
      </c>
      <c r="C3251">
        <v>146</v>
      </c>
      <c r="D3251">
        <v>83</v>
      </c>
      <c r="E3251">
        <v>56.849315068493155</v>
      </c>
      <c r="F3251">
        <v>199</v>
      </c>
      <c r="G3251">
        <v>107</v>
      </c>
      <c r="H3251">
        <v>53.768844221105525</v>
      </c>
      <c r="I3251">
        <v>345</v>
      </c>
      <c r="J3251">
        <v>190</v>
      </c>
      <c r="K3251">
        <v>55.072463768115938</v>
      </c>
    </row>
    <row r="3252" spans="1:11" x14ac:dyDescent="0.25">
      <c r="A3252" t="s">
        <v>244</v>
      </c>
      <c r="B3252" t="s">
        <v>370</v>
      </c>
      <c r="C3252">
        <v>178</v>
      </c>
      <c r="D3252">
        <v>110</v>
      </c>
      <c r="E3252">
        <v>61.797752808988761</v>
      </c>
      <c r="F3252">
        <v>195</v>
      </c>
      <c r="G3252">
        <v>114</v>
      </c>
      <c r="H3252">
        <v>58.46153846153846</v>
      </c>
      <c r="I3252">
        <v>373</v>
      </c>
      <c r="J3252">
        <v>224</v>
      </c>
      <c r="K3252">
        <v>60.053619302949066</v>
      </c>
    </row>
    <row r="3253" spans="1:11" x14ac:dyDescent="0.25">
      <c r="A3253" t="s">
        <v>244</v>
      </c>
      <c r="B3253" t="s">
        <v>357</v>
      </c>
      <c r="C3253">
        <v>184</v>
      </c>
      <c r="D3253">
        <v>124</v>
      </c>
      <c r="E3253">
        <v>67.391304347826093</v>
      </c>
      <c r="F3253">
        <v>183</v>
      </c>
      <c r="G3253">
        <v>124</v>
      </c>
      <c r="H3253">
        <v>67.759562841530055</v>
      </c>
      <c r="I3253">
        <v>367</v>
      </c>
      <c r="J3253">
        <v>248</v>
      </c>
      <c r="K3253">
        <v>67.574931880108991</v>
      </c>
    </row>
    <row r="3254" spans="1:11" x14ac:dyDescent="0.25">
      <c r="A3254" t="s">
        <v>244</v>
      </c>
      <c r="B3254" t="s">
        <v>358</v>
      </c>
      <c r="C3254">
        <v>170</v>
      </c>
      <c r="D3254">
        <v>124</v>
      </c>
      <c r="E3254">
        <v>72.941176470588232</v>
      </c>
      <c r="F3254">
        <v>191</v>
      </c>
      <c r="G3254">
        <v>146</v>
      </c>
      <c r="H3254">
        <v>76.439790575916234</v>
      </c>
      <c r="I3254">
        <v>361</v>
      </c>
      <c r="J3254">
        <v>270</v>
      </c>
      <c r="K3254">
        <v>74.792243767313025</v>
      </c>
    </row>
    <row r="3255" spans="1:11" x14ac:dyDescent="0.25">
      <c r="A3255" t="s">
        <v>244</v>
      </c>
      <c r="B3255" t="s">
        <v>359</v>
      </c>
      <c r="C3255">
        <v>212</v>
      </c>
      <c r="D3255">
        <v>159</v>
      </c>
      <c r="E3255">
        <v>75</v>
      </c>
      <c r="F3255">
        <v>178</v>
      </c>
      <c r="G3255">
        <v>119</v>
      </c>
      <c r="H3255">
        <v>66.853932584269657</v>
      </c>
      <c r="I3255">
        <v>390</v>
      </c>
      <c r="J3255">
        <v>278</v>
      </c>
      <c r="K3255">
        <v>71.282051282051285</v>
      </c>
    </row>
    <row r="3256" spans="1:11" x14ac:dyDescent="0.25">
      <c r="A3256" t="s">
        <v>244</v>
      </c>
      <c r="B3256" t="s">
        <v>360</v>
      </c>
      <c r="C3256">
        <v>173</v>
      </c>
      <c r="D3256">
        <v>115</v>
      </c>
      <c r="E3256">
        <v>66.473988439306353</v>
      </c>
      <c r="F3256">
        <v>178</v>
      </c>
      <c r="G3256">
        <v>133</v>
      </c>
      <c r="H3256">
        <v>74.719101123595507</v>
      </c>
      <c r="I3256">
        <v>351</v>
      </c>
      <c r="J3256">
        <v>248</v>
      </c>
      <c r="K3256">
        <v>70.655270655270655</v>
      </c>
    </row>
    <row r="3257" spans="1:11" x14ac:dyDescent="0.25">
      <c r="A3257" t="s">
        <v>244</v>
      </c>
      <c r="B3257" t="s">
        <v>361</v>
      </c>
      <c r="C3257">
        <v>142</v>
      </c>
      <c r="D3257">
        <v>89</v>
      </c>
      <c r="E3257">
        <v>62.676056338028197</v>
      </c>
      <c r="F3257">
        <v>159</v>
      </c>
      <c r="G3257">
        <v>109</v>
      </c>
      <c r="H3257">
        <v>68.553459119496793</v>
      </c>
      <c r="I3257">
        <v>301</v>
      </c>
      <c r="J3257">
        <v>198</v>
      </c>
      <c r="K3257">
        <v>65.780730897010002</v>
      </c>
    </row>
    <row r="3258" spans="1:11" x14ac:dyDescent="0.25">
      <c r="A3258" t="s">
        <v>244</v>
      </c>
      <c r="B3258" t="s">
        <v>362</v>
      </c>
      <c r="C3258">
        <v>138</v>
      </c>
      <c r="D3258">
        <v>104</v>
      </c>
      <c r="E3258">
        <v>75.362318840579704</v>
      </c>
      <c r="F3258">
        <v>173</v>
      </c>
      <c r="G3258">
        <v>109</v>
      </c>
      <c r="H3258">
        <v>63.005780346820799</v>
      </c>
      <c r="I3258">
        <v>311</v>
      </c>
      <c r="J3258">
        <v>213</v>
      </c>
      <c r="K3258">
        <v>68.488745980707407</v>
      </c>
    </row>
    <row r="3259" spans="1:11" x14ac:dyDescent="0.25">
      <c r="A3259" t="s">
        <v>244</v>
      </c>
      <c r="B3259" t="s">
        <v>363</v>
      </c>
      <c r="C3259">
        <v>45</v>
      </c>
      <c r="D3259">
        <v>33</v>
      </c>
      <c r="E3259">
        <v>73.3333333333333</v>
      </c>
      <c r="F3259">
        <v>43</v>
      </c>
      <c r="G3259">
        <v>30</v>
      </c>
      <c r="H3259">
        <v>69.767441860465098</v>
      </c>
      <c r="I3259">
        <v>88</v>
      </c>
      <c r="J3259">
        <v>63</v>
      </c>
      <c r="K3259">
        <v>71.590909090909093</v>
      </c>
    </row>
    <row r="3260" spans="1:11" x14ac:dyDescent="0.25">
      <c r="A3260" t="s">
        <v>245</v>
      </c>
      <c r="B3260" t="s">
        <v>365</v>
      </c>
      <c r="C3260">
        <v>921</v>
      </c>
      <c r="D3260">
        <v>537</v>
      </c>
      <c r="E3260">
        <v>58.306188925081436</v>
      </c>
      <c r="F3260">
        <v>1166</v>
      </c>
      <c r="G3260">
        <v>565</v>
      </c>
      <c r="H3260">
        <v>48.456260720411663</v>
      </c>
      <c r="I3260">
        <v>2087</v>
      </c>
      <c r="J3260">
        <v>1102</v>
      </c>
      <c r="K3260">
        <v>52.803066602779111</v>
      </c>
    </row>
    <row r="3261" spans="1:11" x14ac:dyDescent="0.25">
      <c r="A3261" t="s">
        <v>245</v>
      </c>
      <c r="B3261" t="s">
        <v>366</v>
      </c>
      <c r="C3261">
        <v>965</v>
      </c>
      <c r="D3261">
        <v>554</v>
      </c>
      <c r="E3261">
        <v>57.409326424870471</v>
      </c>
      <c r="F3261">
        <v>1089</v>
      </c>
      <c r="G3261">
        <v>542</v>
      </c>
      <c r="H3261">
        <v>49.770431588613413</v>
      </c>
      <c r="I3261">
        <v>2054</v>
      </c>
      <c r="J3261">
        <v>1096</v>
      </c>
      <c r="K3261">
        <v>53.359298928919181</v>
      </c>
    </row>
    <row r="3262" spans="1:11" x14ac:dyDescent="0.25">
      <c r="A3262" t="s">
        <v>245</v>
      </c>
      <c r="B3262" t="s">
        <v>367</v>
      </c>
      <c r="C3262">
        <v>787</v>
      </c>
      <c r="D3262">
        <v>458</v>
      </c>
      <c r="E3262">
        <v>58.195679796696311</v>
      </c>
      <c r="F3262">
        <v>908</v>
      </c>
      <c r="G3262">
        <v>469</v>
      </c>
      <c r="H3262">
        <v>51.651982378854626</v>
      </c>
      <c r="I3262">
        <v>1695</v>
      </c>
      <c r="J3262">
        <v>927</v>
      </c>
      <c r="K3262">
        <v>54.690265486725664</v>
      </c>
    </row>
    <row r="3263" spans="1:11" x14ac:dyDescent="0.25">
      <c r="A3263" t="s">
        <v>245</v>
      </c>
      <c r="B3263" t="s">
        <v>355</v>
      </c>
      <c r="C3263">
        <v>674</v>
      </c>
      <c r="D3263">
        <v>401</v>
      </c>
      <c r="E3263">
        <v>59.495548961424326</v>
      </c>
      <c r="F3263">
        <v>815</v>
      </c>
      <c r="G3263">
        <v>433</v>
      </c>
      <c r="H3263">
        <v>53.128834355828218</v>
      </c>
      <c r="I3263">
        <v>1489</v>
      </c>
      <c r="J3263">
        <v>834</v>
      </c>
      <c r="K3263">
        <v>56.010745466756219</v>
      </c>
    </row>
    <row r="3264" spans="1:11" x14ac:dyDescent="0.25">
      <c r="A3264" t="s">
        <v>245</v>
      </c>
      <c r="B3264" t="s">
        <v>368</v>
      </c>
      <c r="C3264">
        <v>624</v>
      </c>
      <c r="D3264">
        <v>378</v>
      </c>
      <c r="E3264">
        <v>60.576923076923073</v>
      </c>
      <c r="F3264">
        <v>719</v>
      </c>
      <c r="G3264">
        <v>367</v>
      </c>
      <c r="H3264">
        <v>51.04311543810848</v>
      </c>
      <c r="I3264">
        <v>1343</v>
      </c>
      <c r="J3264">
        <v>745</v>
      </c>
      <c r="K3264">
        <v>55.472822040208484</v>
      </c>
    </row>
    <row r="3265" spans="1:11" x14ac:dyDescent="0.25">
      <c r="A3265" t="s">
        <v>245</v>
      </c>
      <c r="B3265" t="s">
        <v>369</v>
      </c>
      <c r="C3265">
        <v>632</v>
      </c>
      <c r="D3265">
        <v>375</v>
      </c>
      <c r="E3265">
        <v>59.335443037974684</v>
      </c>
      <c r="F3265">
        <v>788</v>
      </c>
      <c r="G3265">
        <v>422</v>
      </c>
      <c r="H3265">
        <v>53.553299492385783</v>
      </c>
      <c r="I3265">
        <v>1420</v>
      </c>
      <c r="J3265">
        <v>797</v>
      </c>
      <c r="K3265">
        <v>56.126760563380287</v>
      </c>
    </row>
    <row r="3266" spans="1:11" x14ac:dyDescent="0.25">
      <c r="A3266" t="s">
        <v>245</v>
      </c>
      <c r="B3266" t="s">
        <v>370</v>
      </c>
      <c r="C3266">
        <v>710</v>
      </c>
      <c r="D3266">
        <v>400</v>
      </c>
      <c r="E3266">
        <v>56.338028169014088</v>
      </c>
      <c r="F3266">
        <v>810</v>
      </c>
      <c r="G3266">
        <v>403</v>
      </c>
      <c r="H3266">
        <v>49.753086419753089</v>
      </c>
      <c r="I3266">
        <v>1520</v>
      </c>
      <c r="J3266">
        <v>803</v>
      </c>
      <c r="K3266">
        <v>52.828947368421048</v>
      </c>
    </row>
    <row r="3267" spans="1:11" x14ac:dyDescent="0.25">
      <c r="A3267" t="s">
        <v>245</v>
      </c>
      <c r="B3267" t="s">
        <v>357</v>
      </c>
      <c r="C3267">
        <v>763</v>
      </c>
      <c r="D3267">
        <v>412</v>
      </c>
      <c r="E3267">
        <v>53.997378768020972</v>
      </c>
      <c r="F3267">
        <v>855</v>
      </c>
      <c r="G3267">
        <v>396</v>
      </c>
      <c r="H3267">
        <v>46.315789473684205</v>
      </c>
      <c r="I3267">
        <v>1618</v>
      </c>
      <c r="J3267">
        <v>808</v>
      </c>
      <c r="K3267">
        <v>49.938195302843013</v>
      </c>
    </row>
    <row r="3268" spans="1:11" x14ac:dyDescent="0.25">
      <c r="A3268" t="s">
        <v>245</v>
      </c>
      <c r="B3268" t="s">
        <v>358</v>
      </c>
      <c r="C3268">
        <v>730</v>
      </c>
      <c r="D3268">
        <v>404</v>
      </c>
      <c r="E3268">
        <v>55.342465753424655</v>
      </c>
      <c r="F3268">
        <v>728</v>
      </c>
      <c r="G3268">
        <v>366</v>
      </c>
      <c r="H3268">
        <v>50.274725274725277</v>
      </c>
      <c r="I3268">
        <v>1458</v>
      </c>
      <c r="J3268">
        <v>770</v>
      </c>
      <c r="K3268">
        <v>52.812071330589852</v>
      </c>
    </row>
    <row r="3269" spans="1:11" x14ac:dyDescent="0.25">
      <c r="A3269" t="s">
        <v>245</v>
      </c>
      <c r="B3269" t="s">
        <v>359</v>
      </c>
      <c r="C3269">
        <v>657</v>
      </c>
      <c r="D3269">
        <v>369</v>
      </c>
      <c r="E3269">
        <v>56.164383561643838</v>
      </c>
      <c r="F3269">
        <v>668</v>
      </c>
      <c r="G3269">
        <v>338</v>
      </c>
      <c r="H3269">
        <v>50.598802395209574</v>
      </c>
      <c r="I3269">
        <v>1325</v>
      </c>
      <c r="J3269">
        <v>707</v>
      </c>
      <c r="K3269">
        <v>53.358490566037737</v>
      </c>
    </row>
    <row r="3270" spans="1:11" x14ac:dyDescent="0.25">
      <c r="A3270" t="s">
        <v>245</v>
      </c>
      <c r="B3270" t="s">
        <v>360</v>
      </c>
      <c r="C3270">
        <v>583</v>
      </c>
      <c r="D3270">
        <v>289</v>
      </c>
      <c r="E3270">
        <v>49.57118353344768</v>
      </c>
      <c r="F3270">
        <v>701</v>
      </c>
      <c r="G3270">
        <v>359</v>
      </c>
      <c r="H3270">
        <v>51.212553495007135</v>
      </c>
      <c r="I3270">
        <v>1284</v>
      </c>
      <c r="J3270">
        <v>648</v>
      </c>
      <c r="K3270">
        <v>50.467289719626166</v>
      </c>
    </row>
    <row r="3271" spans="1:11" x14ac:dyDescent="0.25">
      <c r="A3271" t="s">
        <v>245</v>
      </c>
      <c r="B3271" t="s">
        <v>361</v>
      </c>
      <c r="C3271">
        <v>713</v>
      </c>
      <c r="D3271">
        <v>360</v>
      </c>
      <c r="E3271">
        <v>50.490883590462801</v>
      </c>
      <c r="F3271">
        <v>788</v>
      </c>
      <c r="G3271">
        <v>350</v>
      </c>
      <c r="H3271">
        <v>44.416243654822303</v>
      </c>
      <c r="I3271">
        <v>1501</v>
      </c>
      <c r="J3271">
        <v>710</v>
      </c>
      <c r="K3271">
        <v>47.301798800799503</v>
      </c>
    </row>
    <row r="3272" spans="1:11" x14ac:dyDescent="0.25">
      <c r="A3272" t="s">
        <v>245</v>
      </c>
      <c r="B3272" t="s">
        <v>362</v>
      </c>
      <c r="C3272">
        <v>674</v>
      </c>
      <c r="D3272">
        <v>342</v>
      </c>
      <c r="E3272">
        <v>50.741839762611299</v>
      </c>
      <c r="F3272">
        <v>713</v>
      </c>
      <c r="G3272">
        <v>323</v>
      </c>
      <c r="H3272">
        <v>45.301542776998602</v>
      </c>
      <c r="I3272">
        <v>1387</v>
      </c>
      <c r="J3272">
        <v>665</v>
      </c>
      <c r="K3272">
        <v>47.945205479452</v>
      </c>
    </row>
    <row r="3273" spans="1:11" x14ac:dyDescent="0.25">
      <c r="A3273" t="s">
        <v>245</v>
      </c>
      <c r="B3273" t="s">
        <v>363</v>
      </c>
      <c r="C3273">
        <v>192</v>
      </c>
      <c r="D3273">
        <v>107</v>
      </c>
      <c r="E3273">
        <v>55.7291666666667</v>
      </c>
      <c r="F3273">
        <v>199</v>
      </c>
      <c r="G3273">
        <v>105</v>
      </c>
      <c r="H3273">
        <v>52.763819095477402</v>
      </c>
      <c r="I3273">
        <v>391</v>
      </c>
      <c r="J3273">
        <v>212</v>
      </c>
      <c r="K3273">
        <v>54.219948849104902</v>
      </c>
    </row>
    <row r="3274" spans="1:11" x14ac:dyDescent="0.25">
      <c r="A3274" t="s">
        <v>246</v>
      </c>
      <c r="B3274" t="s">
        <v>365</v>
      </c>
      <c r="C3274">
        <v>4934</v>
      </c>
      <c r="D3274">
        <v>2393</v>
      </c>
      <c r="E3274">
        <v>48.500202675314149</v>
      </c>
      <c r="F3274">
        <v>4708</v>
      </c>
      <c r="G3274">
        <v>2129</v>
      </c>
      <c r="H3274">
        <v>45.220900594732377</v>
      </c>
      <c r="I3274">
        <v>9642</v>
      </c>
      <c r="J3274">
        <v>4522</v>
      </c>
      <c r="K3274">
        <v>46.898983613358226</v>
      </c>
    </row>
    <row r="3275" spans="1:11" x14ac:dyDescent="0.25">
      <c r="A3275" t="s">
        <v>246</v>
      </c>
      <c r="B3275" t="s">
        <v>366</v>
      </c>
      <c r="C3275">
        <v>4769</v>
      </c>
      <c r="D3275">
        <v>2432</v>
      </c>
      <c r="E3275">
        <v>50.996015936254977</v>
      </c>
      <c r="F3275">
        <v>4730</v>
      </c>
      <c r="G3275">
        <v>2191</v>
      </c>
      <c r="H3275">
        <v>46.321353065539114</v>
      </c>
      <c r="I3275">
        <v>9503</v>
      </c>
      <c r="J3275">
        <v>4624</v>
      </c>
      <c r="K3275">
        <v>48.658318425760292</v>
      </c>
    </row>
    <row r="3276" spans="1:11" x14ac:dyDescent="0.25">
      <c r="A3276" t="s">
        <v>246</v>
      </c>
      <c r="B3276" t="s">
        <v>367</v>
      </c>
      <c r="C3276">
        <v>4645</v>
      </c>
      <c r="D3276">
        <v>2310</v>
      </c>
      <c r="E3276">
        <v>49.730893433799785</v>
      </c>
      <c r="F3276">
        <v>4409</v>
      </c>
      <c r="G3276">
        <v>2112</v>
      </c>
      <c r="H3276">
        <v>47.902018598321611</v>
      </c>
      <c r="I3276">
        <v>9055</v>
      </c>
      <c r="J3276">
        <v>4422</v>
      </c>
      <c r="K3276">
        <v>48.834897846493647</v>
      </c>
    </row>
    <row r="3277" spans="1:11" x14ac:dyDescent="0.25">
      <c r="A3277" t="s">
        <v>246</v>
      </c>
      <c r="B3277" t="s">
        <v>355</v>
      </c>
      <c r="C3277">
        <v>4372</v>
      </c>
      <c r="D3277">
        <v>2295</v>
      </c>
      <c r="E3277">
        <v>52.49313815187557</v>
      </c>
      <c r="F3277">
        <v>4693</v>
      </c>
      <c r="G3277">
        <v>2163</v>
      </c>
      <c r="H3277">
        <v>46.089921159173237</v>
      </c>
      <c r="I3277">
        <v>9065</v>
      </c>
      <c r="J3277">
        <v>4458</v>
      </c>
      <c r="K3277">
        <v>49.178157749586319</v>
      </c>
    </row>
    <row r="3278" spans="1:11" x14ac:dyDescent="0.25">
      <c r="A3278" t="s">
        <v>246</v>
      </c>
      <c r="B3278" t="s">
        <v>368</v>
      </c>
      <c r="C3278">
        <v>4331</v>
      </c>
      <c r="D3278">
        <v>2283</v>
      </c>
      <c r="E3278">
        <v>52.712999307319322</v>
      </c>
      <c r="F3278">
        <v>4803</v>
      </c>
      <c r="G3278">
        <v>2320</v>
      </c>
      <c r="H3278">
        <v>48.303143868415575</v>
      </c>
      <c r="I3278">
        <v>9134</v>
      </c>
      <c r="J3278">
        <v>4603</v>
      </c>
      <c r="K3278">
        <v>50.394131815195969</v>
      </c>
    </row>
    <row r="3279" spans="1:11" x14ac:dyDescent="0.25">
      <c r="A3279" t="s">
        <v>246</v>
      </c>
      <c r="B3279" t="s">
        <v>369</v>
      </c>
      <c r="C3279">
        <v>4008</v>
      </c>
      <c r="D3279">
        <v>2039</v>
      </c>
      <c r="E3279">
        <v>50.873253493013969</v>
      </c>
      <c r="F3279">
        <v>4514</v>
      </c>
      <c r="G3279">
        <v>2078</v>
      </c>
      <c r="H3279">
        <v>46.034559149313246</v>
      </c>
      <c r="I3279">
        <v>8522</v>
      </c>
      <c r="J3279">
        <v>4117</v>
      </c>
      <c r="K3279">
        <v>48.310255808495661</v>
      </c>
    </row>
    <row r="3280" spans="1:11" x14ac:dyDescent="0.25">
      <c r="A3280" t="s">
        <v>246</v>
      </c>
      <c r="B3280" t="s">
        <v>370</v>
      </c>
      <c r="C3280">
        <v>3820</v>
      </c>
      <c r="D3280">
        <v>1984</v>
      </c>
      <c r="E3280">
        <v>51.937172774869111</v>
      </c>
      <c r="F3280">
        <v>4274</v>
      </c>
      <c r="G3280">
        <v>2003</v>
      </c>
      <c r="H3280">
        <v>46.864763687412257</v>
      </c>
      <c r="I3280">
        <v>8094</v>
      </c>
      <c r="J3280">
        <v>3987</v>
      </c>
      <c r="K3280">
        <v>49.258710155670869</v>
      </c>
    </row>
    <row r="3281" spans="1:11" x14ac:dyDescent="0.25">
      <c r="A3281" t="s">
        <v>246</v>
      </c>
      <c r="B3281" t="s">
        <v>357</v>
      </c>
      <c r="C3281">
        <v>4018</v>
      </c>
      <c r="D3281">
        <v>2137</v>
      </c>
      <c r="E3281">
        <v>53.185664509706321</v>
      </c>
      <c r="F3281">
        <v>4408</v>
      </c>
      <c r="G3281">
        <v>2099</v>
      </c>
      <c r="H3281">
        <v>47.617967332123406</v>
      </c>
      <c r="I3281">
        <v>8426</v>
      </c>
      <c r="J3281">
        <v>4236</v>
      </c>
      <c r="K3281">
        <v>50.272964633277951</v>
      </c>
    </row>
    <row r="3282" spans="1:11" x14ac:dyDescent="0.25">
      <c r="A3282" t="s">
        <v>246</v>
      </c>
      <c r="B3282" t="s">
        <v>358</v>
      </c>
      <c r="C3282">
        <v>4414</v>
      </c>
      <c r="D3282">
        <v>2261</v>
      </c>
      <c r="E3282">
        <v>51.223380154055278</v>
      </c>
      <c r="F3282">
        <v>4807</v>
      </c>
      <c r="G3282">
        <v>2175</v>
      </c>
      <c r="H3282">
        <v>45.246515498231744</v>
      </c>
      <c r="I3282">
        <v>9221</v>
      </c>
      <c r="J3282">
        <v>4436</v>
      </c>
      <c r="K3282">
        <v>48.107580522719879</v>
      </c>
    </row>
    <row r="3283" spans="1:11" x14ac:dyDescent="0.25">
      <c r="A3283" t="s">
        <v>246</v>
      </c>
      <c r="B3283" t="s">
        <v>359</v>
      </c>
      <c r="C3283">
        <v>3917</v>
      </c>
      <c r="D3283">
        <v>2048</v>
      </c>
      <c r="E3283">
        <v>52.284911922389583</v>
      </c>
      <c r="F3283">
        <v>4359</v>
      </c>
      <c r="G3283">
        <v>1998</v>
      </c>
      <c r="H3283">
        <v>45.836200963523744</v>
      </c>
      <c r="I3283">
        <v>8276</v>
      </c>
      <c r="J3283">
        <v>4046</v>
      </c>
      <c r="K3283">
        <v>48.888351860802324</v>
      </c>
    </row>
    <row r="3284" spans="1:11" x14ac:dyDescent="0.25">
      <c r="A3284" t="s">
        <v>246</v>
      </c>
      <c r="B3284" t="s">
        <v>360</v>
      </c>
      <c r="C3284">
        <v>5149</v>
      </c>
      <c r="D3284">
        <v>2758</v>
      </c>
      <c r="E3284">
        <v>53.563798795882697</v>
      </c>
      <c r="F3284">
        <v>5993</v>
      </c>
      <c r="G3284">
        <v>2697</v>
      </c>
      <c r="H3284">
        <v>45.002502920073418</v>
      </c>
      <c r="I3284">
        <v>11142</v>
      </c>
      <c r="J3284">
        <v>5455</v>
      </c>
      <c r="K3284">
        <v>48.958894273918503</v>
      </c>
    </row>
    <row r="3285" spans="1:11" x14ac:dyDescent="0.25">
      <c r="A3285" t="s">
        <v>246</v>
      </c>
      <c r="B3285" t="s">
        <v>361</v>
      </c>
      <c r="C3285">
        <v>4706</v>
      </c>
      <c r="D3285">
        <v>2446</v>
      </c>
      <c r="E3285">
        <v>51.976200594985102</v>
      </c>
      <c r="F3285">
        <v>5376</v>
      </c>
      <c r="G3285">
        <v>2405</v>
      </c>
      <c r="H3285">
        <v>44.735863095238102</v>
      </c>
      <c r="I3285">
        <v>10082</v>
      </c>
      <c r="J3285">
        <v>4851</v>
      </c>
      <c r="K3285">
        <v>48.1154532830788</v>
      </c>
    </row>
    <row r="3286" spans="1:11" x14ac:dyDescent="0.25">
      <c r="A3286" t="s">
        <v>246</v>
      </c>
      <c r="B3286" t="s">
        <v>362</v>
      </c>
      <c r="C3286">
        <v>4850</v>
      </c>
      <c r="D3286">
        <v>2535</v>
      </c>
      <c r="E3286">
        <v>52.268041237113401</v>
      </c>
      <c r="F3286">
        <v>5321</v>
      </c>
      <c r="G3286">
        <v>2477</v>
      </c>
      <c r="H3286">
        <v>46.551400112760803</v>
      </c>
      <c r="I3286">
        <v>10173</v>
      </c>
      <c r="J3286">
        <v>5012</v>
      </c>
      <c r="K3286">
        <v>49.267669320750997</v>
      </c>
    </row>
    <row r="3287" spans="1:11" x14ac:dyDescent="0.25">
      <c r="A3287" t="s">
        <v>246</v>
      </c>
      <c r="B3287" t="s">
        <v>363</v>
      </c>
      <c r="C3287">
        <v>1512</v>
      </c>
      <c r="D3287">
        <v>808</v>
      </c>
      <c r="E3287">
        <v>53.439153439153401</v>
      </c>
      <c r="F3287">
        <v>1661</v>
      </c>
      <c r="G3287">
        <v>782</v>
      </c>
      <c r="H3287">
        <v>47.080072245635201</v>
      </c>
      <c r="I3287">
        <v>3174</v>
      </c>
      <c r="J3287">
        <v>1591</v>
      </c>
      <c r="K3287">
        <v>50.126023944549502</v>
      </c>
    </row>
    <row r="3288" spans="1:11" x14ac:dyDescent="0.25">
      <c r="A3288" t="s">
        <v>466</v>
      </c>
      <c r="B3288" t="s">
        <v>359</v>
      </c>
      <c r="C3288">
        <v>295</v>
      </c>
      <c r="D3288">
        <v>169</v>
      </c>
      <c r="E3288">
        <v>57.288135593220339</v>
      </c>
      <c r="F3288">
        <v>330</v>
      </c>
      <c r="G3288">
        <v>146</v>
      </c>
      <c r="H3288">
        <v>44.242424242424242</v>
      </c>
      <c r="I3288">
        <v>625</v>
      </c>
      <c r="J3288">
        <v>315</v>
      </c>
      <c r="K3288">
        <v>50.4</v>
      </c>
    </row>
    <row r="3289" spans="1:11" x14ac:dyDescent="0.25">
      <c r="A3289" t="s">
        <v>224</v>
      </c>
      <c r="B3289" t="s">
        <v>361</v>
      </c>
      <c r="C3289">
        <v>4579</v>
      </c>
      <c r="D3289">
        <v>2153</v>
      </c>
      <c r="E3289">
        <v>47.018999781611697</v>
      </c>
      <c r="F3289">
        <v>4786</v>
      </c>
      <c r="G3289">
        <v>1887</v>
      </c>
      <c r="H3289">
        <v>39.427496865858799</v>
      </c>
      <c r="I3289">
        <v>9365</v>
      </c>
      <c r="J3289">
        <v>4040</v>
      </c>
      <c r="K3289">
        <v>43.139348638547801</v>
      </c>
    </row>
    <row r="3290" spans="1:11" x14ac:dyDescent="0.25">
      <c r="A3290" t="s">
        <v>224</v>
      </c>
      <c r="B3290" t="s">
        <v>362</v>
      </c>
      <c r="C3290">
        <v>4570</v>
      </c>
      <c r="D3290">
        <v>2332</v>
      </c>
      <c r="E3290">
        <v>51.0284463894967</v>
      </c>
      <c r="F3290">
        <v>4362</v>
      </c>
      <c r="G3290">
        <v>1914</v>
      </c>
      <c r="H3290">
        <v>43.878954607978002</v>
      </c>
      <c r="I3290">
        <v>8933</v>
      </c>
      <c r="J3290">
        <v>4246</v>
      </c>
      <c r="K3290">
        <v>47.5316243143401</v>
      </c>
    </row>
    <row r="3291" spans="1:11" x14ac:dyDescent="0.25">
      <c r="A3291" t="s">
        <v>224</v>
      </c>
      <c r="B3291" t="s">
        <v>363</v>
      </c>
      <c r="C3291">
        <v>1620</v>
      </c>
      <c r="D3291">
        <v>734</v>
      </c>
      <c r="E3291">
        <v>45.308641975308603</v>
      </c>
      <c r="F3291">
        <v>1491</v>
      </c>
      <c r="G3291">
        <v>543</v>
      </c>
      <c r="H3291">
        <v>36.418511066398402</v>
      </c>
      <c r="I3291">
        <v>3111</v>
      </c>
      <c r="J3291">
        <v>1277</v>
      </c>
      <c r="K3291">
        <v>41.0478945676631</v>
      </c>
    </row>
    <row r="3292" spans="1:11" x14ac:dyDescent="0.25">
      <c r="A3292" t="s">
        <v>225</v>
      </c>
      <c r="B3292" t="s">
        <v>369</v>
      </c>
      <c r="C3292">
        <v>3718</v>
      </c>
      <c r="D3292">
        <v>2077</v>
      </c>
      <c r="E3292">
        <v>55.863367401828938</v>
      </c>
      <c r="F3292">
        <v>3611</v>
      </c>
      <c r="G3292">
        <v>1659</v>
      </c>
      <c r="H3292">
        <v>45.942952090833558</v>
      </c>
      <c r="I3292">
        <v>7329</v>
      </c>
      <c r="J3292">
        <v>3736</v>
      </c>
      <c r="K3292">
        <v>50.975576477009142</v>
      </c>
    </row>
    <row r="3293" spans="1:11" x14ac:dyDescent="0.25">
      <c r="A3293" t="s">
        <v>225</v>
      </c>
      <c r="B3293" t="s">
        <v>370</v>
      </c>
      <c r="C3293">
        <v>5498</v>
      </c>
      <c r="D3293">
        <v>2725</v>
      </c>
      <c r="E3293">
        <v>49.563477628228448</v>
      </c>
      <c r="F3293">
        <v>5475</v>
      </c>
      <c r="G3293">
        <v>2262</v>
      </c>
      <c r="H3293">
        <v>41.315068493150683</v>
      </c>
      <c r="I3293">
        <v>10973</v>
      </c>
      <c r="J3293">
        <v>4987</v>
      </c>
      <c r="K3293">
        <v>45.44791761596646</v>
      </c>
    </row>
    <row r="3294" spans="1:11" x14ac:dyDescent="0.25">
      <c r="A3294" t="s">
        <v>225</v>
      </c>
      <c r="B3294" t="s">
        <v>357</v>
      </c>
      <c r="C3294">
        <v>5538</v>
      </c>
      <c r="D3294">
        <v>2651</v>
      </c>
      <c r="E3294">
        <v>47.869266883351393</v>
      </c>
      <c r="F3294">
        <v>5586</v>
      </c>
      <c r="G3294">
        <v>2229</v>
      </c>
      <c r="H3294">
        <v>39.903329752953816</v>
      </c>
      <c r="I3294">
        <v>11124</v>
      </c>
      <c r="J3294">
        <v>4880</v>
      </c>
      <c r="K3294">
        <v>43.869111830276879</v>
      </c>
    </row>
    <row r="3295" spans="1:11" x14ac:dyDescent="0.25">
      <c r="A3295" t="s">
        <v>225</v>
      </c>
      <c r="B3295" t="s">
        <v>358</v>
      </c>
      <c r="C3295">
        <v>6799</v>
      </c>
      <c r="D3295">
        <v>3046</v>
      </c>
      <c r="E3295">
        <v>44.800705986174435</v>
      </c>
      <c r="F3295">
        <v>6703</v>
      </c>
      <c r="G3295">
        <v>2500</v>
      </c>
      <c r="H3295">
        <v>37.29673280620618</v>
      </c>
      <c r="I3295">
        <v>13502</v>
      </c>
      <c r="J3295">
        <v>5546</v>
      </c>
      <c r="K3295">
        <v>41.075396237594433</v>
      </c>
    </row>
    <row r="3296" spans="1:11" x14ac:dyDescent="0.25">
      <c r="A3296" t="s">
        <v>225</v>
      </c>
      <c r="B3296" t="s">
        <v>359</v>
      </c>
      <c r="C3296">
        <v>6384</v>
      </c>
      <c r="D3296">
        <v>2946</v>
      </c>
      <c r="E3296">
        <v>46.146616541353389</v>
      </c>
      <c r="F3296">
        <v>6443</v>
      </c>
      <c r="G3296">
        <v>2450</v>
      </c>
      <c r="H3296">
        <v>38.025764395467952</v>
      </c>
      <c r="I3296">
        <v>12827</v>
      </c>
      <c r="J3296">
        <v>5396</v>
      </c>
      <c r="K3296">
        <v>42.067513837997978</v>
      </c>
    </row>
    <row r="3297" spans="1:11" x14ac:dyDescent="0.25">
      <c r="A3297" t="s">
        <v>225</v>
      </c>
      <c r="B3297" t="s">
        <v>360</v>
      </c>
      <c r="C3297">
        <v>5669</v>
      </c>
      <c r="D3297">
        <v>2574</v>
      </c>
      <c r="E3297">
        <v>45.404833303933671</v>
      </c>
      <c r="F3297">
        <v>6311</v>
      </c>
      <c r="G3297">
        <v>2360</v>
      </c>
      <c r="H3297">
        <v>37.395024560291553</v>
      </c>
      <c r="I3297">
        <v>11980</v>
      </c>
      <c r="J3297">
        <v>4934</v>
      </c>
      <c r="K3297">
        <v>41.185308848080133</v>
      </c>
    </row>
    <row r="3298" spans="1:11" x14ac:dyDescent="0.25">
      <c r="A3298" t="s">
        <v>225</v>
      </c>
      <c r="B3298" t="s">
        <v>361</v>
      </c>
      <c r="C3298">
        <v>4759</v>
      </c>
      <c r="D3298">
        <v>2191</v>
      </c>
      <c r="E3298">
        <v>46.039083841143103</v>
      </c>
      <c r="F3298">
        <v>5810</v>
      </c>
      <c r="G3298">
        <v>2178</v>
      </c>
      <c r="H3298">
        <v>37.487091222030998</v>
      </c>
      <c r="I3298">
        <v>10569</v>
      </c>
      <c r="J3298">
        <v>4369</v>
      </c>
      <c r="K3298">
        <v>41.337874917210698</v>
      </c>
    </row>
    <row r="3299" spans="1:11" x14ac:dyDescent="0.25">
      <c r="A3299" t="s">
        <v>225</v>
      </c>
      <c r="B3299" t="s">
        <v>362</v>
      </c>
      <c r="C3299">
        <v>4781</v>
      </c>
      <c r="D3299">
        <v>2246</v>
      </c>
      <c r="E3299">
        <v>46.977619744823301</v>
      </c>
      <c r="F3299">
        <v>5679</v>
      </c>
      <c r="G3299">
        <v>2168</v>
      </c>
      <c r="H3299">
        <v>38.175735164641701</v>
      </c>
      <c r="I3299">
        <v>10460</v>
      </c>
      <c r="J3299">
        <v>4414</v>
      </c>
      <c r="K3299">
        <v>42.198852772466502</v>
      </c>
    </row>
    <row r="3300" spans="1:11" x14ac:dyDescent="0.25">
      <c r="A3300" t="s">
        <v>225</v>
      </c>
      <c r="B3300" t="s">
        <v>363</v>
      </c>
      <c r="C3300">
        <v>1476</v>
      </c>
      <c r="D3300">
        <v>697</v>
      </c>
      <c r="E3300">
        <v>47.2222222222222</v>
      </c>
      <c r="F3300">
        <v>1500</v>
      </c>
      <c r="G3300">
        <v>598</v>
      </c>
      <c r="H3300">
        <v>39.866666666666703</v>
      </c>
      <c r="I3300">
        <v>2978</v>
      </c>
      <c r="J3300">
        <v>1296</v>
      </c>
      <c r="K3300">
        <v>43.519140362659499</v>
      </c>
    </row>
    <row r="3301" spans="1:11" x14ac:dyDescent="0.25">
      <c r="A3301" t="s">
        <v>227</v>
      </c>
      <c r="B3301" t="s">
        <v>365</v>
      </c>
      <c r="C3301">
        <v>6139</v>
      </c>
      <c r="D3301">
        <v>3245</v>
      </c>
      <c r="E3301">
        <v>52.858771786935989</v>
      </c>
      <c r="F3301">
        <v>6017</v>
      </c>
      <c r="G3301">
        <v>2857</v>
      </c>
      <c r="H3301">
        <v>47.482133953797572</v>
      </c>
      <c r="I3301">
        <v>12157</v>
      </c>
      <c r="J3301">
        <v>6102</v>
      </c>
      <c r="K3301">
        <v>50.193304269145344</v>
      </c>
    </row>
    <row r="3302" spans="1:11" x14ac:dyDescent="0.25">
      <c r="A3302" t="s">
        <v>227</v>
      </c>
      <c r="B3302" t="s">
        <v>366</v>
      </c>
      <c r="C3302">
        <v>5770</v>
      </c>
      <c r="D3302">
        <v>3026</v>
      </c>
      <c r="E3302">
        <v>52.443674176776433</v>
      </c>
      <c r="F3302">
        <v>6031</v>
      </c>
      <c r="G3302">
        <v>2712</v>
      </c>
      <c r="H3302">
        <v>44.967667053556625</v>
      </c>
      <c r="I3302">
        <v>11803</v>
      </c>
      <c r="J3302">
        <v>5739</v>
      </c>
      <c r="K3302">
        <v>48.623231381852072</v>
      </c>
    </row>
    <row r="3303" spans="1:11" x14ac:dyDescent="0.25">
      <c r="A3303" t="s">
        <v>467</v>
      </c>
      <c r="B3303" t="s">
        <v>365</v>
      </c>
      <c r="C3303">
        <v>135</v>
      </c>
      <c r="D3303">
        <v>66</v>
      </c>
      <c r="E3303">
        <v>48.888888888888886</v>
      </c>
      <c r="F3303">
        <v>174</v>
      </c>
      <c r="G3303">
        <v>79</v>
      </c>
      <c r="H3303">
        <v>45.402298850574716</v>
      </c>
      <c r="I3303">
        <v>309</v>
      </c>
      <c r="J3303">
        <v>145</v>
      </c>
      <c r="K3303">
        <v>46.925566343042071</v>
      </c>
    </row>
    <row r="3304" spans="1:11" x14ac:dyDescent="0.25">
      <c r="A3304" t="s">
        <v>467</v>
      </c>
      <c r="B3304" t="s">
        <v>366</v>
      </c>
      <c r="C3304">
        <v>138</v>
      </c>
      <c r="D3304">
        <v>72</v>
      </c>
      <c r="E3304">
        <v>52.173913043478258</v>
      </c>
      <c r="F3304">
        <v>162</v>
      </c>
      <c r="G3304">
        <v>76</v>
      </c>
      <c r="H3304">
        <v>46.913580246913583</v>
      </c>
      <c r="I3304">
        <v>300</v>
      </c>
      <c r="J3304">
        <v>148</v>
      </c>
      <c r="K3304">
        <v>49.333333333333329</v>
      </c>
    </row>
    <row r="3305" spans="1:11" x14ac:dyDescent="0.25">
      <c r="A3305" t="s">
        <v>467</v>
      </c>
      <c r="B3305" t="s">
        <v>367</v>
      </c>
      <c r="C3305">
        <v>81</v>
      </c>
      <c r="D3305">
        <v>49</v>
      </c>
      <c r="E3305">
        <v>60.493827160493829</v>
      </c>
      <c r="F3305">
        <v>133</v>
      </c>
      <c r="G3305">
        <v>58</v>
      </c>
      <c r="H3305">
        <v>43.609022556390975</v>
      </c>
      <c r="I3305">
        <v>214</v>
      </c>
      <c r="J3305">
        <v>107</v>
      </c>
      <c r="K3305">
        <v>50</v>
      </c>
    </row>
    <row r="3306" spans="1:11" x14ac:dyDescent="0.25">
      <c r="A3306" t="s">
        <v>467</v>
      </c>
      <c r="B3306" t="s">
        <v>368</v>
      </c>
      <c r="C3306">
        <v>156</v>
      </c>
      <c r="D3306">
        <v>85</v>
      </c>
      <c r="E3306">
        <v>54.487179487179482</v>
      </c>
      <c r="F3306">
        <v>172</v>
      </c>
      <c r="G3306">
        <v>90</v>
      </c>
      <c r="H3306">
        <v>52.325581395348834</v>
      </c>
      <c r="I3306">
        <v>328</v>
      </c>
      <c r="J3306">
        <v>175</v>
      </c>
      <c r="K3306">
        <v>53.353658536585364</v>
      </c>
    </row>
    <row r="3307" spans="1:11" x14ac:dyDescent="0.25">
      <c r="A3307" t="s">
        <v>467</v>
      </c>
      <c r="B3307" t="s">
        <v>369</v>
      </c>
      <c r="C3307">
        <v>182</v>
      </c>
      <c r="D3307">
        <v>117</v>
      </c>
      <c r="E3307">
        <v>64.285714285714278</v>
      </c>
      <c r="F3307">
        <v>194</v>
      </c>
      <c r="G3307">
        <v>118</v>
      </c>
      <c r="H3307">
        <v>60.824742268041234</v>
      </c>
      <c r="I3307">
        <v>376</v>
      </c>
      <c r="J3307">
        <v>235</v>
      </c>
      <c r="K3307">
        <v>62.5</v>
      </c>
    </row>
    <row r="3308" spans="1:11" x14ac:dyDescent="0.25">
      <c r="A3308" t="s">
        <v>467</v>
      </c>
      <c r="B3308" t="s">
        <v>370</v>
      </c>
      <c r="C3308">
        <v>158</v>
      </c>
      <c r="D3308">
        <v>88</v>
      </c>
      <c r="E3308">
        <v>55.696202531645568</v>
      </c>
      <c r="F3308">
        <v>181</v>
      </c>
      <c r="G3308">
        <v>89</v>
      </c>
      <c r="H3308">
        <v>49.171270718232044</v>
      </c>
      <c r="I3308">
        <v>339</v>
      </c>
      <c r="J3308">
        <v>177</v>
      </c>
      <c r="K3308">
        <v>52.212389380530979</v>
      </c>
    </row>
    <row r="3309" spans="1:11" x14ac:dyDescent="0.25">
      <c r="A3309" t="s">
        <v>467</v>
      </c>
      <c r="B3309" t="s">
        <v>357</v>
      </c>
      <c r="C3309">
        <v>124</v>
      </c>
      <c r="D3309">
        <v>56</v>
      </c>
      <c r="E3309">
        <v>45.161290322580641</v>
      </c>
      <c r="F3309">
        <v>146</v>
      </c>
      <c r="G3309">
        <v>80</v>
      </c>
      <c r="H3309">
        <v>54.794520547945204</v>
      </c>
      <c r="I3309">
        <v>270</v>
      </c>
      <c r="J3309">
        <v>136</v>
      </c>
      <c r="K3309">
        <v>50.370370370370374</v>
      </c>
    </row>
    <row r="3310" spans="1:11" x14ac:dyDescent="0.25">
      <c r="A3310" t="s">
        <v>467</v>
      </c>
      <c r="B3310" t="s">
        <v>358</v>
      </c>
      <c r="C3310">
        <v>138</v>
      </c>
      <c r="D3310">
        <v>76</v>
      </c>
      <c r="E3310">
        <v>55.072463768115938</v>
      </c>
      <c r="F3310">
        <v>133</v>
      </c>
      <c r="G3310">
        <v>75</v>
      </c>
      <c r="H3310">
        <v>56.390977443609025</v>
      </c>
      <c r="I3310">
        <v>271</v>
      </c>
      <c r="J3310">
        <v>151</v>
      </c>
      <c r="K3310">
        <v>55.719557195571952</v>
      </c>
    </row>
    <row r="3311" spans="1:11" x14ac:dyDescent="0.25">
      <c r="A3311" t="s">
        <v>467</v>
      </c>
      <c r="B3311" t="s">
        <v>359</v>
      </c>
      <c r="C3311">
        <v>92</v>
      </c>
      <c r="D3311">
        <v>68</v>
      </c>
      <c r="E3311">
        <v>73.913043478260875</v>
      </c>
      <c r="F3311">
        <v>153</v>
      </c>
      <c r="G3311">
        <v>95</v>
      </c>
      <c r="H3311">
        <v>62.091503267973856</v>
      </c>
      <c r="I3311">
        <v>245</v>
      </c>
      <c r="J3311">
        <v>163</v>
      </c>
      <c r="K3311">
        <v>66.530612244897952</v>
      </c>
    </row>
    <row r="3312" spans="1:11" x14ac:dyDescent="0.25">
      <c r="A3312" t="s">
        <v>467</v>
      </c>
      <c r="B3312" t="s">
        <v>360</v>
      </c>
      <c r="C3312">
        <v>131</v>
      </c>
      <c r="D3312">
        <v>90</v>
      </c>
      <c r="E3312">
        <v>68.702290076335871</v>
      </c>
      <c r="F3312">
        <v>201</v>
      </c>
      <c r="G3312">
        <v>124</v>
      </c>
      <c r="H3312">
        <v>61.691542288557208</v>
      </c>
      <c r="I3312">
        <v>332</v>
      </c>
      <c r="J3312">
        <v>214</v>
      </c>
      <c r="K3312">
        <v>64.4578313253012</v>
      </c>
    </row>
    <row r="3313" spans="1:11" x14ac:dyDescent="0.25">
      <c r="A3313" t="s">
        <v>467</v>
      </c>
      <c r="B3313" t="s">
        <v>361</v>
      </c>
      <c r="C3313">
        <v>125</v>
      </c>
      <c r="D3313">
        <v>75</v>
      </c>
      <c r="E3313">
        <v>60</v>
      </c>
      <c r="F3313">
        <v>144</v>
      </c>
      <c r="G3313">
        <v>88</v>
      </c>
      <c r="H3313">
        <v>61.1111111111111</v>
      </c>
      <c r="I3313">
        <v>269</v>
      </c>
      <c r="J3313">
        <v>163</v>
      </c>
      <c r="K3313">
        <v>60.594795539033498</v>
      </c>
    </row>
    <row r="3314" spans="1:11" x14ac:dyDescent="0.25">
      <c r="A3314" t="s">
        <v>467</v>
      </c>
      <c r="B3314" t="s">
        <v>362</v>
      </c>
      <c r="C3314">
        <v>95</v>
      </c>
      <c r="D3314">
        <v>72</v>
      </c>
      <c r="E3314">
        <v>75.789473684210506</v>
      </c>
      <c r="F3314">
        <v>149</v>
      </c>
      <c r="G3314">
        <v>89</v>
      </c>
      <c r="H3314">
        <v>59.731543624161098</v>
      </c>
      <c r="I3314">
        <v>244</v>
      </c>
      <c r="J3314">
        <v>161</v>
      </c>
      <c r="K3314">
        <v>65.983606557377101</v>
      </c>
    </row>
    <row r="3315" spans="1:11" x14ac:dyDescent="0.25">
      <c r="A3315" t="s">
        <v>248</v>
      </c>
      <c r="B3315" t="s">
        <v>365</v>
      </c>
      <c r="C3315">
        <v>536</v>
      </c>
      <c r="D3315">
        <v>263</v>
      </c>
      <c r="E3315">
        <v>49.067164179104473</v>
      </c>
      <c r="F3315">
        <v>585</v>
      </c>
      <c r="G3315">
        <v>285</v>
      </c>
      <c r="H3315">
        <v>48.717948717948723</v>
      </c>
      <c r="I3315">
        <v>1121</v>
      </c>
      <c r="J3315">
        <v>548</v>
      </c>
      <c r="K3315">
        <v>48.884924174843889</v>
      </c>
    </row>
    <row r="3316" spans="1:11" x14ac:dyDescent="0.25">
      <c r="A3316" t="s">
        <v>248</v>
      </c>
      <c r="B3316" t="s">
        <v>366</v>
      </c>
      <c r="C3316">
        <v>701</v>
      </c>
      <c r="D3316">
        <v>383</v>
      </c>
      <c r="E3316">
        <v>54.636233951497864</v>
      </c>
      <c r="F3316">
        <v>649</v>
      </c>
      <c r="G3316">
        <v>327</v>
      </c>
      <c r="H3316">
        <v>50.385208012326657</v>
      </c>
      <c r="I3316">
        <v>1350</v>
      </c>
      <c r="J3316">
        <v>710</v>
      </c>
      <c r="K3316">
        <v>52.592592592592588</v>
      </c>
    </row>
    <row r="3317" spans="1:11" x14ac:dyDescent="0.25">
      <c r="A3317" t="s">
        <v>248</v>
      </c>
      <c r="B3317" t="s">
        <v>367</v>
      </c>
      <c r="C3317">
        <v>1010</v>
      </c>
      <c r="D3317">
        <v>567</v>
      </c>
      <c r="E3317">
        <v>56.138613861386141</v>
      </c>
      <c r="F3317">
        <v>1133</v>
      </c>
      <c r="G3317">
        <v>559</v>
      </c>
      <c r="H3317">
        <v>49.338040600176519</v>
      </c>
      <c r="I3317">
        <v>2143</v>
      </c>
      <c r="J3317">
        <v>1126</v>
      </c>
      <c r="K3317">
        <v>52.543163789080729</v>
      </c>
    </row>
    <row r="3318" spans="1:11" x14ac:dyDescent="0.25">
      <c r="A3318" t="s">
        <v>248</v>
      </c>
      <c r="B3318" t="s">
        <v>355</v>
      </c>
      <c r="C3318">
        <v>971</v>
      </c>
      <c r="D3318">
        <v>558</v>
      </c>
      <c r="E3318">
        <v>57.466529351184342</v>
      </c>
      <c r="F3318">
        <v>1148</v>
      </c>
      <c r="G3318">
        <v>569</v>
      </c>
      <c r="H3318">
        <v>49.564459930313589</v>
      </c>
      <c r="I3318">
        <v>2119</v>
      </c>
      <c r="J3318">
        <v>1127</v>
      </c>
      <c r="K3318">
        <v>53.185464841906558</v>
      </c>
    </row>
    <row r="3319" spans="1:11" x14ac:dyDescent="0.25">
      <c r="A3319" t="s">
        <v>248</v>
      </c>
      <c r="B3319" t="s">
        <v>368</v>
      </c>
      <c r="C3319">
        <v>899</v>
      </c>
      <c r="D3319">
        <v>530</v>
      </c>
      <c r="E3319">
        <v>58.954393770856505</v>
      </c>
      <c r="F3319">
        <v>998</v>
      </c>
      <c r="G3319">
        <v>532</v>
      </c>
      <c r="H3319">
        <v>53.30661322645291</v>
      </c>
      <c r="I3319">
        <v>1897</v>
      </c>
      <c r="J3319">
        <v>1062</v>
      </c>
      <c r="K3319">
        <v>55.983131259884033</v>
      </c>
    </row>
    <row r="3320" spans="1:11" x14ac:dyDescent="0.25">
      <c r="A3320" t="s">
        <v>248</v>
      </c>
      <c r="B3320" t="s">
        <v>369</v>
      </c>
      <c r="C3320">
        <v>783</v>
      </c>
      <c r="D3320">
        <v>477</v>
      </c>
      <c r="E3320">
        <v>60.919540229885058</v>
      </c>
      <c r="F3320">
        <v>886</v>
      </c>
      <c r="G3320">
        <v>454</v>
      </c>
      <c r="H3320">
        <v>51.241534988713319</v>
      </c>
      <c r="I3320">
        <v>1669</v>
      </c>
      <c r="J3320">
        <v>931</v>
      </c>
      <c r="K3320">
        <v>55.78190533253445</v>
      </c>
    </row>
    <row r="3321" spans="1:11" x14ac:dyDescent="0.25">
      <c r="A3321" t="s">
        <v>248</v>
      </c>
      <c r="B3321" t="s">
        <v>370</v>
      </c>
      <c r="C3321">
        <v>794</v>
      </c>
      <c r="D3321">
        <v>481</v>
      </c>
      <c r="E3321">
        <v>60.579345088161205</v>
      </c>
      <c r="F3321">
        <v>893</v>
      </c>
      <c r="G3321">
        <v>494</v>
      </c>
      <c r="H3321">
        <v>55.319148936170215</v>
      </c>
      <c r="I3321">
        <v>1687</v>
      </c>
      <c r="J3321">
        <v>975</v>
      </c>
      <c r="K3321">
        <v>57.794902193242443</v>
      </c>
    </row>
    <row r="3322" spans="1:11" x14ac:dyDescent="0.25">
      <c r="A3322" t="s">
        <v>248</v>
      </c>
      <c r="B3322" t="s">
        <v>357</v>
      </c>
      <c r="C3322">
        <v>959</v>
      </c>
      <c r="D3322">
        <v>575</v>
      </c>
      <c r="E3322">
        <v>59.958289885297184</v>
      </c>
      <c r="F3322">
        <v>1032</v>
      </c>
      <c r="G3322">
        <v>577</v>
      </c>
      <c r="H3322">
        <v>55.910852713178294</v>
      </c>
      <c r="I3322">
        <v>1991</v>
      </c>
      <c r="J3322">
        <v>1152</v>
      </c>
      <c r="K3322">
        <v>57.860371672526369</v>
      </c>
    </row>
    <row r="3323" spans="1:11" x14ac:dyDescent="0.25">
      <c r="A3323" t="s">
        <v>248</v>
      </c>
      <c r="B3323" t="s">
        <v>358</v>
      </c>
      <c r="C3323">
        <v>922</v>
      </c>
      <c r="D3323">
        <v>543</v>
      </c>
      <c r="E3323">
        <v>58.893709327548805</v>
      </c>
      <c r="F3323">
        <v>1012</v>
      </c>
      <c r="G3323">
        <v>509</v>
      </c>
      <c r="H3323">
        <v>50.296442687747039</v>
      </c>
      <c r="I3323">
        <v>1934</v>
      </c>
      <c r="J3323">
        <v>1052</v>
      </c>
      <c r="K3323">
        <v>54.395036194415717</v>
      </c>
    </row>
    <row r="3324" spans="1:11" x14ac:dyDescent="0.25">
      <c r="A3324" t="s">
        <v>248</v>
      </c>
      <c r="B3324" t="s">
        <v>359</v>
      </c>
      <c r="C3324">
        <v>1033</v>
      </c>
      <c r="D3324">
        <v>568</v>
      </c>
      <c r="E3324">
        <v>54.985479186834461</v>
      </c>
      <c r="F3324">
        <v>1128</v>
      </c>
      <c r="G3324">
        <v>578</v>
      </c>
      <c r="H3324">
        <v>51.241134751773053</v>
      </c>
      <c r="I3324">
        <v>2161</v>
      </c>
      <c r="J3324">
        <v>1146</v>
      </c>
      <c r="K3324">
        <v>53.031004164738555</v>
      </c>
    </row>
    <row r="3325" spans="1:11" x14ac:dyDescent="0.25">
      <c r="A3325" t="s">
        <v>248</v>
      </c>
      <c r="B3325" t="s">
        <v>360</v>
      </c>
      <c r="C3325">
        <v>1019</v>
      </c>
      <c r="D3325">
        <v>570</v>
      </c>
      <c r="E3325">
        <v>55.937193326790975</v>
      </c>
      <c r="F3325">
        <v>1166</v>
      </c>
      <c r="G3325">
        <v>586</v>
      </c>
      <c r="H3325">
        <v>50.257289879931385</v>
      </c>
      <c r="I3325">
        <v>2185</v>
      </c>
      <c r="J3325">
        <v>1156</v>
      </c>
      <c r="K3325">
        <v>52.906178489702512</v>
      </c>
    </row>
    <row r="3326" spans="1:11" x14ac:dyDescent="0.25">
      <c r="A3326" t="s">
        <v>248</v>
      </c>
      <c r="B3326" t="s">
        <v>361</v>
      </c>
      <c r="C3326">
        <v>1128</v>
      </c>
      <c r="D3326">
        <v>650</v>
      </c>
      <c r="E3326">
        <v>57.624113475177303</v>
      </c>
      <c r="F3326">
        <v>1255</v>
      </c>
      <c r="G3326">
        <v>594</v>
      </c>
      <c r="H3326">
        <v>47.330677290836697</v>
      </c>
      <c r="I3326">
        <v>2383</v>
      </c>
      <c r="J3326">
        <v>1244</v>
      </c>
      <c r="K3326">
        <v>52.203105329416701</v>
      </c>
    </row>
    <row r="3327" spans="1:11" x14ac:dyDescent="0.25">
      <c r="A3327" t="s">
        <v>248</v>
      </c>
      <c r="B3327" t="s">
        <v>362</v>
      </c>
      <c r="C3327">
        <v>1024</v>
      </c>
      <c r="D3327">
        <v>587</v>
      </c>
      <c r="E3327">
        <v>57.32421875</v>
      </c>
      <c r="F3327">
        <v>1067</v>
      </c>
      <c r="G3327">
        <v>576</v>
      </c>
      <c r="H3327">
        <v>53.983130271790102</v>
      </c>
      <c r="I3327">
        <v>2091</v>
      </c>
      <c r="J3327">
        <v>1163</v>
      </c>
      <c r="K3327">
        <v>55.619320899091299</v>
      </c>
    </row>
    <row r="3328" spans="1:11" x14ac:dyDescent="0.25">
      <c r="A3328" t="s">
        <v>248</v>
      </c>
      <c r="B3328" t="s">
        <v>363</v>
      </c>
      <c r="C3328">
        <v>421</v>
      </c>
      <c r="D3328">
        <v>261</v>
      </c>
      <c r="E3328">
        <v>61.995249406175802</v>
      </c>
      <c r="F3328">
        <v>392</v>
      </c>
      <c r="G3328">
        <v>242</v>
      </c>
      <c r="H3328">
        <v>61.734693877551003</v>
      </c>
      <c r="I3328">
        <v>813</v>
      </c>
      <c r="J3328">
        <v>503</v>
      </c>
      <c r="K3328">
        <v>61.869618696186997</v>
      </c>
    </row>
    <row r="3329" spans="1:11" x14ac:dyDescent="0.25">
      <c r="A3329" t="s">
        <v>468</v>
      </c>
      <c r="B3329" t="s">
        <v>365</v>
      </c>
      <c r="C3329">
        <v>1034</v>
      </c>
      <c r="D3329">
        <v>570</v>
      </c>
      <c r="E3329">
        <v>55.125725338491293</v>
      </c>
      <c r="F3329">
        <v>1103</v>
      </c>
      <c r="G3329">
        <v>495</v>
      </c>
      <c r="H3329">
        <v>44.877606527651864</v>
      </c>
      <c r="I3329">
        <v>2137</v>
      </c>
      <c r="J3329">
        <v>1065</v>
      </c>
      <c r="K3329">
        <v>49.836218998596159</v>
      </c>
    </row>
    <row r="3330" spans="1:11" x14ac:dyDescent="0.25">
      <c r="A3330" t="s">
        <v>468</v>
      </c>
      <c r="B3330" t="s">
        <v>366</v>
      </c>
      <c r="C3330">
        <v>962</v>
      </c>
      <c r="D3330">
        <v>519</v>
      </c>
      <c r="E3330">
        <v>53.950103950103951</v>
      </c>
      <c r="F3330">
        <v>978</v>
      </c>
      <c r="G3330">
        <v>458</v>
      </c>
      <c r="H3330">
        <v>46.830265848670763</v>
      </c>
      <c r="I3330">
        <v>1940</v>
      </c>
      <c r="J3330">
        <v>977</v>
      </c>
      <c r="K3330">
        <v>50.360824742268044</v>
      </c>
    </row>
    <row r="3331" spans="1:11" x14ac:dyDescent="0.25">
      <c r="A3331" t="s">
        <v>468</v>
      </c>
      <c r="B3331" t="s">
        <v>367</v>
      </c>
      <c r="C3331">
        <v>844</v>
      </c>
      <c r="D3331">
        <v>459</v>
      </c>
      <c r="E3331">
        <v>54.383886255924175</v>
      </c>
      <c r="F3331">
        <v>860</v>
      </c>
      <c r="G3331">
        <v>390</v>
      </c>
      <c r="H3331">
        <v>45.348837209302332</v>
      </c>
      <c r="I3331">
        <v>1704</v>
      </c>
      <c r="J3331">
        <v>849</v>
      </c>
      <c r="K3331">
        <v>49.823943661971832</v>
      </c>
    </row>
    <row r="3332" spans="1:11" x14ac:dyDescent="0.25">
      <c r="A3332" t="s">
        <v>468</v>
      </c>
      <c r="B3332" t="s">
        <v>355</v>
      </c>
      <c r="C3332">
        <v>814</v>
      </c>
      <c r="D3332">
        <v>437</v>
      </c>
      <c r="E3332">
        <v>53.685503685503683</v>
      </c>
      <c r="F3332">
        <v>895</v>
      </c>
      <c r="G3332">
        <v>391</v>
      </c>
      <c r="H3332">
        <v>43.687150837988831</v>
      </c>
      <c r="I3332">
        <v>1709</v>
      </c>
      <c r="J3332">
        <v>828</v>
      </c>
      <c r="K3332">
        <v>48.449385605617316</v>
      </c>
    </row>
    <row r="3333" spans="1:11" x14ac:dyDescent="0.25">
      <c r="A3333" t="s">
        <v>468</v>
      </c>
      <c r="B3333" t="s">
        <v>368</v>
      </c>
      <c r="C3333">
        <v>692</v>
      </c>
      <c r="D3333">
        <v>368</v>
      </c>
      <c r="E3333">
        <v>53.179190751445084</v>
      </c>
      <c r="F3333">
        <v>759</v>
      </c>
      <c r="G3333">
        <v>367</v>
      </c>
      <c r="H3333">
        <v>48.35309617918314</v>
      </c>
      <c r="I3333">
        <v>1451</v>
      </c>
      <c r="J3333">
        <v>735</v>
      </c>
      <c r="K3333">
        <v>50.654720882150244</v>
      </c>
    </row>
    <row r="3334" spans="1:11" x14ac:dyDescent="0.25">
      <c r="A3334" t="s">
        <v>468</v>
      </c>
      <c r="B3334" t="s">
        <v>369</v>
      </c>
      <c r="C3334">
        <v>759</v>
      </c>
      <c r="D3334">
        <v>432</v>
      </c>
      <c r="E3334">
        <v>56.916996047430828</v>
      </c>
      <c r="F3334">
        <v>783</v>
      </c>
      <c r="G3334">
        <v>377</v>
      </c>
      <c r="H3334">
        <v>48.148148148148145</v>
      </c>
      <c r="I3334">
        <v>1542</v>
      </c>
      <c r="J3334">
        <v>809</v>
      </c>
      <c r="K3334">
        <v>52.46433203631647</v>
      </c>
    </row>
    <row r="3335" spans="1:11" x14ac:dyDescent="0.25">
      <c r="A3335" t="s">
        <v>468</v>
      </c>
      <c r="B3335" t="s">
        <v>370</v>
      </c>
      <c r="C3335">
        <v>627</v>
      </c>
      <c r="D3335">
        <v>353</v>
      </c>
      <c r="E3335">
        <v>56.299840510366828</v>
      </c>
      <c r="F3335">
        <v>690</v>
      </c>
      <c r="G3335">
        <v>330</v>
      </c>
      <c r="H3335">
        <v>47.826086956521742</v>
      </c>
      <c r="I3335">
        <v>1317</v>
      </c>
      <c r="J3335">
        <v>683</v>
      </c>
      <c r="K3335">
        <v>51.860288534548218</v>
      </c>
    </row>
    <row r="3336" spans="1:11" x14ac:dyDescent="0.25">
      <c r="A3336" t="s">
        <v>468</v>
      </c>
      <c r="B3336" t="s">
        <v>357</v>
      </c>
      <c r="C3336">
        <v>595</v>
      </c>
      <c r="D3336">
        <v>336</v>
      </c>
      <c r="E3336">
        <v>56.470588235294116</v>
      </c>
      <c r="F3336">
        <v>673</v>
      </c>
      <c r="G3336">
        <v>341</v>
      </c>
      <c r="H3336">
        <v>50.668647845468051</v>
      </c>
      <c r="I3336">
        <v>1268</v>
      </c>
      <c r="J3336">
        <v>677</v>
      </c>
      <c r="K3336">
        <v>53.391167192429023</v>
      </c>
    </row>
    <row r="3337" spans="1:11" x14ac:dyDescent="0.25">
      <c r="A3337" t="s">
        <v>468</v>
      </c>
      <c r="B3337" t="s">
        <v>358</v>
      </c>
      <c r="C3337">
        <v>683</v>
      </c>
      <c r="D3337">
        <v>398</v>
      </c>
      <c r="E3337">
        <v>58.272327964860906</v>
      </c>
      <c r="F3337">
        <v>806</v>
      </c>
      <c r="G3337">
        <v>407</v>
      </c>
      <c r="H3337">
        <v>50.496277915632753</v>
      </c>
      <c r="I3337">
        <v>1489</v>
      </c>
      <c r="J3337">
        <v>805</v>
      </c>
      <c r="K3337">
        <v>54.063129617192743</v>
      </c>
    </row>
    <row r="3338" spans="1:11" x14ac:dyDescent="0.25">
      <c r="A3338" t="s">
        <v>468</v>
      </c>
      <c r="B3338" t="s">
        <v>359</v>
      </c>
      <c r="C3338">
        <v>690</v>
      </c>
      <c r="D3338">
        <v>390</v>
      </c>
      <c r="E3338">
        <v>56.521739130434781</v>
      </c>
      <c r="F3338">
        <v>802</v>
      </c>
      <c r="G3338">
        <v>397</v>
      </c>
      <c r="H3338">
        <v>49.501246882793019</v>
      </c>
      <c r="I3338">
        <v>1492</v>
      </c>
      <c r="J3338">
        <v>787</v>
      </c>
      <c r="K3338">
        <v>52.747989276139407</v>
      </c>
    </row>
    <row r="3339" spans="1:11" x14ac:dyDescent="0.25">
      <c r="A3339" t="s">
        <v>468</v>
      </c>
      <c r="B3339" t="s">
        <v>360</v>
      </c>
      <c r="C3339">
        <v>687</v>
      </c>
      <c r="D3339">
        <v>386</v>
      </c>
      <c r="E3339">
        <v>56.186317321688506</v>
      </c>
      <c r="F3339">
        <v>896</v>
      </c>
      <c r="G3339">
        <v>427</v>
      </c>
      <c r="H3339">
        <v>47.65625</v>
      </c>
      <c r="I3339">
        <v>1583</v>
      </c>
      <c r="J3339">
        <v>813</v>
      </c>
      <c r="K3339">
        <v>51.358180669614654</v>
      </c>
    </row>
    <row r="3340" spans="1:11" x14ac:dyDescent="0.25">
      <c r="A3340" t="s">
        <v>468</v>
      </c>
      <c r="B3340" t="s">
        <v>361</v>
      </c>
      <c r="C3340">
        <v>707</v>
      </c>
      <c r="D3340">
        <v>374</v>
      </c>
      <c r="E3340">
        <v>52.899575671852901</v>
      </c>
      <c r="F3340">
        <v>811</v>
      </c>
      <c r="G3340">
        <v>379</v>
      </c>
      <c r="H3340">
        <v>46.732429099876697</v>
      </c>
      <c r="I3340">
        <v>1518</v>
      </c>
      <c r="J3340">
        <v>753</v>
      </c>
      <c r="K3340">
        <v>49.604743083004003</v>
      </c>
    </row>
    <row r="3341" spans="1:11" x14ac:dyDescent="0.25">
      <c r="A3341" t="s">
        <v>468</v>
      </c>
      <c r="B3341" t="s">
        <v>362</v>
      </c>
      <c r="C3341">
        <v>749</v>
      </c>
      <c r="D3341">
        <v>372</v>
      </c>
      <c r="E3341">
        <v>49.6662216288384</v>
      </c>
      <c r="F3341">
        <v>812</v>
      </c>
      <c r="G3341">
        <v>366</v>
      </c>
      <c r="H3341">
        <v>45.073891625615801</v>
      </c>
      <c r="I3341">
        <v>1561</v>
      </c>
      <c r="J3341">
        <v>738</v>
      </c>
      <c r="K3341">
        <v>47.277386290839203</v>
      </c>
    </row>
    <row r="3342" spans="1:11" x14ac:dyDescent="0.25">
      <c r="A3342" t="s">
        <v>469</v>
      </c>
      <c r="B3342" t="s">
        <v>365</v>
      </c>
      <c r="C3342">
        <v>998</v>
      </c>
      <c r="D3342">
        <v>446</v>
      </c>
      <c r="E3342">
        <v>44.68937875751503</v>
      </c>
      <c r="F3342">
        <v>900</v>
      </c>
      <c r="G3342">
        <v>365</v>
      </c>
      <c r="H3342">
        <v>40.555555555555557</v>
      </c>
      <c r="I3342">
        <v>1898</v>
      </c>
      <c r="J3342">
        <v>811</v>
      </c>
      <c r="K3342">
        <v>42.729188619599583</v>
      </c>
    </row>
    <row r="3343" spans="1:11" x14ac:dyDescent="0.25">
      <c r="A3343" t="s">
        <v>469</v>
      </c>
      <c r="B3343" t="s">
        <v>366</v>
      </c>
      <c r="C3343">
        <v>929</v>
      </c>
      <c r="D3343">
        <v>467</v>
      </c>
      <c r="E3343">
        <v>50.269106566200215</v>
      </c>
      <c r="F3343">
        <v>924</v>
      </c>
      <c r="G3343">
        <v>407</v>
      </c>
      <c r="H3343">
        <v>44.047619047619044</v>
      </c>
      <c r="I3343">
        <v>1854</v>
      </c>
      <c r="J3343">
        <v>875</v>
      </c>
      <c r="K3343">
        <v>47.195253505933117</v>
      </c>
    </row>
    <row r="3344" spans="1:11" x14ac:dyDescent="0.25">
      <c r="A3344" t="s">
        <v>469</v>
      </c>
      <c r="B3344" t="s">
        <v>367</v>
      </c>
      <c r="C3344">
        <v>861</v>
      </c>
      <c r="D3344">
        <v>456</v>
      </c>
      <c r="E3344">
        <v>52.961672473867594</v>
      </c>
      <c r="F3344">
        <v>734</v>
      </c>
      <c r="G3344">
        <v>341</v>
      </c>
      <c r="H3344">
        <v>46.457765667574932</v>
      </c>
      <c r="I3344">
        <v>1595</v>
      </c>
      <c r="J3344">
        <v>797</v>
      </c>
      <c r="K3344">
        <v>49.968652037617559</v>
      </c>
    </row>
    <row r="3345" spans="1:11" x14ac:dyDescent="0.25">
      <c r="A3345" t="s">
        <v>469</v>
      </c>
      <c r="B3345" t="s">
        <v>355</v>
      </c>
      <c r="C3345">
        <v>894</v>
      </c>
      <c r="D3345">
        <v>431</v>
      </c>
      <c r="E3345">
        <v>48.210290827740494</v>
      </c>
      <c r="F3345">
        <v>885</v>
      </c>
      <c r="G3345">
        <v>392</v>
      </c>
      <c r="H3345">
        <v>44.293785310734464</v>
      </c>
      <c r="I3345">
        <v>1779</v>
      </c>
      <c r="J3345">
        <v>823</v>
      </c>
      <c r="K3345">
        <v>46.261944912872401</v>
      </c>
    </row>
    <row r="3346" spans="1:11" x14ac:dyDescent="0.25">
      <c r="A3346" t="s">
        <v>469</v>
      </c>
      <c r="B3346" t="s">
        <v>368</v>
      </c>
      <c r="C3346">
        <v>917</v>
      </c>
      <c r="D3346">
        <v>502</v>
      </c>
      <c r="E3346">
        <v>54.743729552889853</v>
      </c>
      <c r="F3346">
        <v>975</v>
      </c>
      <c r="G3346">
        <v>430</v>
      </c>
      <c r="H3346">
        <v>44.102564102564102</v>
      </c>
      <c r="I3346">
        <v>1892</v>
      </c>
      <c r="J3346">
        <v>932</v>
      </c>
      <c r="K3346">
        <v>49.260042283298098</v>
      </c>
    </row>
    <row r="3347" spans="1:11" x14ac:dyDescent="0.25">
      <c r="A3347" t="s">
        <v>469</v>
      </c>
      <c r="B3347" t="s">
        <v>369</v>
      </c>
      <c r="C3347">
        <v>859</v>
      </c>
      <c r="D3347">
        <v>440</v>
      </c>
      <c r="E3347">
        <v>51.222351571594885</v>
      </c>
      <c r="F3347">
        <v>928</v>
      </c>
      <c r="G3347">
        <v>382</v>
      </c>
      <c r="H3347">
        <v>41.163793103448278</v>
      </c>
      <c r="I3347">
        <v>1787</v>
      </c>
      <c r="J3347">
        <v>822</v>
      </c>
      <c r="K3347">
        <v>45.998880805819809</v>
      </c>
    </row>
    <row r="3348" spans="1:11" x14ac:dyDescent="0.25">
      <c r="A3348" t="s">
        <v>469</v>
      </c>
      <c r="B3348" t="s">
        <v>370</v>
      </c>
      <c r="C3348">
        <v>913</v>
      </c>
      <c r="D3348">
        <v>454</v>
      </c>
      <c r="E3348">
        <v>49.726177437020816</v>
      </c>
      <c r="F3348">
        <v>1003</v>
      </c>
      <c r="G3348">
        <v>444</v>
      </c>
      <c r="H3348">
        <v>44.267198404785638</v>
      </c>
      <c r="I3348">
        <v>1916</v>
      </c>
      <c r="J3348">
        <v>898</v>
      </c>
      <c r="K3348">
        <v>46.868475991649262</v>
      </c>
    </row>
    <row r="3349" spans="1:11" x14ac:dyDescent="0.25">
      <c r="A3349" t="s">
        <v>249</v>
      </c>
      <c r="B3349" t="s">
        <v>357</v>
      </c>
      <c r="C3349">
        <v>147</v>
      </c>
      <c r="D3349">
        <v>90</v>
      </c>
      <c r="E3349">
        <v>61.224489795918373</v>
      </c>
      <c r="F3349">
        <v>144</v>
      </c>
      <c r="G3349">
        <v>71</v>
      </c>
      <c r="H3349">
        <v>49.305555555555557</v>
      </c>
      <c r="I3349">
        <v>291</v>
      </c>
      <c r="J3349">
        <v>161</v>
      </c>
      <c r="K3349">
        <v>55.326460481099659</v>
      </c>
    </row>
    <row r="3350" spans="1:11" x14ac:dyDescent="0.25">
      <c r="A3350" t="s">
        <v>249</v>
      </c>
      <c r="B3350" t="s">
        <v>358</v>
      </c>
      <c r="C3350">
        <v>1063</v>
      </c>
      <c r="D3350">
        <v>550</v>
      </c>
      <c r="E3350">
        <v>51.740357478833495</v>
      </c>
      <c r="F3350">
        <v>1059</v>
      </c>
      <c r="G3350">
        <v>481</v>
      </c>
      <c r="H3350">
        <v>45.420207743153917</v>
      </c>
      <c r="I3350">
        <v>2122</v>
      </c>
      <c r="J3350">
        <v>1031</v>
      </c>
      <c r="K3350">
        <v>48.58623939679547</v>
      </c>
    </row>
    <row r="3351" spans="1:11" x14ac:dyDescent="0.25">
      <c r="A3351" t="s">
        <v>249</v>
      </c>
      <c r="B3351" t="s">
        <v>359</v>
      </c>
      <c r="C3351">
        <v>1256</v>
      </c>
      <c r="D3351">
        <v>699</v>
      </c>
      <c r="E3351">
        <v>55.652866242038215</v>
      </c>
      <c r="F3351">
        <v>1268</v>
      </c>
      <c r="G3351">
        <v>643</v>
      </c>
      <c r="H3351">
        <v>50.709779179810731</v>
      </c>
      <c r="I3351">
        <v>2524</v>
      </c>
      <c r="J3351">
        <v>1342</v>
      </c>
      <c r="K3351">
        <v>53.169572107765454</v>
      </c>
    </row>
    <row r="3352" spans="1:11" x14ac:dyDescent="0.25">
      <c r="A3352" t="s">
        <v>249</v>
      </c>
      <c r="B3352" t="s">
        <v>360</v>
      </c>
      <c r="C3352">
        <v>920</v>
      </c>
      <c r="D3352">
        <v>564</v>
      </c>
      <c r="E3352">
        <v>61.304347826086961</v>
      </c>
      <c r="F3352">
        <v>1128</v>
      </c>
      <c r="G3352">
        <v>572</v>
      </c>
      <c r="H3352">
        <v>50.709219858156033</v>
      </c>
      <c r="I3352">
        <v>2048</v>
      </c>
      <c r="J3352">
        <v>1136</v>
      </c>
      <c r="K3352">
        <v>55.46875</v>
      </c>
    </row>
    <row r="3353" spans="1:11" x14ac:dyDescent="0.25">
      <c r="A3353" t="s">
        <v>249</v>
      </c>
      <c r="B3353" t="s">
        <v>361</v>
      </c>
      <c r="C3353">
        <v>963</v>
      </c>
      <c r="D3353">
        <v>577</v>
      </c>
      <c r="E3353">
        <v>59.916926272066497</v>
      </c>
      <c r="F3353">
        <v>1061</v>
      </c>
      <c r="G3353">
        <v>505</v>
      </c>
      <c r="H3353">
        <v>47.596606974552301</v>
      </c>
      <c r="I3353">
        <v>2024</v>
      </c>
      <c r="J3353">
        <v>1082</v>
      </c>
      <c r="K3353">
        <v>53.4584980237154</v>
      </c>
    </row>
    <row r="3354" spans="1:11" x14ac:dyDescent="0.25">
      <c r="A3354" t="s">
        <v>249</v>
      </c>
      <c r="B3354" t="s">
        <v>362</v>
      </c>
      <c r="C3354">
        <v>1016</v>
      </c>
      <c r="D3354">
        <v>566</v>
      </c>
      <c r="E3354">
        <v>55.708661417322801</v>
      </c>
      <c r="F3354">
        <v>1271</v>
      </c>
      <c r="G3354">
        <v>520</v>
      </c>
      <c r="H3354">
        <v>40.912667191188</v>
      </c>
      <c r="I3354">
        <v>2287</v>
      </c>
      <c r="J3354">
        <v>1086</v>
      </c>
      <c r="K3354">
        <v>47.485789243550499</v>
      </c>
    </row>
    <row r="3355" spans="1:11" x14ac:dyDescent="0.25">
      <c r="A3355" t="s">
        <v>249</v>
      </c>
      <c r="B3355" t="s">
        <v>363</v>
      </c>
      <c r="C3355">
        <v>351</v>
      </c>
      <c r="D3355">
        <v>229</v>
      </c>
      <c r="E3355">
        <v>65.2421652421652</v>
      </c>
      <c r="F3355">
        <v>431</v>
      </c>
      <c r="G3355">
        <v>255</v>
      </c>
      <c r="H3355">
        <v>59.164733178654302</v>
      </c>
      <c r="I3355">
        <v>782</v>
      </c>
      <c r="J3355">
        <v>484</v>
      </c>
      <c r="K3355">
        <v>61.892583120204598</v>
      </c>
    </row>
    <row r="3356" spans="1:11" x14ac:dyDescent="0.25">
      <c r="A3356" t="s">
        <v>250</v>
      </c>
      <c r="B3356" t="s">
        <v>366</v>
      </c>
      <c r="C3356">
        <v>3234</v>
      </c>
      <c r="D3356">
        <v>1597</v>
      </c>
      <c r="E3356">
        <v>49.381570810142236</v>
      </c>
      <c r="F3356">
        <v>3390</v>
      </c>
      <c r="G3356">
        <v>1426</v>
      </c>
      <c r="H3356">
        <v>42.064896755162245</v>
      </c>
      <c r="I3356">
        <v>6624</v>
      </c>
      <c r="J3356">
        <v>3023</v>
      </c>
      <c r="K3356">
        <v>45.637077294685987</v>
      </c>
    </row>
    <row r="3357" spans="1:11" x14ac:dyDescent="0.25">
      <c r="A3357" t="s">
        <v>250</v>
      </c>
      <c r="B3357" t="s">
        <v>367</v>
      </c>
      <c r="C3357">
        <v>3931</v>
      </c>
      <c r="D3357">
        <v>1919</v>
      </c>
      <c r="E3357">
        <v>48.81709488679725</v>
      </c>
      <c r="F3357">
        <v>4073</v>
      </c>
      <c r="G3357">
        <v>1797</v>
      </c>
      <c r="H3357">
        <v>44.119813405352325</v>
      </c>
      <c r="I3357">
        <v>8004</v>
      </c>
      <c r="J3357">
        <v>3716</v>
      </c>
      <c r="K3357">
        <v>46.426786606696652</v>
      </c>
    </row>
    <row r="3358" spans="1:11" x14ac:dyDescent="0.25">
      <c r="A3358" t="s">
        <v>250</v>
      </c>
      <c r="B3358" t="s">
        <v>368</v>
      </c>
      <c r="C3358">
        <v>4246</v>
      </c>
      <c r="D3358">
        <v>2173</v>
      </c>
      <c r="E3358">
        <v>51.177578897786155</v>
      </c>
      <c r="F3358">
        <v>4521</v>
      </c>
      <c r="G3358">
        <v>2025</v>
      </c>
      <c r="H3358">
        <v>44.790975447909751</v>
      </c>
      <c r="I3358">
        <v>8767</v>
      </c>
      <c r="J3358">
        <v>4198</v>
      </c>
      <c r="K3358">
        <v>47.884110870309115</v>
      </c>
    </row>
    <row r="3359" spans="1:11" x14ac:dyDescent="0.25">
      <c r="A3359" t="s">
        <v>250</v>
      </c>
      <c r="B3359" t="s">
        <v>369</v>
      </c>
      <c r="C3359">
        <v>3870</v>
      </c>
      <c r="D3359">
        <v>2046</v>
      </c>
      <c r="E3359">
        <v>52.868217054263567</v>
      </c>
      <c r="F3359">
        <v>4069</v>
      </c>
      <c r="G3359">
        <v>1928</v>
      </c>
      <c r="H3359">
        <v>47.382649299582205</v>
      </c>
      <c r="I3359">
        <v>7939</v>
      </c>
      <c r="J3359">
        <v>3974</v>
      </c>
      <c r="K3359">
        <v>50.056682201788632</v>
      </c>
    </row>
    <row r="3360" spans="1:11" x14ac:dyDescent="0.25">
      <c r="A3360" t="s">
        <v>250</v>
      </c>
      <c r="B3360" t="s">
        <v>370</v>
      </c>
      <c r="C3360">
        <v>4297</v>
      </c>
      <c r="D3360">
        <v>2193</v>
      </c>
      <c r="E3360">
        <v>51.035606236909473</v>
      </c>
      <c r="F3360">
        <v>4246</v>
      </c>
      <c r="G3360">
        <v>1912</v>
      </c>
      <c r="H3360">
        <v>45.030617051342439</v>
      </c>
      <c r="I3360">
        <v>8543</v>
      </c>
      <c r="J3360">
        <v>4105</v>
      </c>
      <c r="K3360">
        <v>48.051035935853918</v>
      </c>
    </row>
    <row r="3361" spans="1:11" x14ac:dyDescent="0.25">
      <c r="A3361" t="s">
        <v>250</v>
      </c>
      <c r="B3361" t="s">
        <v>357</v>
      </c>
      <c r="C3361">
        <v>3807</v>
      </c>
      <c r="D3361">
        <v>1896</v>
      </c>
      <c r="E3361">
        <v>49.802994483845552</v>
      </c>
      <c r="F3361">
        <v>4406</v>
      </c>
      <c r="G3361">
        <v>1933</v>
      </c>
      <c r="H3361">
        <v>43.871992737176576</v>
      </c>
      <c r="I3361">
        <v>8213</v>
      </c>
      <c r="J3361">
        <v>3829</v>
      </c>
      <c r="K3361">
        <v>46.621210276391082</v>
      </c>
    </row>
    <row r="3362" spans="1:11" x14ac:dyDescent="0.25">
      <c r="A3362" t="s">
        <v>250</v>
      </c>
      <c r="B3362" t="s">
        <v>358</v>
      </c>
      <c r="C3362">
        <v>3960</v>
      </c>
      <c r="D3362">
        <v>1980</v>
      </c>
      <c r="E3362">
        <v>50</v>
      </c>
      <c r="F3362">
        <v>4219</v>
      </c>
      <c r="G3362">
        <v>1855</v>
      </c>
      <c r="H3362">
        <v>43.967764873192699</v>
      </c>
      <c r="I3362">
        <v>8179</v>
      </c>
      <c r="J3362">
        <v>3835</v>
      </c>
      <c r="K3362">
        <v>46.888372661694582</v>
      </c>
    </row>
    <row r="3363" spans="1:11" x14ac:dyDescent="0.25">
      <c r="A3363" t="s">
        <v>250</v>
      </c>
      <c r="B3363" t="s">
        <v>359</v>
      </c>
      <c r="C3363">
        <v>4998</v>
      </c>
      <c r="D3363">
        <v>2831</v>
      </c>
      <c r="E3363">
        <v>56.64265706282513</v>
      </c>
      <c r="F3363">
        <v>5350</v>
      </c>
      <c r="G3363">
        <v>2613</v>
      </c>
      <c r="H3363">
        <v>48.841121495327108</v>
      </c>
      <c r="I3363">
        <v>10348</v>
      </c>
      <c r="J3363">
        <v>5444</v>
      </c>
      <c r="K3363">
        <v>52.609199845380751</v>
      </c>
    </row>
    <row r="3364" spans="1:11" x14ac:dyDescent="0.25">
      <c r="A3364" t="s">
        <v>250</v>
      </c>
      <c r="B3364" t="s">
        <v>360</v>
      </c>
      <c r="C3364">
        <v>4708</v>
      </c>
      <c r="D3364">
        <v>2528</v>
      </c>
      <c r="E3364">
        <v>53.695836873406968</v>
      </c>
      <c r="F3364">
        <v>5243</v>
      </c>
      <c r="G3364">
        <v>2372</v>
      </c>
      <c r="H3364">
        <v>45.241274079725343</v>
      </c>
      <c r="I3364">
        <v>9951</v>
      </c>
      <c r="J3364">
        <v>4900</v>
      </c>
      <c r="K3364">
        <v>49.241282283187623</v>
      </c>
    </row>
    <row r="3365" spans="1:11" x14ac:dyDescent="0.25">
      <c r="A3365" t="s">
        <v>250</v>
      </c>
      <c r="B3365" t="s">
        <v>361</v>
      </c>
      <c r="C3365">
        <v>4403</v>
      </c>
      <c r="D3365">
        <v>2198</v>
      </c>
      <c r="E3365">
        <v>49.920508744038202</v>
      </c>
      <c r="F3365">
        <v>5236</v>
      </c>
      <c r="G3365">
        <v>2148</v>
      </c>
      <c r="H3365">
        <v>41.023682200152798</v>
      </c>
      <c r="I3365">
        <v>9639</v>
      </c>
      <c r="J3365">
        <v>4346</v>
      </c>
      <c r="K3365">
        <v>45.087664695507797</v>
      </c>
    </row>
    <row r="3366" spans="1:11" x14ac:dyDescent="0.25">
      <c r="A3366" t="s">
        <v>250</v>
      </c>
      <c r="B3366" t="s">
        <v>362</v>
      </c>
      <c r="C3366">
        <v>5025</v>
      </c>
      <c r="D3366">
        <v>2478</v>
      </c>
      <c r="E3366">
        <v>49.313432835820898</v>
      </c>
      <c r="F3366">
        <v>5349</v>
      </c>
      <c r="G3366">
        <v>2258</v>
      </c>
      <c r="H3366">
        <v>42.213497850065401</v>
      </c>
      <c r="I3366">
        <v>10374</v>
      </c>
      <c r="J3366">
        <v>4736</v>
      </c>
      <c r="K3366">
        <v>45.652593021014098</v>
      </c>
    </row>
    <row r="3367" spans="1:11" x14ac:dyDescent="0.25">
      <c r="A3367" t="s">
        <v>250</v>
      </c>
      <c r="B3367" t="s">
        <v>363</v>
      </c>
      <c r="C3367">
        <v>1429</v>
      </c>
      <c r="D3367">
        <v>739</v>
      </c>
      <c r="E3367">
        <v>51.714485654303701</v>
      </c>
      <c r="F3367">
        <v>1444</v>
      </c>
      <c r="G3367">
        <v>686</v>
      </c>
      <c r="H3367">
        <v>47.506925207756197</v>
      </c>
      <c r="I3367">
        <v>2873</v>
      </c>
      <c r="J3367">
        <v>1425</v>
      </c>
      <c r="K3367">
        <v>49.599721545422902</v>
      </c>
    </row>
    <row r="3368" spans="1:11" x14ac:dyDescent="0.25">
      <c r="A3368" t="s">
        <v>250</v>
      </c>
      <c r="B3368" t="s">
        <v>355</v>
      </c>
      <c r="C3368">
        <v>4328</v>
      </c>
      <c r="D3368">
        <v>2122</v>
      </c>
      <c r="E3368">
        <v>49.029574861367834</v>
      </c>
      <c r="F3368">
        <v>4702</v>
      </c>
      <c r="G3368">
        <v>2098</v>
      </c>
      <c r="H3368">
        <v>44.619310931518505</v>
      </c>
      <c r="I3368">
        <v>9030</v>
      </c>
      <c r="J3368">
        <v>4220</v>
      </c>
      <c r="K3368">
        <v>46.733111849390916</v>
      </c>
    </row>
    <row r="3369" spans="1:11" x14ac:dyDescent="0.25">
      <c r="A3369" t="s">
        <v>251</v>
      </c>
      <c r="B3369" t="s">
        <v>365</v>
      </c>
      <c r="C3369">
        <v>735</v>
      </c>
      <c r="D3369">
        <v>411</v>
      </c>
      <c r="E3369">
        <v>55.918367346938773</v>
      </c>
      <c r="F3369">
        <v>736</v>
      </c>
      <c r="G3369">
        <v>340</v>
      </c>
      <c r="H3369">
        <v>46.195652173913039</v>
      </c>
      <c r="I3369">
        <v>1471</v>
      </c>
      <c r="J3369">
        <v>751</v>
      </c>
      <c r="K3369">
        <v>51.053704962610475</v>
      </c>
    </row>
    <row r="3370" spans="1:11" x14ac:dyDescent="0.25">
      <c r="A3370" t="s">
        <v>251</v>
      </c>
      <c r="B3370" t="s">
        <v>366</v>
      </c>
      <c r="C3370">
        <v>564</v>
      </c>
      <c r="D3370">
        <v>353</v>
      </c>
      <c r="E3370">
        <v>62.588652482269502</v>
      </c>
      <c r="F3370">
        <v>570</v>
      </c>
      <c r="G3370">
        <v>298</v>
      </c>
      <c r="H3370">
        <v>52.280701754385966</v>
      </c>
      <c r="I3370">
        <v>1134</v>
      </c>
      <c r="J3370">
        <v>651</v>
      </c>
      <c r="K3370">
        <v>57.407407407407412</v>
      </c>
    </row>
    <row r="3371" spans="1:11" x14ac:dyDescent="0.25">
      <c r="A3371" t="s">
        <v>251</v>
      </c>
      <c r="B3371" t="s">
        <v>367</v>
      </c>
      <c r="C3371">
        <v>536</v>
      </c>
      <c r="D3371">
        <v>342</v>
      </c>
      <c r="E3371">
        <v>63.805970149253739</v>
      </c>
      <c r="F3371">
        <v>523</v>
      </c>
      <c r="G3371">
        <v>308</v>
      </c>
      <c r="H3371">
        <v>58.891013384321219</v>
      </c>
      <c r="I3371">
        <v>1059</v>
      </c>
      <c r="J3371">
        <v>650</v>
      </c>
      <c r="K3371">
        <v>61.378659112370158</v>
      </c>
    </row>
    <row r="3372" spans="1:11" x14ac:dyDescent="0.25">
      <c r="A3372" t="s">
        <v>251</v>
      </c>
      <c r="B3372" t="s">
        <v>355</v>
      </c>
      <c r="C3372">
        <v>602</v>
      </c>
      <c r="D3372">
        <v>368</v>
      </c>
      <c r="E3372">
        <v>61.129568106312291</v>
      </c>
      <c r="F3372">
        <v>596</v>
      </c>
      <c r="G3372">
        <v>307</v>
      </c>
      <c r="H3372">
        <v>51.510067114093964</v>
      </c>
      <c r="I3372">
        <v>1198</v>
      </c>
      <c r="J3372">
        <v>675</v>
      </c>
      <c r="K3372">
        <v>56.343906510851419</v>
      </c>
    </row>
    <row r="3373" spans="1:11" x14ac:dyDescent="0.25">
      <c r="A3373" t="s">
        <v>251</v>
      </c>
      <c r="B3373" t="s">
        <v>368</v>
      </c>
      <c r="C3373">
        <v>615</v>
      </c>
      <c r="D3373">
        <v>378</v>
      </c>
      <c r="E3373">
        <v>61.463414634146339</v>
      </c>
      <c r="F3373">
        <v>588</v>
      </c>
      <c r="G3373">
        <v>311</v>
      </c>
      <c r="H3373">
        <v>52.89115646258503</v>
      </c>
      <c r="I3373">
        <v>1203</v>
      </c>
      <c r="J3373">
        <v>689</v>
      </c>
      <c r="K3373">
        <v>57.273482959268492</v>
      </c>
    </row>
    <row r="3374" spans="1:11" x14ac:dyDescent="0.25">
      <c r="A3374" t="s">
        <v>251</v>
      </c>
      <c r="B3374" t="s">
        <v>369</v>
      </c>
      <c r="C3374">
        <v>513</v>
      </c>
      <c r="D3374">
        <v>341</v>
      </c>
      <c r="E3374">
        <v>66.471734892787524</v>
      </c>
      <c r="F3374">
        <v>525</v>
      </c>
      <c r="G3374">
        <v>274</v>
      </c>
      <c r="H3374">
        <v>52.19047619047619</v>
      </c>
      <c r="I3374">
        <v>1038</v>
      </c>
      <c r="J3374">
        <v>615</v>
      </c>
      <c r="K3374">
        <v>59.248554913294804</v>
      </c>
    </row>
    <row r="3375" spans="1:11" x14ac:dyDescent="0.25">
      <c r="A3375" t="s">
        <v>251</v>
      </c>
      <c r="B3375" t="s">
        <v>370</v>
      </c>
      <c r="C3375">
        <v>580</v>
      </c>
      <c r="D3375">
        <v>376</v>
      </c>
      <c r="E3375">
        <v>64.827586206896555</v>
      </c>
      <c r="F3375">
        <v>605</v>
      </c>
      <c r="G3375">
        <v>320</v>
      </c>
      <c r="H3375">
        <v>52.892561983471076</v>
      </c>
      <c r="I3375">
        <v>1185</v>
      </c>
      <c r="J3375">
        <v>696</v>
      </c>
      <c r="K3375">
        <v>58.734177215189874</v>
      </c>
    </row>
    <row r="3376" spans="1:11" x14ac:dyDescent="0.25">
      <c r="A3376" t="s">
        <v>251</v>
      </c>
      <c r="B3376" t="s">
        <v>357</v>
      </c>
      <c r="C3376">
        <v>614</v>
      </c>
      <c r="D3376">
        <v>382</v>
      </c>
      <c r="E3376">
        <v>62.214983713355053</v>
      </c>
      <c r="F3376">
        <v>570</v>
      </c>
      <c r="G3376">
        <v>304</v>
      </c>
      <c r="H3376">
        <v>53.333333333333329</v>
      </c>
      <c r="I3376">
        <v>1184</v>
      </c>
      <c r="J3376">
        <v>686</v>
      </c>
      <c r="K3376">
        <v>57.939189189189193</v>
      </c>
    </row>
    <row r="3377" spans="1:11" x14ac:dyDescent="0.25">
      <c r="A3377" t="s">
        <v>251</v>
      </c>
      <c r="B3377" t="s">
        <v>358</v>
      </c>
      <c r="C3377">
        <v>413</v>
      </c>
      <c r="D3377">
        <v>288</v>
      </c>
      <c r="E3377">
        <v>69.733656174334143</v>
      </c>
      <c r="F3377">
        <v>463</v>
      </c>
      <c r="G3377">
        <v>258</v>
      </c>
      <c r="H3377">
        <v>55.723542116630668</v>
      </c>
      <c r="I3377">
        <v>876</v>
      </c>
      <c r="J3377">
        <v>546</v>
      </c>
      <c r="K3377">
        <v>62.328767123287669</v>
      </c>
    </row>
    <row r="3378" spans="1:11" x14ac:dyDescent="0.25">
      <c r="A3378" t="s">
        <v>251</v>
      </c>
      <c r="B3378" t="s">
        <v>359</v>
      </c>
      <c r="C3378">
        <v>428</v>
      </c>
      <c r="D3378">
        <v>289</v>
      </c>
      <c r="E3378">
        <v>67.523364485981304</v>
      </c>
      <c r="F3378">
        <v>505</v>
      </c>
      <c r="G3378">
        <v>308</v>
      </c>
      <c r="H3378">
        <v>60.990099009900987</v>
      </c>
      <c r="I3378">
        <v>933</v>
      </c>
      <c r="J3378">
        <v>597</v>
      </c>
      <c r="K3378">
        <v>63.987138263665592</v>
      </c>
    </row>
    <row r="3379" spans="1:11" x14ac:dyDescent="0.25">
      <c r="A3379" t="s">
        <v>251</v>
      </c>
      <c r="B3379" t="s">
        <v>360</v>
      </c>
      <c r="C3379">
        <v>461</v>
      </c>
      <c r="D3379">
        <v>300</v>
      </c>
      <c r="E3379">
        <v>65.075921908893704</v>
      </c>
      <c r="F3379">
        <v>533</v>
      </c>
      <c r="G3379">
        <v>306</v>
      </c>
      <c r="H3379">
        <v>57.410881801125704</v>
      </c>
      <c r="I3379">
        <v>994</v>
      </c>
      <c r="J3379">
        <v>606</v>
      </c>
      <c r="K3379">
        <v>60.965794768611666</v>
      </c>
    </row>
    <row r="3380" spans="1:11" x14ac:dyDescent="0.25">
      <c r="A3380" t="s">
        <v>251</v>
      </c>
      <c r="B3380" t="s">
        <v>361</v>
      </c>
      <c r="C3380">
        <v>449</v>
      </c>
      <c r="D3380">
        <v>318</v>
      </c>
      <c r="E3380">
        <v>70.824053452115805</v>
      </c>
      <c r="F3380">
        <v>573</v>
      </c>
      <c r="G3380">
        <v>322</v>
      </c>
      <c r="H3380">
        <v>56.195462478185</v>
      </c>
      <c r="I3380">
        <v>1022</v>
      </c>
      <c r="J3380">
        <v>640</v>
      </c>
      <c r="K3380">
        <v>62.622309197651703</v>
      </c>
    </row>
    <row r="3381" spans="1:11" x14ac:dyDescent="0.25">
      <c r="A3381" t="s">
        <v>251</v>
      </c>
      <c r="B3381" t="s">
        <v>362</v>
      </c>
      <c r="C3381">
        <v>485</v>
      </c>
      <c r="D3381">
        <v>325</v>
      </c>
      <c r="E3381">
        <v>67.010309278350505</v>
      </c>
      <c r="F3381">
        <v>572</v>
      </c>
      <c r="G3381">
        <v>336</v>
      </c>
      <c r="H3381">
        <v>58.741258741258697</v>
      </c>
      <c r="I3381">
        <v>1057</v>
      </c>
      <c r="J3381">
        <v>661</v>
      </c>
      <c r="K3381">
        <v>62.535477767265803</v>
      </c>
    </row>
    <row r="3382" spans="1:11" x14ac:dyDescent="0.25">
      <c r="A3382" t="s">
        <v>251</v>
      </c>
      <c r="B3382" t="s">
        <v>363</v>
      </c>
      <c r="C3382">
        <v>164</v>
      </c>
      <c r="D3382">
        <v>112</v>
      </c>
      <c r="E3382">
        <v>68.292682926829301</v>
      </c>
      <c r="F3382">
        <v>168</v>
      </c>
      <c r="G3382">
        <v>119</v>
      </c>
      <c r="H3382">
        <v>70.8333333333333</v>
      </c>
      <c r="I3382">
        <v>332</v>
      </c>
      <c r="J3382">
        <v>231</v>
      </c>
      <c r="K3382">
        <v>69.578313253011999</v>
      </c>
    </row>
    <row r="3383" spans="1:11" x14ac:dyDescent="0.25">
      <c r="A3383" t="s">
        <v>227</v>
      </c>
      <c r="B3383" t="s">
        <v>367</v>
      </c>
      <c r="C3383">
        <v>6828</v>
      </c>
      <c r="D3383">
        <v>3463</v>
      </c>
      <c r="E3383">
        <v>50.717633274751023</v>
      </c>
      <c r="F3383">
        <v>6715</v>
      </c>
      <c r="G3383">
        <v>3067</v>
      </c>
      <c r="H3383">
        <v>45.673864482501855</v>
      </c>
      <c r="I3383">
        <v>13543</v>
      </c>
      <c r="J3383">
        <v>6530</v>
      </c>
      <c r="K3383">
        <v>48.216790962120648</v>
      </c>
    </row>
    <row r="3384" spans="1:11" x14ac:dyDescent="0.25">
      <c r="A3384" t="s">
        <v>227</v>
      </c>
      <c r="B3384" t="s">
        <v>355</v>
      </c>
      <c r="C3384">
        <v>6890</v>
      </c>
      <c r="D3384">
        <v>3336</v>
      </c>
      <c r="E3384">
        <v>48.417997097242377</v>
      </c>
      <c r="F3384">
        <v>6969</v>
      </c>
      <c r="G3384">
        <v>2982</v>
      </c>
      <c r="H3384">
        <v>42.789496340938442</v>
      </c>
      <c r="I3384">
        <v>13859</v>
      </c>
      <c r="J3384">
        <v>6318</v>
      </c>
      <c r="K3384">
        <v>45.587704740601772</v>
      </c>
    </row>
    <row r="3385" spans="1:11" x14ac:dyDescent="0.25">
      <c r="A3385" t="s">
        <v>227</v>
      </c>
      <c r="B3385" t="s">
        <v>368</v>
      </c>
      <c r="C3385">
        <v>6267</v>
      </c>
      <c r="D3385">
        <v>3072</v>
      </c>
      <c r="E3385">
        <v>49.018669219722348</v>
      </c>
      <c r="F3385">
        <v>6604</v>
      </c>
      <c r="G3385">
        <v>2883</v>
      </c>
      <c r="H3385">
        <v>43.655360387643853</v>
      </c>
      <c r="I3385">
        <v>12871</v>
      </c>
      <c r="J3385">
        <v>5955</v>
      </c>
      <c r="K3385">
        <v>46.266801336337501</v>
      </c>
    </row>
    <row r="3386" spans="1:11" x14ac:dyDescent="0.25">
      <c r="A3386" t="s">
        <v>227</v>
      </c>
      <c r="B3386" t="s">
        <v>369</v>
      </c>
      <c r="C3386">
        <v>5626</v>
      </c>
      <c r="D3386">
        <v>2780</v>
      </c>
      <c r="E3386">
        <v>49.413437611091361</v>
      </c>
      <c r="F3386">
        <v>6313</v>
      </c>
      <c r="G3386">
        <v>2666</v>
      </c>
      <c r="H3386">
        <v>42.230318390622521</v>
      </c>
      <c r="I3386">
        <v>11939</v>
      </c>
      <c r="J3386">
        <v>5446</v>
      </c>
      <c r="K3386">
        <v>45.615210654158638</v>
      </c>
    </row>
    <row r="3387" spans="1:11" x14ac:dyDescent="0.25">
      <c r="A3387" t="s">
        <v>227</v>
      </c>
      <c r="B3387" t="s">
        <v>370</v>
      </c>
      <c r="C3387">
        <v>5675</v>
      </c>
      <c r="D3387">
        <v>2771</v>
      </c>
      <c r="E3387">
        <v>48.828193832599119</v>
      </c>
      <c r="F3387">
        <v>6083</v>
      </c>
      <c r="G3387">
        <v>2614</v>
      </c>
      <c r="H3387">
        <v>42.972217655761959</v>
      </c>
      <c r="I3387">
        <v>11758</v>
      </c>
      <c r="J3387">
        <v>5385</v>
      </c>
      <c r="K3387">
        <v>45.798605204966833</v>
      </c>
    </row>
    <row r="3388" spans="1:11" x14ac:dyDescent="0.25">
      <c r="A3388" t="s">
        <v>227</v>
      </c>
      <c r="B3388" t="s">
        <v>357</v>
      </c>
      <c r="C3388">
        <v>5663</v>
      </c>
      <c r="D3388">
        <v>2735</v>
      </c>
      <c r="E3388">
        <v>48.295956206957442</v>
      </c>
      <c r="F3388">
        <v>5887</v>
      </c>
      <c r="G3388">
        <v>2562</v>
      </c>
      <c r="H3388">
        <v>43.51961950059453</v>
      </c>
      <c r="I3388">
        <v>11550</v>
      </c>
      <c r="J3388">
        <v>5297</v>
      </c>
      <c r="K3388">
        <v>45.861471861471863</v>
      </c>
    </row>
    <row r="3389" spans="1:11" x14ac:dyDescent="0.25">
      <c r="A3389" t="s">
        <v>227</v>
      </c>
      <c r="B3389" t="s">
        <v>358</v>
      </c>
      <c r="C3389">
        <v>5541</v>
      </c>
      <c r="D3389">
        <v>2776</v>
      </c>
      <c r="E3389">
        <v>50.099260061360766</v>
      </c>
      <c r="F3389">
        <v>5659</v>
      </c>
      <c r="G3389">
        <v>2471</v>
      </c>
      <c r="H3389">
        <v>43.664958473228488</v>
      </c>
      <c r="I3389">
        <v>11200</v>
      </c>
      <c r="J3389">
        <v>5247</v>
      </c>
      <c r="K3389">
        <v>46.848214285714285</v>
      </c>
    </row>
    <row r="3390" spans="1:11" x14ac:dyDescent="0.25">
      <c r="A3390" t="s">
        <v>227</v>
      </c>
      <c r="B3390" t="s">
        <v>359</v>
      </c>
      <c r="C3390">
        <v>6499</v>
      </c>
      <c r="D3390">
        <v>3267</v>
      </c>
      <c r="E3390">
        <v>50.269272195722415</v>
      </c>
      <c r="F3390">
        <v>6653</v>
      </c>
      <c r="G3390">
        <v>2833</v>
      </c>
      <c r="H3390">
        <v>42.582293702089281</v>
      </c>
      <c r="I3390">
        <v>13152</v>
      </c>
      <c r="J3390">
        <v>6100</v>
      </c>
      <c r="K3390">
        <v>46.380778588807786</v>
      </c>
    </row>
    <row r="3391" spans="1:11" x14ac:dyDescent="0.25">
      <c r="A3391" t="s">
        <v>227</v>
      </c>
      <c r="B3391" t="s">
        <v>360</v>
      </c>
      <c r="C3391">
        <v>6960</v>
      </c>
      <c r="D3391">
        <v>3398</v>
      </c>
      <c r="E3391">
        <v>48.821839080459768</v>
      </c>
      <c r="F3391">
        <v>7724</v>
      </c>
      <c r="G3391">
        <v>3273</v>
      </c>
      <c r="H3391">
        <v>42.374417400310719</v>
      </c>
      <c r="I3391">
        <v>14684</v>
      </c>
      <c r="J3391">
        <v>6671</v>
      </c>
      <c r="K3391">
        <v>45.43040043584854</v>
      </c>
    </row>
    <row r="3392" spans="1:11" x14ac:dyDescent="0.25">
      <c r="A3392" t="s">
        <v>227</v>
      </c>
      <c r="B3392" t="s">
        <v>361</v>
      </c>
      <c r="C3392">
        <v>8698</v>
      </c>
      <c r="D3392">
        <v>4597</v>
      </c>
      <c r="E3392">
        <v>52.851230167854702</v>
      </c>
      <c r="F3392">
        <v>10278</v>
      </c>
      <c r="G3392">
        <v>4489</v>
      </c>
      <c r="H3392">
        <v>43.675812414866698</v>
      </c>
      <c r="I3392">
        <v>18976</v>
      </c>
      <c r="J3392">
        <v>9086</v>
      </c>
      <c r="K3392">
        <v>47.881534569983103</v>
      </c>
    </row>
    <row r="3393" spans="1:11" x14ac:dyDescent="0.25">
      <c r="A3393" t="s">
        <v>227</v>
      </c>
      <c r="B3393" t="s">
        <v>362</v>
      </c>
      <c r="C3393">
        <v>8143</v>
      </c>
      <c r="D3393">
        <v>4327</v>
      </c>
      <c r="E3393">
        <v>53.137664251504397</v>
      </c>
      <c r="F3393">
        <v>8896</v>
      </c>
      <c r="G3393">
        <v>4004</v>
      </c>
      <c r="H3393">
        <v>45.008992805755398</v>
      </c>
      <c r="I3393">
        <v>17040</v>
      </c>
      <c r="J3393">
        <v>8331</v>
      </c>
      <c r="K3393">
        <v>48.8908450704225</v>
      </c>
    </row>
    <row r="3394" spans="1:11" x14ac:dyDescent="0.25">
      <c r="A3394" t="s">
        <v>227</v>
      </c>
      <c r="B3394" t="s">
        <v>363</v>
      </c>
      <c r="C3394">
        <v>1783</v>
      </c>
      <c r="D3394">
        <v>990</v>
      </c>
      <c r="E3394">
        <v>55.524397083567003</v>
      </c>
      <c r="F3394">
        <v>1740</v>
      </c>
      <c r="G3394">
        <v>824</v>
      </c>
      <c r="H3394">
        <v>47.356321839080501</v>
      </c>
      <c r="I3394">
        <v>3524</v>
      </c>
      <c r="J3394">
        <v>1814</v>
      </c>
      <c r="K3394">
        <v>51.475595913734402</v>
      </c>
    </row>
    <row r="3395" spans="1:11" x14ac:dyDescent="0.25">
      <c r="A3395" t="s">
        <v>252</v>
      </c>
      <c r="B3395" t="s">
        <v>365</v>
      </c>
      <c r="C3395">
        <v>6472</v>
      </c>
      <c r="D3395">
        <v>3376</v>
      </c>
      <c r="E3395">
        <v>52.163164400494431</v>
      </c>
      <c r="F3395">
        <v>7141</v>
      </c>
      <c r="G3395">
        <v>3184</v>
      </c>
      <c r="H3395">
        <v>44.587592774121269</v>
      </c>
      <c r="I3395">
        <v>13615</v>
      </c>
      <c r="J3395">
        <v>6560</v>
      </c>
      <c r="K3395">
        <v>48.182152038193173</v>
      </c>
    </row>
    <row r="3396" spans="1:11" x14ac:dyDescent="0.25">
      <c r="A3396" t="s">
        <v>252</v>
      </c>
      <c r="B3396" t="s">
        <v>366</v>
      </c>
      <c r="C3396">
        <v>6332</v>
      </c>
      <c r="D3396">
        <v>3268</v>
      </c>
      <c r="E3396">
        <v>51.610865445356922</v>
      </c>
      <c r="F3396">
        <v>7269</v>
      </c>
      <c r="G3396">
        <v>3193</v>
      </c>
      <c r="H3396">
        <v>43.926262209382315</v>
      </c>
      <c r="I3396">
        <v>13603</v>
      </c>
      <c r="J3396">
        <v>6462</v>
      </c>
      <c r="K3396">
        <v>47.504227008748067</v>
      </c>
    </row>
    <row r="3397" spans="1:11" x14ac:dyDescent="0.25">
      <c r="A3397" t="s">
        <v>470</v>
      </c>
      <c r="B3397" t="s">
        <v>365</v>
      </c>
      <c r="C3397">
        <v>26</v>
      </c>
      <c r="D3397">
        <v>16</v>
      </c>
      <c r="E3397">
        <v>61.53846153846154</v>
      </c>
      <c r="F3397">
        <v>47</v>
      </c>
      <c r="G3397">
        <v>22</v>
      </c>
      <c r="H3397">
        <v>46.808510638297875</v>
      </c>
      <c r="I3397">
        <v>73</v>
      </c>
      <c r="J3397">
        <v>38</v>
      </c>
      <c r="K3397">
        <v>52.054794520547951</v>
      </c>
    </row>
    <row r="3398" spans="1:11" x14ac:dyDescent="0.25">
      <c r="A3398" t="s">
        <v>470</v>
      </c>
      <c r="B3398" t="s">
        <v>366</v>
      </c>
      <c r="C3398">
        <v>24</v>
      </c>
      <c r="D3398">
        <v>20</v>
      </c>
      <c r="E3398">
        <v>83.333333333333343</v>
      </c>
      <c r="F3398">
        <v>33</v>
      </c>
      <c r="G3398">
        <v>19</v>
      </c>
      <c r="H3398">
        <v>57.575757575757578</v>
      </c>
      <c r="I3398">
        <v>57</v>
      </c>
      <c r="J3398">
        <v>39</v>
      </c>
      <c r="K3398">
        <v>68.421052631578945</v>
      </c>
    </row>
    <row r="3399" spans="1:11" x14ac:dyDescent="0.25">
      <c r="A3399" t="s">
        <v>470</v>
      </c>
      <c r="B3399" t="s">
        <v>368</v>
      </c>
      <c r="C3399">
        <v>55</v>
      </c>
      <c r="D3399">
        <v>39</v>
      </c>
      <c r="E3399">
        <v>70.909090909090907</v>
      </c>
      <c r="F3399">
        <v>53</v>
      </c>
      <c r="G3399">
        <v>35</v>
      </c>
      <c r="H3399">
        <v>66.037735849056602</v>
      </c>
      <c r="I3399">
        <v>108</v>
      </c>
      <c r="J3399">
        <v>74</v>
      </c>
      <c r="K3399">
        <v>68.518518518518519</v>
      </c>
    </row>
    <row r="3400" spans="1:11" x14ac:dyDescent="0.25">
      <c r="A3400" t="s">
        <v>470</v>
      </c>
      <c r="B3400" t="s">
        <v>369</v>
      </c>
      <c r="C3400">
        <v>45</v>
      </c>
      <c r="D3400">
        <v>28</v>
      </c>
      <c r="E3400">
        <v>62.222222222222229</v>
      </c>
      <c r="F3400">
        <v>52</v>
      </c>
      <c r="G3400">
        <v>31</v>
      </c>
      <c r="H3400">
        <v>59.61538461538462</v>
      </c>
      <c r="I3400">
        <v>97</v>
      </c>
      <c r="J3400">
        <v>59</v>
      </c>
      <c r="K3400">
        <v>60.824742268041234</v>
      </c>
    </row>
    <row r="3401" spans="1:11" x14ac:dyDescent="0.25">
      <c r="A3401" t="s">
        <v>470</v>
      </c>
      <c r="B3401" t="s">
        <v>370</v>
      </c>
      <c r="C3401">
        <v>48</v>
      </c>
      <c r="D3401">
        <v>34</v>
      </c>
      <c r="E3401">
        <v>70.833333333333329</v>
      </c>
      <c r="F3401">
        <v>45</v>
      </c>
      <c r="G3401">
        <v>25</v>
      </c>
      <c r="H3401">
        <v>55.555555555555557</v>
      </c>
      <c r="I3401">
        <v>93</v>
      </c>
      <c r="J3401">
        <v>59</v>
      </c>
      <c r="K3401">
        <v>63.44086021505376</v>
      </c>
    </row>
    <row r="3402" spans="1:11" x14ac:dyDescent="0.25">
      <c r="A3402" t="s">
        <v>470</v>
      </c>
      <c r="B3402" t="s">
        <v>357</v>
      </c>
      <c r="C3402">
        <v>42</v>
      </c>
      <c r="D3402">
        <v>22</v>
      </c>
      <c r="E3402">
        <v>52.380952380952387</v>
      </c>
      <c r="F3402">
        <v>40</v>
      </c>
      <c r="G3402">
        <v>21</v>
      </c>
      <c r="H3402">
        <v>52.5</v>
      </c>
      <c r="I3402">
        <v>82</v>
      </c>
      <c r="J3402">
        <v>43</v>
      </c>
      <c r="K3402">
        <v>52.439024390243901</v>
      </c>
    </row>
    <row r="3403" spans="1:11" x14ac:dyDescent="0.25">
      <c r="A3403" t="s">
        <v>470</v>
      </c>
      <c r="B3403" t="s">
        <v>358</v>
      </c>
      <c r="C3403">
        <v>48</v>
      </c>
      <c r="D3403">
        <v>31</v>
      </c>
      <c r="E3403">
        <v>64.583333333333329</v>
      </c>
      <c r="F3403">
        <v>52</v>
      </c>
      <c r="G3403">
        <v>26</v>
      </c>
      <c r="H3403">
        <v>50</v>
      </c>
      <c r="I3403">
        <v>100</v>
      </c>
      <c r="J3403">
        <v>57</v>
      </c>
      <c r="K3403">
        <v>57</v>
      </c>
    </row>
    <row r="3404" spans="1:11" x14ac:dyDescent="0.25">
      <c r="A3404" t="s">
        <v>470</v>
      </c>
      <c r="B3404" t="s">
        <v>359</v>
      </c>
      <c r="C3404">
        <v>53</v>
      </c>
      <c r="D3404">
        <v>37</v>
      </c>
      <c r="E3404">
        <v>69.811320754716974</v>
      </c>
      <c r="F3404">
        <v>50</v>
      </c>
      <c r="G3404">
        <v>34</v>
      </c>
      <c r="H3404">
        <v>68</v>
      </c>
      <c r="I3404">
        <v>103</v>
      </c>
      <c r="J3404">
        <v>71</v>
      </c>
      <c r="K3404">
        <v>68.932038834951456</v>
      </c>
    </row>
    <row r="3405" spans="1:11" x14ac:dyDescent="0.25">
      <c r="A3405" t="s">
        <v>470</v>
      </c>
      <c r="B3405" t="s">
        <v>360</v>
      </c>
      <c r="C3405">
        <v>64</v>
      </c>
      <c r="D3405">
        <v>51</v>
      </c>
      <c r="E3405">
        <v>79.6875</v>
      </c>
      <c r="F3405">
        <v>61</v>
      </c>
      <c r="G3405">
        <v>41</v>
      </c>
      <c r="H3405">
        <v>67.213114754098356</v>
      </c>
      <c r="I3405">
        <v>125</v>
      </c>
      <c r="J3405">
        <v>92</v>
      </c>
      <c r="K3405">
        <v>73.599999999999994</v>
      </c>
    </row>
    <row r="3406" spans="1:11" x14ac:dyDescent="0.25">
      <c r="A3406" t="s">
        <v>470</v>
      </c>
      <c r="B3406" t="s">
        <v>361</v>
      </c>
      <c r="C3406">
        <v>58</v>
      </c>
      <c r="D3406">
        <v>52</v>
      </c>
      <c r="E3406">
        <v>89.655172413793096</v>
      </c>
      <c r="F3406">
        <v>59</v>
      </c>
      <c r="G3406">
        <v>39</v>
      </c>
      <c r="H3406">
        <v>66.1016949152542</v>
      </c>
      <c r="I3406">
        <v>117</v>
      </c>
      <c r="J3406">
        <v>91</v>
      </c>
      <c r="K3406">
        <v>77.7777777777778</v>
      </c>
    </row>
    <row r="3407" spans="1:11" x14ac:dyDescent="0.25">
      <c r="A3407" t="s">
        <v>470</v>
      </c>
      <c r="B3407" t="s">
        <v>362</v>
      </c>
      <c r="C3407">
        <v>48</v>
      </c>
      <c r="D3407">
        <v>40</v>
      </c>
      <c r="E3407">
        <v>83.3333333333333</v>
      </c>
      <c r="F3407">
        <v>76</v>
      </c>
      <c r="G3407">
        <v>61</v>
      </c>
      <c r="H3407">
        <v>80.263157894736807</v>
      </c>
      <c r="I3407">
        <v>124</v>
      </c>
      <c r="J3407">
        <v>101</v>
      </c>
      <c r="K3407">
        <v>81.451612903225794</v>
      </c>
    </row>
    <row r="3408" spans="1:11" x14ac:dyDescent="0.25">
      <c r="A3408" t="s">
        <v>470</v>
      </c>
      <c r="B3408" t="s">
        <v>355</v>
      </c>
      <c r="C3408">
        <v>34</v>
      </c>
      <c r="D3408">
        <v>21</v>
      </c>
      <c r="E3408">
        <v>61.764705882352935</v>
      </c>
      <c r="F3408">
        <v>32</v>
      </c>
      <c r="G3408">
        <v>18</v>
      </c>
      <c r="H3408">
        <v>56.25</v>
      </c>
      <c r="I3408">
        <v>66</v>
      </c>
      <c r="J3408">
        <v>39</v>
      </c>
      <c r="K3408">
        <v>59.090909090909093</v>
      </c>
    </row>
    <row r="3409" spans="1:11" x14ac:dyDescent="0.25">
      <c r="A3409" t="s">
        <v>253</v>
      </c>
      <c r="B3409" t="s">
        <v>367</v>
      </c>
      <c r="C3409">
        <v>3753</v>
      </c>
      <c r="D3409">
        <v>1799</v>
      </c>
      <c r="E3409">
        <v>47.934985345057285</v>
      </c>
      <c r="F3409">
        <v>3691</v>
      </c>
      <c r="G3409">
        <v>1588</v>
      </c>
      <c r="H3409">
        <v>43.023570848008667</v>
      </c>
      <c r="I3409">
        <v>7444</v>
      </c>
      <c r="J3409">
        <v>3387</v>
      </c>
      <c r="K3409">
        <v>45.499731327243417</v>
      </c>
    </row>
    <row r="3410" spans="1:11" x14ac:dyDescent="0.25">
      <c r="A3410" t="s">
        <v>253</v>
      </c>
      <c r="B3410" t="s">
        <v>368</v>
      </c>
      <c r="C3410">
        <v>3671</v>
      </c>
      <c r="D3410">
        <v>1679</v>
      </c>
      <c r="E3410">
        <v>45.736856442386269</v>
      </c>
      <c r="F3410">
        <v>4223</v>
      </c>
      <c r="G3410">
        <v>1783</v>
      </c>
      <c r="H3410">
        <v>42.221169784513378</v>
      </c>
      <c r="I3410">
        <v>7894</v>
      </c>
      <c r="J3410">
        <v>3462</v>
      </c>
      <c r="K3410">
        <v>43.856093235368633</v>
      </c>
    </row>
    <row r="3411" spans="1:11" x14ac:dyDescent="0.25">
      <c r="A3411" t="s">
        <v>253</v>
      </c>
      <c r="B3411" t="s">
        <v>369</v>
      </c>
      <c r="C3411">
        <v>3485</v>
      </c>
      <c r="D3411">
        <v>1672</v>
      </c>
      <c r="E3411">
        <v>47.977044476327116</v>
      </c>
      <c r="F3411">
        <v>3674</v>
      </c>
      <c r="G3411">
        <v>1568</v>
      </c>
      <c r="H3411">
        <v>42.678279804028307</v>
      </c>
      <c r="I3411">
        <v>7159</v>
      </c>
      <c r="J3411">
        <v>3240</v>
      </c>
      <c r="K3411">
        <v>45.257717558318198</v>
      </c>
    </row>
    <row r="3412" spans="1:11" x14ac:dyDescent="0.25">
      <c r="A3412" t="s">
        <v>253</v>
      </c>
      <c r="B3412" t="s">
        <v>370</v>
      </c>
      <c r="C3412">
        <v>3779</v>
      </c>
      <c r="D3412">
        <v>1751</v>
      </c>
      <c r="E3412">
        <v>46.335009261709445</v>
      </c>
      <c r="F3412">
        <v>3960</v>
      </c>
      <c r="G3412">
        <v>1679</v>
      </c>
      <c r="H3412">
        <v>42.398989898989903</v>
      </c>
      <c r="I3412">
        <v>7739</v>
      </c>
      <c r="J3412">
        <v>3430</v>
      </c>
      <c r="K3412">
        <v>44.320971701770262</v>
      </c>
    </row>
    <row r="3413" spans="1:11" x14ac:dyDescent="0.25">
      <c r="A3413" t="s">
        <v>253</v>
      </c>
      <c r="B3413" t="s">
        <v>357</v>
      </c>
      <c r="C3413">
        <v>4116</v>
      </c>
      <c r="D3413">
        <v>1823</v>
      </c>
      <c r="E3413">
        <v>44.290573372206026</v>
      </c>
      <c r="F3413">
        <v>4295</v>
      </c>
      <c r="G3413">
        <v>1662</v>
      </c>
      <c r="H3413">
        <v>38.696158323632133</v>
      </c>
      <c r="I3413">
        <v>8411</v>
      </c>
      <c r="J3413">
        <v>3485</v>
      </c>
      <c r="K3413">
        <v>41.433836642491976</v>
      </c>
    </row>
    <row r="3414" spans="1:11" x14ac:dyDescent="0.25">
      <c r="A3414" t="s">
        <v>253</v>
      </c>
      <c r="B3414" t="s">
        <v>358</v>
      </c>
      <c r="C3414">
        <v>3724</v>
      </c>
      <c r="D3414">
        <v>1681</v>
      </c>
      <c r="E3414">
        <v>45.139634801288942</v>
      </c>
      <c r="F3414">
        <v>4210</v>
      </c>
      <c r="G3414">
        <v>1615</v>
      </c>
      <c r="H3414">
        <v>38.36104513064133</v>
      </c>
      <c r="I3414">
        <v>7934</v>
      </c>
      <c r="J3414">
        <v>3296</v>
      </c>
      <c r="K3414">
        <v>41.542727501890596</v>
      </c>
    </row>
    <row r="3415" spans="1:11" x14ac:dyDescent="0.25">
      <c r="A3415" t="s">
        <v>253</v>
      </c>
      <c r="B3415" t="s">
        <v>359</v>
      </c>
      <c r="C3415">
        <v>4283</v>
      </c>
      <c r="D3415">
        <v>2013</v>
      </c>
      <c r="E3415">
        <v>46.999766518795241</v>
      </c>
      <c r="F3415">
        <v>5021</v>
      </c>
      <c r="G3415">
        <v>2036</v>
      </c>
      <c r="H3415">
        <v>40.549691296554471</v>
      </c>
      <c r="I3415">
        <v>9304</v>
      </c>
      <c r="J3415">
        <v>4049</v>
      </c>
      <c r="K3415">
        <v>43.518916595012897</v>
      </c>
    </row>
    <row r="3416" spans="1:11" x14ac:dyDescent="0.25">
      <c r="A3416" t="s">
        <v>253</v>
      </c>
      <c r="B3416" t="s">
        <v>360</v>
      </c>
      <c r="C3416">
        <v>4212</v>
      </c>
      <c r="D3416">
        <v>1857</v>
      </c>
      <c r="E3416">
        <v>44.088319088319082</v>
      </c>
      <c r="F3416">
        <v>4823</v>
      </c>
      <c r="G3416">
        <v>1800</v>
      </c>
      <c r="H3416">
        <v>37.321169396641096</v>
      </c>
      <c r="I3416">
        <v>9035</v>
      </c>
      <c r="J3416">
        <v>3657</v>
      </c>
      <c r="K3416">
        <v>40.475926950747095</v>
      </c>
    </row>
    <row r="3417" spans="1:11" x14ac:dyDescent="0.25">
      <c r="A3417" t="s">
        <v>253</v>
      </c>
      <c r="B3417" t="s">
        <v>361</v>
      </c>
      <c r="C3417">
        <v>3730</v>
      </c>
      <c r="D3417">
        <v>1483</v>
      </c>
      <c r="E3417">
        <v>39.758713136729199</v>
      </c>
      <c r="F3417">
        <v>4218</v>
      </c>
      <c r="G3417">
        <v>1492</v>
      </c>
      <c r="H3417">
        <v>35.372214319582703</v>
      </c>
      <c r="I3417">
        <v>7948</v>
      </c>
      <c r="J3417">
        <v>2975</v>
      </c>
      <c r="K3417">
        <v>37.4308002013085</v>
      </c>
    </row>
    <row r="3418" spans="1:11" x14ac:dyDescent="0.25">
      <c r="A3418" t="s">
        <v>253</v>
      </c>
      <c r="B3418" t="s">
        <v>362</v>
      </c>
      <c r="C3418">
        <v>4157</v>
      </c>
      <c r="D3418">
        <v>1722</v>
      </c>
      <c r="E3418">
        <v>41.424103921097</v>
      </c>
      <c r="F3418">
        <v>4406</v>
      </c>
      <c r="G3418">
        <v>1581</v>
      </c>
      <c r="H3418">
        <v>35.882886972310502</v>
      </c>
      <c r="I3418">
        <v>8563</v>
      </c>
      <c r="J3418">
        <v>3303</v>
      </c>
      <c r="K3418">
        <v>38.572930047880398</v>
      </c>
    </row>
    <row r="3419" spans="1:11" x14ac:dyDescent="0.25">
      <c r="A3419" t="s">
        <v>253</v>
      </c>
      <c r="B3419" t="s">
        <v>363</v>
      </c>
      <c r="C3419">
        <v>1153</v>
      </c>
      <c r="D3419">
        <v>519</v>
      </c>
      <c r="E3419">
        <v>45.013009540329598</v>
      </c>
      <c r="F3419">
        <v>1174</v>
      </c>
      <c r="G3419">
        <v>467</v>
      </c>
      <c r="H3419">
        <v>39.778534923339002</v>
      </c>
      <c r="I3419">
        <v>2327</v>
      </c>
      <c r="J3419">
        <v>986</v>
      </c>
      <c r="K3419">
        <v>42.372152986678103</v>
      </c>
    </row>
    <row r="3420" spans="1:11" x14ac:dyDescent="0.25">
      <c r="A3420" t="s">
        <v>253</v>
      </c>
      <c r="B3420" t="s">
        <v>355</v>
      </c>
      <c r="C3420">
        <v>4019</v>
      </c>
      <c r="D3420">
        <v>1895</v>
      </c>
      <c r="E3420">
        <v>47.151032595172929</v>
      </c>
      <c r="F3420">
        <v>4129</v>
      </c>
      <c r="G3420">
        <v>1752</v>
      </c>
      <c r="H3420">
        <v>42.431581496730445</v>
      </c>
      <c r="I3420">
        <v>8148</v>
      </c>
      <c r="J3420">
        <v>3647</v>
      </c>
      <c r="K3420">
        <v>44.759450171821307</v>
      </c>
    </row>
    <row r="3421" spans="1:11" x14ac:dyDescent="0.25">
      <c r="A3421" t="s">
        <v>252</v>
      </c>
      <c r="B3421" t="s">
        <v>367</v>
      </c>
      <c r="C3421">
        <v>5109</v>
      </c>
      <c r="D3421">
        <v>2738</v>
      </c>
      <c r="E3421">
        <v>53.591700919945197</v>
      </c>
      <c r="F3421">
        <v>6047</v>
      </c>
      <c r="G3421">
        <v>2654</v>
      </c>
      <c r="H3421">
        <v>43.889531999338516</v>
      </c>
      <c r="I3421">
        <v>11157</v>
      </c>
      <c r="J3421">
        <v>5392</v>
      </c>
      <c r="K3421">
        <v>48.328403692748942</v>
      </c>
    </row>
    <row r="3422" spans="1:11" x14ac:dyDescent="0.25">
      <c r="A3422" t="s">
        <v>252</v>
      </c>
      <c r="B3422" t="s">
        <v>355</v>
      </c>
      <c r="C3422">
        <v>4310</v>
      </c>
      <c r="D3422">
        <v>2285</v>
      </c>
      <c r="E3422">
        <v>53.01624129930395</v>
      </c>
      <c r="F3422">
        <v>5727</v>
      </c>
      <c r="G3422">
        <v>2494</v>
      </c>
      <c r="H3422">
        <v>43.548105465339624</v>
      </c>
      <c r="I3422">
        <v>10037</v>
      </c>
      <c r="J3422">
        <v>4779</v>
      </c>
      <c r="K3422">
        <v>47.613828833316731</v>
      </c>
    </row>
    <row r="3423" spans="1:11" x14ac:dyDescent="0.25">
      <c r="A3423" t="s">
        <v>252</v>
      </c>
      <c r="B3423" t="s">
        <v>368</v>
      </c>
      <c r="C3423">
        <v>5866</v>
      </c>
      <c r="D3423">
        <v>3005</v>
      </c>
      <c r="E3423">
        <v>51.227412205932495</v>
      </c>
      <c r="F3423">
        <v>7054</v>
      </c>
      <c r="G3423">
        <v>2961</v>
      </c>
      <c r="H3423">
        <v>41.976183725545788</v>
      </c>
      <c r="I3423">
        <v>12920</v>
      </c>
      <c r="J3423">
        <v>5966</v>
      </c>
      <c r="K3423">
        <v>46.176470588235297</v>
      </c>
    </row>
    <row r="3424" spans="1:11" x14ac:dyDescent="0.25">
      <c r="A3424" t="s">
        <v>252</v>
      </c>
      <c r="B3424" t="s">
        <v>369</v>
      </c>
      <c r="C3424">
        <v>6151</v>
      </c>
      <c r="D3424">
        <v>3051</v>
      </c>
      <c r="E3424">
        <v>49.601690781986669</v>
      </c>
      <c r="F3424">
        <v>7273</v>
      </c>
      <c r="G3424">
        <v>2930</v>
      </c>
      <c r="H3424">
        <v>40.285989275402173</v>
      </c>
      <c r="I3424">
        <v>13424</v>
      </c>
      <c r="J3424">
        <v>5981</v>
      </c>
      <c r="K3424">
        <v>44.554529201430277</v>
      </c>
    </row>
    <row r="3425" spans="1:11" x14ac:dyDescent="0.25">
      <c r="A3425" t="s">
        <v>252</v>
      </c>
      <c r="B3425" t="s">
        <v>370</v>
      </c>
      <c r="C3425">
        <v>6587</v>
      </c>
      <c r="D3425">
        <v>3327</v>
      </c>
      <c r="E3425">
        <v>50.508577501138603</v>
      </c>
      <c r="F3425">
        <v>7719</v>
      </c>
      <c r="G3425">
        <v>3140</v>
      </c>
      <c r="H3425">
        <v>40.678844409897657</v>
      </c>
      <c r="I3425">
        <v>14306</v>
      </c>
      <c r="J3425">
        <v>6467</v>
      </c>
      <c r="K3425">
        <v>45.204809170977214</v>
      </c>
    </row>
    <row r="3426" spans="1:11" x14ac:dyDescent="0.25">
      <c r="A3426" t="s">
        <v>252</v>
      </c>
      <c r="B3426" t="s">
        <v>357</v>
      </c>
      <c r="C3426">
        <v>6619</v>
      </c>
      <c r="D3426">
        <v>3349</v>
      </c>
      <c r="E3426">
        <v>50.59676688321499</v>
      </c>
      <c r="F3426">
        <v>7931</v>
      </c>
      <c r="G3426">
        <v>3289</v>
      </c>
      <c r="H3426">
        <v>41.470180305131763</v>
      </c>
      <c r="I3426">
        <v>14550</v>
      </c>
      <c r="J3426">
        <v>6638</v>
      </c>
      <c r="K3426">
        <v>45.621993127147768</v>
      </c>
    </row>
    <row r="3427" spans="1:11" x14ac:dyDescent="0.25">
      <c r="A3427" t="s">
        <v>252</v>
      </c>
      <c r="B3427" t="s">
        <v>358</v>
      </c>
      <c r="C3427">
        <v>6487</v>
      </c>
      <c r="D3427">
        <v>3289</v>
      </c>
      <c r="E3427">
        <v>50.701402805611224</v>
      </c>
      <c r="F3427">
        <v>8123</v>
      </c>
      <c r="G3427">
        <v>3316</v>
      </c>
      <c r="H3427">
        <v>40.822356272313186</v>
      </c>
      <c r="I3427">
        <v>14610</v>
      </c>
      <c r="J3427">
        <v>6605</v>
      </c>
      <c r="K3427">
        <v>45.20876112251883</v>
      </c>
    </row>
    <row r="3428" spans="1:11" x14ac:dyDescent="0.25">
      <c r="A3428" t="s">
        <v>252</v>
      </c>
      <c r="B3428" t="s">
        <v>359</v>
      </c>
      <c r="C3428">
        <v>7509</v>
      </c>
      <c r="D3428">
        <v>3772</v>
      </c>
      <c r="E3428">
        <v>50.233053668930616</v>
      </c>
      <c r="F3428">
        <v>8955</v>
      </c>
      <c r="G3428">
        <v>3711</v>
      </c>
      <c r="H3428">
        <v>41.440536013400333</v>
      </c>
      <c r="I3428">
        <v>16464</v>
      </c>
      <c r="J3428">
        <v>7483</v>
      </c>
      <c r="K3428">
        <v>45.450680272108848</v>
      </c>
    </row>
    <row r="3429" spans="1:11" x14ac:dyDescent="0.25">
      <c r="A3429" t="s">
        <v>252</v>
      </c>
      <c r="B3429" t="s">
        <v>360</v>
      </c>
      <c r="C3429">
        <v>8032</v>
      </c>
      <c r="D3429">
        <v>3891</v>
      </c>
      <c r="E3429">
        <v>48.4437250996016</v>
      </c>
      <c r="F3429">
        <v>9984</v>
      </c>
      <c r="G3429">
        <v>3866</v>
      </c>
      <c r="H3429">
        <v>38.721955128205124</v>
      </c>
      <c r="I3429">
        <v>18016</v>
      </c>
      <c r="J3429">
        <v>7757</v>
      </c>
      <c r="K3429">
        <v>43.056172291296626</v>
      </c>
    </row>
    <row r="3430" spans="1:11" x14ac:dyDescent="0.25">
      <c r="A3430" t="s">
        <v>252</v>
      </c>
      <c r="B3430" t="s">
        <v>361</v>
      </c>
      <c r="C3430">
        <v>7923</v>
      </c>
      <c r="D3430">
        <v>3692</v>
      </c>
      <c r="E3430">
        <v>46.598510665152098</v>
      </c>
      <c r="F3430">
        <v>9460</v>
      </c>
      <c r="G3430">
        <v>3580</v>
      </c>
      <c r="H3430">
        <v>37.843551797040199</v>
      </c>
      <c r="I3430">
        <v>17383</v>
      </c>
      <c r="J3430">
        <v>7272</v>
      </c>
      <c r="K3430">
        <v>41.833975723407903</v>
      </c>
    </row>
    <row r="3431" spans="1:11" x14ac:dyDescent="0.25">
      <c r="A3431" t="s">
        <v>252</v>
      </c>
      <c r="B3431" t="s">
        <v>362</v>
      </c>
      <c r="C3431">
        <v>7432</v>
      </c>
      <c r="D3431">
        <v>3601</v>
      </c>
      <c r="E3431">
        <v>48.4526372443488</v>
      </c>
      <c r="F3431">
        <v>8423</v>
      </c>
      <c r="G3431">
        <v>3232</v>
      </c>
      <c r="H3431">
        <v>38.371126676956003</v>
      </c>
      <c r="I3431">
        <v>15855</v>
      </c>
      <c r="J3431">
        <v>6833</v>
      </c>
      <c r="K3431">
        <v>43.0968148848944</v>
      </c>
    </row>
    <row r="3432" spans="1:11" x14ac:dyDescent="0.25">
      <c r="A3432" t="s">
        <v>252</v>
      </c>
      <c r="B3432" t="s">
        <v>363</v>
      </c>
      <c r="C3432">
        <v>2150</v>
      </c>
      <c r="D3432">
        <v>1091</v>
      </c>
      <c r="E3432">
        <v>50.744186046511601</v>
      </c>
      <c r="F3432">
        <v>1952</v>
      </c>
      <c r="G3432">
        <v>867</v>
      </c>
      <c r="H3432">
        <v>44.415983606557397</v>
      </c>
      <c r="I3432">
        <v>4102</v>
      </c>
      <c r="J3432">
        <v>1958</v>
      </c>
      <c r="K3432">
        <v>47.732813261823502</v>
      </c>
    </row>
    <row r="3433" spans="1:11" x14ac:dyDescent="0.25">
      <c r="A3433" t="s">
        <v>274</v>
      </c>
      <c r="B3433" t="s">
        <v>365</v>
      </c>
      <c r="C3433">
        <v>3575</v>
      </c>
      <c r="D3433">
        <v>1609</v>
      </c>
      <c r="E3433">
        <v>45.006993006993007</v>
      </c>
      <c r="F3433">
        <v>3000</v>
      </c>
      <c r="G3433">
        <v>1095</v>
      </c>
      <c r="H3433">
        <v>36.5</v>
      </c>
      <c r="I3433">
        <v>6575</v>
      </c>
      <c r="J3433">
        <v>2704</v>
      </c>
      <c r="K3433">
        <v>41.125475285171106</v>
      </c>
    </row>
    <row r="3434" spans="1:11" x14ac:dyDescent="0.25">
      <c r="A3434" t="s">
        <v>274</v>
      </c>
      <c r="B3434" t="s">
        <v>366</v>
      </c>
      <c r="C3434">
        <v>4978</v>
      </c>
      <c r="D3434">
        <v>2282</v>
      </c>
      <c r="E3434">
        <v>45.841703495379669</v>
      </c>
      <c r="F3434">
        <v>4423</v>
      </c>
      <c r="G3434">
        <v>1725</v>
      </c>
      <c r="H3434">
        <v>39.000678272665617</v>
      </c>
      <c r="I3434">
        <v>9401</v>
      </c>
      <c r="J3434">
        <v>4007</v>
      </c>
      <c r="K3434">
        <v>42.623125199446868</v>
      </c>
    </row>
    <row r="3435" spans="1:11" x14ac:dyDescent="0.25">
      <c r="A3435" t="s">
        <v>471</v>
      </c>
      <c r="B3435" t="s">
        <v>365</v>
      </c>
      <c r="C3435">
        <v>2706</v>
      </c>
      <c r="D3435">
        <v>1497</v>
      </c>
      <c r="E3435">
        <v>55.32150776053215</v>
      </c>
      <c r="F3435">
        <v>3086</v>
      </c>
      <c r="G3435">
        <v>1448</v>
      </c>
      <c r="H3435">
        <v>46.921581335061568</v>
      </c>
      <c r="I3435">
        <v>5793</v>
      </c>
      <c r="J3435">
        <v>2946</v>
      </c>
      <c r="K3435">
        <v>50.854479544277574</v>
      </c>
    </row>
    <row r="3436" spans="1:11" x14ac:dyDescent="0.25">
      <c r="A3436" t="s">
        <v>471</v>
      </c>
      <c r="B3436" t="s">
        <v>366</v>
      </c>
      <c r="C3436">
        <v>2384</v>
      </c>
      <c r="D3436">
        <v>1297</v>
      </c>
      <c r="E3436">
        <v>54.404362416107375</v>
      </c>
      <c r="F3436">
        <v>2740</v>
      </c>
      <c r="G3436">
        <v>1277</v>
      </c>
      <c r="H3436">
        <v>46.605839416058394</v>
      </c>
      <c r="I3436">
        <v>5124</v>
      </c>
      <c r="J3436">
        <v>2574</v>
      </c>
      <c r="K3436">
        <v>50.234192037470727</v>
      </c>
    </row>
    <row r="3437" spans="1:11" x14ac:dyDescent="0.25">
      <c r="A3437" t="s">
        <v>471</v>
      </c>
      <c r="B3437" t="s">
        <v>367</v>
      </c>
      <c r="C3437">
        <v>1884</v>
      </c>
      <c r="D3437">
        <v>1065</v>
      </c>
      <c r="E3437">
        <v>56.528662420382162</v>
      </c>
      <c r="F3437">
        <v>2179</v>
      </c>
      <c r="G3437">
        <v>1086</v>
      </c>
      <c r="H3437">
        <v>49.839375860486463</v>
      </c>
      <c r="I3437">
        <v>4063</v>
      </c>
      <c r="J3437">
        <v>2151</v>
      </c>
      <c r="K3437">
        <v>52.941176470588232</v>
      </c>
    </row>
    <row r="3438" spans="1:11" x14ac:dyDescent="0.25">
      <c r="A3438" t="s">
        <v>471</v>
      </c>
      <c r="B3438" t="s">
        <v>355</v>
      </c>
      <c r="C3438">
        <v>2228</v>
      </c>
      <c r="D3438">
        <v>1222</v>
      </c>
      <c r="E3438">
        <v>54.847396768402149</v>
      </c>
      <c r="F3438">
        <v>2206</v>
      </c>
      <c r="G3438">
        <v>1122</v>
      </c>
      <c r="H3438">
        <v>50.861287398005445</v>
      </c>
      <c r="I3438">
        <v>4434</v>
      </c>
      <c r="J3438">
        <v>2344</v>
      </c>
      <c r="K3438">
        <v>52.864230942715388</v>
      </c>
    </row>
    <row r="3439" spans="1:11" x14ac:dyDescent="0.25">
      <c r="A3439" t="s">
        <v>471</v>
      </c>
      <c r="B3439" t="s">
        <v>368</v>
      </c>
      <c r="C3439">
        <v>1915</v>
      </c>
      <c r="D3439">
        <v>1108</v>
      </c>
      <c r="E3439">
        <v>57.859007832898172</v>
      </c>
      <c r="F3439">
        <v>2226</v>
      </c>
      <c r="G3439">
        <v>1121</v>
      </c>
      <c r="H3439">
        <v>50.359389038634319</v>
      </c>
      <c r="I3439">
        <v>4141</v>
      </c>
      <c r="J3439">
        <v>2229</v>
      </c>
      <c r="K3439">
        <v>53.827577879739195</v>
      </c>
    </row>
    <row r="3440" spans="1:11" x14ac:dyDescent="0.25">
      <c r="A3440" t="s">
        <v>471</v>
      </c>
      <c r="B3440" t="s">
        <v>369</v>
      </c>
      <c r="C3440">
        <v>1857</v>
      </c>
      <c r="D3440">
        <v>1046</v>
      </c>
      <c r="E3440">
        <v>56.327409800753905</v>
      </c>
      <c r="F3440">
        <v>2093</v>
      </c>
      <c r="G3440">
        <v>1056</v>
      </c>
      <c r="H3440">
        <v>50.453893932154806</v>
      </c>
      <c r="I3440">
        <v>3950</v>
      </c>
      <c r="J3440">
        <v>2102</v>
      </c>
      <c r="K3440">
        <v>53.215189873417721</v>
      </c>
    </row>
    <row r="3441" spans="1:11" x14ac:dyDescent="0.25">
      <c r="A3441" t="s">
        <v>471</v>
      </c>
      <c r="B3441" t="s">
        <v>370</v>
      </c>
      <c r="C3441">
        <v>1924</v>
      </c>
      <c r="D3441">
        <v>1157</v>
      </c>
      <c r="E3441">
        <v>60.13513513513513</v>
      </c>
      <c r="F3441">
        <v>2052</v>
      </c>
      <c r="G3441">
        <v>1110</v>
      </c>
      <c r="H3441">
        <v>54.093567251461991</v>
      </c>
      <c r="I3441">
        <v>3976</v>
      </c>
      <c r="J3441">
        <v>2267</v>
      </c>
      <c r="K3441">
        <v>57.017102615694164</v>
      </c>
    </row>
    <row r="3442" spans="1:11" x14ac:dyDescent="0.25">
      <c r="A3442" t="s">
        <v>471</v>
      </c>
      <c r="B3442" t="s">
        <v>357</v>
      </c>
      <c r="C3442">
        <v>2024</v>
      </c>
      <c r="D3442">
        <v>1257</v>
      </c>
      <c r="E3442">
        <v>62.104743083003953</v>
      </c>
      <c r="F3442">
        <v>2273</v>
      </c>
      <c r="G3442">
        <v>1251</v>
      </c>
      <c r="H3442">
        <v>55.037395512538495</v>
      </c>
      <c r="I3442">
        <v>4297</v>
      </c>
      <c r="J3442">
        <v>2508</v>
      </c>
      <c r="K3442">
        <v>58.366302071212473</v>
      </c>
    </row>
    <row r="3443" spans="1:11" x14ac:dyDescent="0.25">
      <c r="A3443" t="s">
        <v>471</v>
      </c>
      <c r="B3443" t="s">
        <v>358</v>
      </c>
      <c r="C3443">
        <v>2428</v>
      </c>
      <c r="D3443">
        <v>1455</v>
      </c>
      <c r="E3443">
        <v>59.925864909390448</v>
      </c>
      <c r="F3443">
        <v>2566</v>
      </c>
      <c r="G3443">
        <v>1342</v>
      </c>
      <c r="H3443">
        <v>52.299298519095871</v>
      </c>
      <c r="I3443">
        <v>4994</v>
      </c>
      <c r="J3443">
        <v>2797</v>
      </c>
      <c r="K3443">
        <v>56.007208650380456</v>
      </c>
    </row>
    <row r="3444" spans="1:11" x14ac:dyDescent="0.25">
      <c r="A3444" t="s">
        <v>471</v>
      </c>
      <c r="B3444" t="s">
        <v>359</v>
      </c>
      <c r="C3444">
        <v>2423</v>
      </c>
      <c r="D3444">
        <v>1420</v>
      </c>
      <c r="E3444">
        <v>58.60503508047875</v>
      </c>
      <c r="F3444">
        <v>2696</v>
      </c>
      <c r="G3444">
        <v>1398</v>
      </c>
      <c r="H3444">
        <v>51.854599406528187</v>
      </c>
      <c r="I3444">
        <v>5119</v>
      </c>
      <c r="J3444">
        <v>2818</v>
      </c>
      <c r="K3444">
        <v>55.049814416878299</v>
      </c>
    </row>
    <row r="3445" spans="1:11" x14ac:dyDescent="0.25">
      <c r="A3445" t="s">
        <v>471</v>
      </c>
      <c r="B3445" t="s">
        <v>360</v>
      </c>
      <c r="C3445">
        <v>2005</v>
      </c>
      <c r="D3445">
        <v>1171</v>
      </c>
      <c r="E3445">
        <v>58.403990024937656</v>
      </c>
      <c r="F3445">
        <v>2342</v>
      </c>
      <c r="G3445">
        <v>1209</v>
      </c>
      <c r="H3445">
        <v>51.622544833475658</v>
      </c>
      <c r="I3445">
        <v>4347</v>
      </c>
      <c r="J3445">
        <v>2380</v>
      </c>
      <c r="K3445">
        <v>54.750402576489535</v>
      </c>
    </row>
    <row r="3446" spans="1:11" x14ac:dyDescent="0.25">
      <c r="A3446" t="s">
        <v>255</v>
      </c>
      <c r="B3446" t="s">
        <v>359</v>
      </c>
      <c r="C3446">
        <v>3048</v>
      </c>
      <c r="D3446">
        <v>1749</v>
      </c>
      <c r="E3446">
        <v>57.381889763779526</v>
      </c>
      <c r="F3446">
        <v>3433</v>
      </c>
      <c r="G3446">
        <v>1785</v>
      </c>
      <c r="H3446">
        <v>51.995339353335275</v>
      </c>
      <c r="I3446">
        <v>6481</v>
      </c>
      <c r="J3446">
        <v>3534</v>
      </c>
      <c r="K3446">
        <v>54.528622126215083</v>
      </c>
    </row>
    <row r="3447" spans="1:11" x14ac:dyDescent="0.25">
      <c r="A3447" t="s">
        <v>255</v>
      </c>
      <c r="B3447" t="s">
        <v>360</v>
      </c>
      <c r="C3447">
        <v>1846</v>
      </c>
      <c r="D3447">
        <v>1121</v>
      </c>
      <c r="E3447">
        <v>60.725893824485375</v>
      </c>
      <c r="F3447">
        <v>2106</v>
      </c>
      <c r="G3447">
        <v>1103</v>
      </c>
      <c r="H3447">
        <v>52.374169040835703</v>
      </c>
      <c r="I3447">
        <v>3952</v>
      </c>
      <c r="J3447">
        <v>2224</v>
      </c>
      <c r="K3447">
        <v>56.275303643724691</v>
      </c>
    </row>
    <row r="3448" spans="1:11" x14ac:dyDescent="0.25">
      <c r="A3448" t="s">
        <v>255</v>
      </c>
      <c r="B3448" t="s">
        <v>361</v>
      </c>
      <c r="C3448">
        <v>2193</v>
      </c>
      <c r="D3448">
        <v>1357</v>
      </c>
      <c r="E3448">
        <v>61.878704970360197</v>
      </c>
      <c r="F3448">
        <v>2422</v>
      </c>
      <c r="G3448">
        <v>1290</v>
      </c>
      <c r="H3448">
        <v>53.261767134599502</v>
      </c>
      <c r="I3448">
        <v>4615</v>
      </c>
      <c r="J3448">
        <v>2647</v>
      </c>
      <c r="K3448">
        <v>57.356446370530897</v>
      </c>
    </row>
    <row r="3449" spans="1:11" x14ac:dyDescent="0.25">
      <c r="A3449" t="s">
        <v>255</v>
      </c>
      <c r="B3449" t="s">
        <v>362</v>
      </c>
      <c r="C3449">
        <v>4317</v>
      </c>
      <c r="D3449">
        <v>2468</v>
      </c>
      <c r="E3449">
        <v>57.169330553625201</v>
      </c>
      <c r="F3449">
        <v>5120</v>
      </c>
      <c r="G3449">
        <v>2511</v>
      </c>
      <c r="H3449">
        <v>49.04296875</v>
      </c>
      <c r="I3449">
        <v>9438</v>
      </c>
      <c r="J3449">
        <v>4980</v>
      </c>
      <c r="K3449">
        <v>52.765416401780001</v>
      </c>
    </row>
    <row r="3450" spans="1:11" x14ac:dyDescent="0.25">
      <c r="A3450" t="s">
        <v>255</v>
      </c>
      <c r="B3450" t="s">
        <v>363</v>
      </c>
      <c r="C3450">
        <v>1068</v>
      </c>
      <c r="D3450">
        <v>699</v>
      </c>
      <c r="E3450">
        <v>65.449438202247194</v>
      </c>
      <c r="F3450">
        <v>1218</v>
      </c>
      <c r="G3450">
        <v>697</v>
      </c>
      <c r="H3450">
        <v>57.224958949096902</v>
      </c>
      <c r="I3450">
        <v>2286</v>
      </c>
      <c r="J3450">
        <v>1396</v>
      </c>
      <c r="K3450">
        <v>61.067366579177602</v>
      </c>
    </row>
    <row r="3451" spans="1:11" x14ac:dyDescent="0.25">
      <c r="A3451" t="s">
        <v>256</v>
      </c>
      <c r="B3451" t="s">
        <v>365</v>
      </c>
      <c r="C3451">
        <v>4849</v>
      </c>
      <c r="D3451">
        <v>2320</v>
      </c>
      <c r="E3451">
        <v>47.844916477624253</v>
      </c>
      <c r="F3451">
        <v>4798</v>
      </c>
      <c r="G3451">
        <v>2100</v>
      </c>
      <c r="H3451">
        <v>43.768236765318882</v>
      </c>
      <c r="I3451">
        <v>9649</v>
      </c>
      <c r="J3451">
        <v>4421</v>
      </c>
      <c r="K3451">
        <v>45.818219504611882</v>
      </c>
    </row>
    <row r="3452" spans="1:11" x14ac:dyDescent="0.25">
      <c r="A3452" t="s">
        <v>256</v>
      </c>
      <c r="B3452" t="s">
        <v>366</v>
      </c>
      <c r="C3452">
        <v>4734</v>
      </c>
      <c r="D3452">
        <v>2339</v>
      </c>
      <c r="E3452">
        <v>49.408534009294463</v>
      </c>
      <c r="F3452">
        <v>5088</v>
      </c>
      <c r="G3452">
        <v>2270</v>
      </c>
      <c r="H3452">
        <v>44.614779874213838</v>
      </c>
      <c r="I3452">
        <v>9825</v>
      </c>
      <c r="J3452">
        <v>4610</v>
      </c>
      <c r="K3452">
        <v>46.921119592875321</v>
      </c>
    </row>
    <row r="3453" spans="1:11" x14ac:dyDescent="0.25">
      <c r="A3453" t="s">
        <v>256</v>
      </c>
      <c r="B3453" t="s">
        <v>367</v>
      </c>
      <c r="C3453">
        <v>4581</v>
      </c>
      <c r="D3453">
        <v>2235</v>
      </c>
      <c r="E3453">
        <v>48.788474132285529</v>
      </c>
      <c r="F3453">
        <v>4459</v>
      </c>
      <c r="G3453">
        <v>1966</v>
      </c>
      <c r="H3453">
        <v>44.090603274276745</v>
      </c>
      <c r="I3453">
        <v>9042</v>
      </c>
      <c r="J3453">
        <v>4202</v>
      </c>
      <c r="K3453">
        <v>46.472019464720198</v>
      </c>
    </row>
    <row r="3454" spans="1:11" x14ac:dyDescent="0.25">
      <c r="A3454" t="s">
        <v>256</v>
      </c>
      <c r="B3454" t="s">
        <v>355</v>
      </c>
      <c r="C3454">
        <v>4270</v>
      </c>
      <c r="D3454">
        <v>2147</v>
      </c>
      <c r="E3454">
        <v>50.28103044496487</v>
      </c>
      <c r="F3454">
        <v>4491</v>
      </c>
      <c r="G3454">
        <v>2052</v>
      </c>
      <c r="H3454">
        <v>45.69138276553106</v>
      </c>
      <c r="I3454">
        <v>8761</v>
      </c>
      <c r="J3454">
        <v>4199</v>
      </c>
      <c r="K3454">
        <v>47.928318685081614</v>
      </c>
    </row>
    <row r="3455" spans="1:11" x14ac:dyDescent="0.25">
      <c r="A3455" t="s">
        <v>256</v>
      </c>
      <c r="B3455" t="s">
        <v>368</v>
      </c>
      <c r="C3455">
        <v>3903</v>
      </c>
      <c r="D3455">
        <v>1919</v>
      </c>
      <c r="E3455">
        <v>49.167307199590056</v>
      </c>
      <c r="F3455">
        <v>4349</v>
      </c>
      <c r="G3455">
        <v>1928</v>
      </c>
      <c r="H3455">
        <v>44.332030351805017</v>
      </c>
      <c r="I3455">
        <v>8252</v>
      </c>
      <c r="J3455">
        <v>3847</v>
      </c>
      <c r="K3455">
        <v>46.619001454192919</v>
      </c>
    </row>
    <row r="3456" spans="1:11" x14ac:dyDescent="0.25">
      <c r="A3456" t="s">
        <v>256</v>
      </c>
      <c r="B3456" t="s">
        <v>369</v>
      </c>
      <c r="C3456">
        <v>4092</v>
      </c>
      <c r="D3456">
        <v>1934</v>
      </c>
      <c r="E3456">
        <v>47.262952101661774</v>
      </c>
      <c r="F3456">
        <v>4283</v>
      </c>
      <c r="G3456">
        <v>1819</v>
      </c>
      <c r="H3456">
        <v>42.470231146392713</v>
      </c>
      <c r="I3456">
        <v>8375</v>
      </c>
      <c r="J3456">
        <v>3753</v>
      </c>
      <c r="K3456">
        <v>44.811940298507459</v>
      </c>
    </row>
    <row r="3457" spans="1:11" x14ac:dyDescent="0.25">
      <c r="A3457" t="s">
        <v>256</v>
      </c>
      <c r="B3457" t="s">
        <v>370</v>
      </c>
      <c r="C3457">
        <v>3946</v>
      </c>
      <c r="D3457">
        <v>1775</v>
      </c>
      <c r="E3457">
        <v>44.982260516979224</v>
      </c>
      <c r="F3457">
        <v>3953</v>
      </c>
      <c r="G3457">
        <v>1593</v>
      </c>
      <c r="H3457">
        <v>40.298507462686565</v>
      </c>
      <c r="I3457">
        <v>7899</v>
      </c>
      <c r="J3457">
        <v>3368</v>
      </c>
      <c r="K3457">
        <v>42.638308646664136</v>
      </c>
    </row>
    <row r="3458" spans="1:11" x14ac:dyDescent="0.25">
      <c r="A3458" t="s">
        <v>256</v>
      </c>
      <c r="B3458" t="s">
        <v>357</v>
      </c>
      <c r="C3458">
        <v>4217</v>
      </c>
      <c r="D3458">
        <v>1780</v>
      </c>
      <c r="E3458">
        <v>42.210101968223853</v>
      </c>
      <c r="F3458">
        <v>4414</v>
      </c>
      <c r="G3458">
        <v>1652</v>
      </c>
      <c r="H3458">
        <v>37.4263706388763</v>
      </c>
      <c r="I3458">
        <v>8631</v>
      </c>
      <c r="J3458">
        <v>3432</v>
      </c>
      <c r="K3458">
        <v>39.76364268335071</v>
      </c>
    </row>
    <row r="3459" spans="1:11" x14ac:dyDescent="0.25">
      <c r="A3459" t="s">
        <v>256</v>
      </c>
      <c r="B3459" t="s">
        <v>358</v>
      </c>
      <c r="C3459">
        <v>3629</v>
      </c>
      <c r="D3459">
        <v>1564</v>
      </c>
      <c r="E3459">
        <v>43.097271975750893</v>
      </c>
      <c r="F3459">
        <v>3753</v>
      </c>
      <c r="G3459">
        <v>1421</v>
      </c>
      <c r="H3459">
        <v>37.863042899014118</v>
      </c>
      <c r="I3459">
        <v>7382</v>
      </c>
      <c r="J3459">
        <v>2985</v>
      </c>
      <c r="K3459">
        <v>40.436196152804115</v>
      </c>
    </row>
    <row r="3460" spans="1:11" x14ac:dyDescent="0.25">
      <c r="A3460" t="s">
        <v>256</v>
      </c>
      <c r="B3460" t="s">
        <v>359</v>
      </c>
      <c r="C3460">
        <v>3890</v>
      </c>
      <c r="D3460">
        <v>1825</v>
      </c>
      <c r="E3460">
        <v>46.915167095115685</v>
      </c>
      <c r="F3460">
        <v>4496</v>
      </c>
      <c r="G3460">
        <v>1849</v>
      </c>
      <c r="H3460">
        <v>41.125444839857657</v>
      </c>
      <c r="I3460">
        <v>8386</v>
      </c>
      <c r="J3460">
        <v>3674</v>
      </c>
      <c r="K3460">
        <v>43.811113761030292</v>
      </c>
    </row>
    <row r="3461" spans="1:11" x14ac:dyDescent="0.25">
      <c r="A3461" t="s">
        <v>256</v>
      </c>
      <c r="B3461" t="s">
        <v>360</v>
      </c>
      <c r="C3461">
        <v>3383</v>
      </c>
      <c r="D3461">
        <v>1607</v>
      </c>
      <c r="E3461">
        <v>47.502216967188886</v>
      </c>
      <c r="F3461">
        <v>3812</v>
      </c>
      <c r="G3461">
        <v>1603</v>
      </c>
      <c r="H3461">
        <v>42.051416579223506</v>
      </c>
      <c r="I3461">
        <v>7195</v>
      </c>
      <c r="J3461">
        <v>3210</v>
      </c>
      <c r="K3461">
        <v>44.614315496872834</v>
      </c>
    </row>
    <row r="3462" spans="1:11" x14ac:dyDescent="0.25">
      <c r="A3462" t="s">
        <v>256</v>
      </c>
      <c r="B3462" t="s">
        <v>361</v>
      </c>
      <c r="C3462">
        <v>3453</v>
      </c>
      <c r="D3462">
        <v>1667</v>
      </c>
      <c r="E3462">
        <v>48.276860700839897</v>
      </c>
      <c r="F3462">
        <v>3920</v>
      </c>
      <c r="G3462">
        <v>1611</v>
      </c>
      <c r="H3462">
        <v>41.096938775510203</v>
      </c>
      <c r="I3462">
        <v>7373</v>
      </c>
      <c r="J3462">
        <v>3278</v>
      </c>
      <c r="K3462">
        <v>44.459514444595101</v>
      </c>
    </row>
    <row r="3463" spans="1:11" x14ac:dyDescent="0.25">
      <c r="A3463" t="s">
        <v>256</v>
      </c>
      <c r="B3463" t="s">
        <v>362</v>
      </c>
      <c r="C3463">
        <v>3710</v>
      </c>
      <c r="D3463">
        <v>1888</v>
      </c>
      <c r="E3463">
        <v>50.889487870620002</v>
      </c>
      <c r="F3463">
        <v>4037</v>
      </c>
      <c r="G3463">
        <v>1767</v>
      </c>
      <c r="H3463">
        <v>43.770126331434199</v>
      </c>
      <c r="I3463">
        <v>7747</v>
      </c>
      <c r="J3463">
        <v>3655</v>
      </c>
      <c r="K3463">
        <v>47.179553375500198</v>
      </c>
    </row>
    <row r="3464" spans="1:11" x14ac:dyDescent="0.25">
      <c r="A3464" t="s">
        <v>256</v>
      </c>
      <c r="B3464" t="s">
        <v>363</v>
      </c>
      <c r="C3464">
        <v>1548</v>
      </c>
      <c r="D3464">
        <v>865</v>
      </c>
      <c r="E3464">
        <v>55.878552971576198</v>
      </c>
      <c r="F3464">
        <v>1359</v>
      </c>
      <c r="G3464">
        <v>684</v>
      </c>
      <c r="H3464">
        <v>50.331125827814603</v>
      </c>
      <c r="I3464">
        <v>2907</v>
      </c>
      <c r="J3464">
        <v>1549</v>
      </c>
      <c r="K3464">
        <v>53.285173718610302</v>
      </c>
    </row>
    <row r="3465" spans="1:11" x14ac:dyDescent="0.25">
      <c r="A3465" t="s">
        <v>257</v>
      </c>
      <c r="B3465" t="s">
        <v>365</v>
      </c>
      <c r="C3465">
        <v>3958</v>
      </c>
      <c r="D3465">
        <v>2095</v>
      </c>
      <c r="E3465">
        <v>52.930773117736237</v>
      </c>
      <c r="F3465">
        <v>4286</v>
      </c>
      <c r="G3465">
        <v>1957</v>
      </c>
      <c r="H3465">
        <v>45.660289314045734</v>
      </c>
      <c r="I3465">
        <v>8247</v>
      </c>
      <c r="J3465">
        <v>4053</v>
      </c>
      <c r="K3465">
        <v>49.145143688614041</v>
      </c>
    </row>
    <row r="3466" spans="1:11" x14ac:dyDescent="0.25">
      <c r="A3466" t="s">
        <v>257</v>
      </c>
      <c r="B3466" t="s">
        <v>366</v>
      </c>
      <c r="C3466">
        <v>4231</v>
      </c>
      <c r="D3466">
        <v>2198</v>
      </c>
      <c r="E3466">
        <v>51.949893642164973</v>
      </c>
      <c r="F3466">
        <v>4679</v>
      </c>
      <c r="G3466">
        <v>2051</v>
      </c>
      <c r="H3466">
        <v>43.834152596708698</v>
      </c>
      <c r="I3466">
        <v>8919</v>
      </c>
      <c r="J3466">
        <v>4253</v>
      </c>
      <c r="K3466">
        <v>47.684718017714992</v>
      </c>
    </row>
    <row r="3467" spans="1:11" x14ac:dyDescent="0.25">
      <c r="A3467" t="s">
        <v>257</v>
      </c>
      <c r="B3467" t="s">
        <v>367</v>
      </c>
      <c r="C3467">
        <v>4505</v>
      </c>
      <c r="D3467">
        <v>2457</v>
      </c>
      <c r="E3467">
        <v>54.539400665926749</v>
      </c>
      <c r="F3467">
        <v>4329</v>
      </c>
      <c r="G3467">
        <v>2025</v>
      </c>
      <c r="H3467">
        <v>46.777546777546775</v>
      </c>
      <c r="I3467">
        <v>8843</v>
      </c>
      <c r="J3467">
        <v>4484</v>
      </c>
      <c r="K3467">
        <v>50.706773719326023</v>
      </c>
    </row>
    <row r="3468" spans="1:11" x14ac:dyDescent="0.25">
      <c r="A3468" t="s">
        <v>257</v>
      </c>
      <c r="B3468" t="s">
        <v>355</v>
      </c>
      <c r="C3468">
        <v>4007</v>
      </c>
      <c r="D3468">
        <v>2279</v>
      </c>
      <c r="E3468">
        <v>56.875467931120539</v>
      </c>
      <c r="F3468">
        <v>4417</v>
      </c>
      <c r="G3468">
        <v>2081</v>
      </c>
      <c r="H3468">
        <v>47.113425401856468</v>
      </c>
      <c r="I3468">
        <v>8424</v>
      </c>
      <c r="J3468">
        <v>4360</v>
      </c>
      <c r="K3468">
        <v>51.756885090218418</v>
      </c>
    </row>
    <row r="3469" spans="1:11" x14ac:dyDescent="0.25">
      <c r="A3469" t="s">
        <v>257</v>
      </c>
      <c r="B3469" t="s">
        <v>368</v>
      </c>
      <c r="C3469">
        <v>3837</v>
      </c>
      <c r="D3469">
        <v>2041</v>
      </c>
      <c r="E3469">
        <v>53.192598384154287</v>
      </c>
      <c r="F3469">
        <v>4083</v>
      </c>
      <c r="G3469">
        <v>1806</v>
      </c>
      <c r="H3469">
        <v>44.232182218956652</v>
      </c>
      <c r="I3469">
        <v>7920</v>
      </c>
      <c r="J3469">
        <v>3847</v>
      </c>
      <c r="K3469">
        <v>48.573232323232325</v>
      </c>
    </row>
    <row r="3470" spans="1:11" x14ac:dyDescent="0.25">
      <c r="A3470" t="s">
        <v>257</v>
      </c>
      <c r="B3470" t="s">
        <v>369</v>
      </c>
      <c r="C3470">
        <v>3159</v>
      </c>
      <c r="D3470">
        <v>1680</v>
      </c>
      <c r="E3470">
        <v>53.181386514719854</v>
      </c>
      <c r="F3470">
        <v>3493</v>
      </c>
      <c r="G3470">
        <v>1601</v>
      </c>
      <c r="H3470">
        <v>45.834526195247633</v>
      </c>
      <c r="I3470">
        <v>6652</v>
      </c>
      <c r="J3470">
        <v>3281</v>
      </c>
      <c r="K3470">
        <v>49.323511725796749</v>
      </c>
    </row>
    <row r="3471" spans="1:11" x14ac:dyDescent="0.25">
      <c r="A3471" t="s">
        <v>257</v>
      </c>
      <c r="B3471" t="s">
        <v>370</v>
      </c>
      <c r="C3471">
        <v>3425</v>
      </c>
      <c r="D3471">
        <v>1821</v>
      </c>
      <c r="E3471">
        <v>53.167883211678834</v>
      </c>
      <c r="F3471">
        <v>3530</v>
      </c>
      <c r="G3471">
        <v>1570</v>
      </c>
      <c r="H3471">
        <v>44.475920679886684</v>
      </c>
      <c r="I3471">
        <v>6955</v>
      </c>
      <c r="J3471">
        <v>3391</v>
      </c>
      <c r="K3471">
        <v>48.756290438533433</v>
      </c>
    </row>
    <row r="3472" spans="1:11" x14ac:dyDescent="0.25">
      <c r="A3472" t="s">
        <v>257</v>
      </c>
      <c r="B3472" t="s">
        <v>357</v>
      </c>
      <c r="C3472">
        <v>3372</v>
      </c>
      <c r="D3472">
        <v>1767</v>
      </c>
      <c r="E3472">
        <v>52.402135231316727</v>
      </c>
      <c r="F3472">
        <v>3733</v>
      </c>
      <c r="G3472">
        <v>1576</v>
      </c>
      <c r="H3472">
        <v>42.218055183498528</v>
      </c>
      <c r="I3472">
        <v>7105</v>
      </c>
      <c r="J3472">
        <v>3343</v>
      </c>
      <c r="K3472">
        <v>47.051372273047143</v>
      </c>
    </row>
    <row r="3473" spans="1:11" x14ac:dyDescent="0.25">
      <c r="A3473" t="s">
        <v>257</v>
      </c>
      <c r="B3473" t="s">
        <v>358</v>
      </c>
      <c r="C3473">
        <v>2797</v>
      </c>
      <c r="D3473">
        <v>1534</v>
      </c>
      <c r="E3473">
        <v>54.844476224526282</v>
      </c>
      <c r="F3473">
        <v>3297</v>
      </c>
      <c r="G3473">
        <v>1503</v>
      </c>
      <c r="H3473">
        <v>45.586897179253867</v>
      </c>
      <c r="I3473">
        <v>6094</v>
      </c>
      <c r="J3473">
        <v>3037</v>
      </c>
      <c r="K3473">
        <v>49.835904168034133</v>
      </c>
    </row>
    <row r="3474" spans="1:11" x14ac:dyDescent="0.25">
      <c r="A3474" t="s">
        <v>257</v>
      </c>
      <c r="B3474" t="s">
        <v>359</v>
      </c>
      <c r="C3474">
        <v>3430</v>
      </c>
      <c r="D3474">
        <v>2009</v>
      </c>
      <c r="E3474">
        <v>58.571428571428569</v>
      </c>
      <c r="F3474">
        <v>3939</v>
      </c>
      <c r="G3474">
        <v>1862</v>
      </c>
      <c r="H3474">
        <v>47.270880934247273</v>
      </c>
      <c r="I3474">
        <v>7369</v>
      </c>
      <c r="J3474">
        <v>3871</v>
      </c>
      <c r="K3474">
        <v>52.530872574297739</v>
      </c>
    </row>
    <row r="3475" spans="1:11" x14ac:dyDescent="0.25">
      <c r="A3475" t="s">
        <v>257</v>
      </c>
      <c r="B3475" t="s">
        <v>360</v>
      </c>
      <c r="C3475">
        <v>4022</v>
      </c>
      <c r="D3475">
        <v>2385</v>
      </c>
      <c r="E3475">
        <v>59.298856290402782</v>
      </c>
      <c r="F3475">
        <v>4365</v>
      </c>
      <c r="G3475">
        <v>2198</v>
      </c>
      <c r="H3475">
        <v>50.355097365406642</v>
      </c>
      <c r="I3475">
        <v>8387</v>
      </c>
      <c r="J3475">
        <v>4583</v>
      </c>
      <c r="K3475">
        <v>54.644092047215928</v>
      </c>
    </row>
    <row r="3476" spans="1:11" x14ac:dyDescent="0.25">
      <c r="A3476" t="s">
        <v>257</v>
      </c>
      <c r="B3476" t="s">
        <v>361</v>
      </c>
      <c r="C3476">
        <v>3542</v>
      </c>
      <c r="D3476">
        <v>2087</v>
      </c>
      <c r="E3476">
        <v>58.9215132693394</v>
      </c>
      <c r="F3476">
        <v>4018</v>
      </c>
      <c r="G3476">
        <v>2087</v>
      </c>
      <c r="H3476">
        <v>51.9412643106023</v>
      </c>
      <c r="I3476">
        <v>7560</v>
      </c>
      <c r="J3476">
        <v>4174</v>
      </c>
      <c r="K3476">
        <v>55.211640211640201</v>
      </c>
    </row>
    <row r="3477" spans="1:11" x14ac:dyDescent="0.25">
      <c r="A3477" t="s">
        <v>257</v>
      </c>
      <c r="B3477" t="s">
        <v>362</v>
      </c>
      <c r="C3477">
        <v>3557</v>
      </c>
      <c r="D3477">
        <v>2078</v>
      </c>
      <c r="E3477">
        <v>58.4200168681473</v>
      </c>
      <c r="F3477">
        <v>3961</v>
      </c>
      <c r="G3477">
        <v>2024</v>
      </c>
      <c r="H3477">
        <v>51.098207523352698</v>
      </c>
      <c r="I3477">
        <v>7518</v>
      </c>
      <c r="J3477">
        <v>4102</v>
      </c>
      <c r="K3477">
        <v>54.562383612662899</v>
      </c>
    </row>
    <row r="3478" spans="1:11" x14ac:dyDescent="0.25">
      <c r="A3478" t="s">
        <v>257</v>
      </c>
      <c r="B3478" t="s">
        <v>363</v>
      </c>
      <c r="C3478">
        <v>1156</v>
      </c>
      <c r="D3478">
        <v>728</v>
      </c>
      <c r="E3478">
        <v>62.975778546712803</v>
      </c>
      <c r="F3478">
        <v>1263</v>
      </c>
      <c r="G3478">
        <v>720</v>
      </c>
      <c r="H3478">
        <v>57.007125890736297</v>
      </c>
      <c r="I3478">
        <v>2421</v>
      </c>
      <c r="J3478">
        <v>1449</v>
      </c>
      <c r="K3478">
        <v>59.851301115241597</v>
      </c>
    </row>
    <row r="3479" spans="1:11" x14ac:dyDescent="0.25">
      <c r="A3479" t="s">
        <v>258</v>
      </c>
      <c r="B3479" t="s">
        <v>365</v>
      </c>
      <c r="C3479">
        <v>372</v>
      </c>
      <c r="D3479">
        <v>225</v>
      </c>
      <c r="E3479">
        <v>60.483870967741929</v>
      </c>
      <c r="F3479">
        <v>492</v>
      </c>
      <c r="G3479">
        <v>244</v>
      </c>
      <c r="H3479">
        <v>49.59349593495935</v>
      </c>
      <c r="I3479">
        <v>864</v>
      </c>
      <c r="J3479">
        <v>469</v>
      </c>
      <c r="K3479">
        <v>54.282407407407412</v>
      </c>
    </row>
    <row r="3480" spans="1:11" x14ac:dyDescent="0.25">
      <c r="A3480" t="s">
        <v>258</v>
      </c>
      <c r="B3480" t="s">
        <v>366</v>
      </c>
      <c r="C3480">
        <v>425</v>
      </c>
      <c r="D3480">
        <v>242</v>
      </c>
      <c r="E3480">
        <v>56.941176470588232</v>
      </c>
      <c r="F3480">
        <v>470</v>
      </c>
      <c r="G3480">
        <v>267</v>
      </c>
      <c r="H3480">
        <v>56.808510638297875</v>
      </c>
      <c r="I3480">
        <v>895</v>
      </c>
      <c r="J3480">
        <v>509</v>
      </c>
      <c r="K3480">
        <v>56.871508379888262</v>
      </c>
    </row>
    <row r="3481" spans="1:11" x14ac:dyDescent="0.25">
      <c r="A3481" t="s">
        <v>258</v>
      </c>
      <c r="B3481" t="s">
        <v>367</v>
      </c>
      <c r="C3481">
        <v>426</v>
      </c>
      <c r="D3481">
        <v>235</v>
      </c>
      <c r="E3481">
        <v>55.164319248826288</v>
      </c>
      <c r="F3481">
        <v>422</v>
      </c>
      <c r="G3481">
        <v>226</v>
      </c>
      <c r="H3481">
        <v>53.554502369668242</v>
      </c>
      <c r="I3481">
        <v>848</v>
      </c>
      <c r="J3481">
        <v>461</v>
      </c>
      <c r="K3481">
        <v>54.363207547169814</v>
      </c>
    </row>
    <row r="3482" spans="1:11" x14ac:dyDescent="0.25">
      <c r="A3482" t="s">
        <v>258</v>
      </c>
      <c r="B3482" t="s">
        <v>355</v>
      </c>
      <c r="C3482">
        <v>399</v>
      </c>
      <c r="D3482">
        <v>224</v>
      </c>
      <c r="E3482">
        <v>56.140350877192986</v>
      </c>
      <c r="F3482">
        <v>453</v>
      </c>
      <c r="G3482">
        <v>249</v>
      </c>
      <c r="H3482">
        <v>54.966887417218544</v>
      </c>
      <c r="I3482">
        <v>852</v>
      </c>
      <c r="J3482">
        <v>473</v>
      </c>
      <c r="K3482">
        <v>55.516431924882625</v>
      </c>
    </row>
    <row r="3483" spans="1:11" x14ac:dyDescent="0.25">
      <c r="A3483" t="s">
        <v>258</v>
      </c>
      <c r="B3483" t="s">
        <v>368</v>
      </c>
      <c r="C3483">
        <v>375</v>
      </c>
      <c r="D3483">
        <v>241</v>
      </c>
      <c r="E3483">
        <v>64.266666666666666</v>
      </c>
      <c r="F3483">
        <v>467</v>
      </c>
      <c r="G3483">
        <v>273</v>
      </c>
      <c r="H3483">
        <v>58.458244111349039</v>
      </c>
      <c r="I3483">
        <v>842</v>
      </c>
      <c r="J3483">
        <v>514</v>
      </c>
      <c r="K3483">
        <v>61.045130641330168</v>
      </c>
    </row>
    <row r="3484" spans="1:11" x14ac:dyDescent="0.25">
      <c r="A3484" t="s">
        <v>258</v>
      </c>
      <c r="B3484" t="s">
        <v>369</v>
      </c>
      <c r="C3484">
        <v>298</v>
      </c>
      <c r="D3484">
        <v>193</v>
      </c>
      <c r="E3484">
        <v>64.765100671140942</v>
      </c>
      <c r="F3484">
        <v>401</v>
      </c>
      <c r="G3484">
        <v>221</v>
      </c>
      <c r="H3484">
        <v>55.112219451371573</v>
      </c>
      <c r="I3484">
        <v>699</v>
      </c>
      <c r="J3484">
        <v>414</v>
      </c>
      <c r="K3484">
        <v>59.227467811158796</v>
      </c>
    </row>
    <row r="3485" spans="1:11" x14ac:dyDescent="0.25">
      <c r="A3485" t="s">
        <v>258</v>
      </c>
      <c r="B3485" t="s">
        <v>370</v>
      </c>
      <c r="C3485">
        <v>326</v>
      </c>
      <c r="D3485">
        <v>233</v>
      </c>
      <c r="E3485">
        <v>71.472392638036808</v>
      </c>
      <c r="F3485">
        <v>437</v>
      </c>
      <c r="G3485">
        <v>254</v>
      </c>
      <c r="H3485">
        <v>58.123569794050347</v>
      </c>
      <c r="I3485">
        <v>763</v>
      </c>
      <c r="J3485">
        <v>487</v>
      </c>
      <c r="K3485">
        <v>63.826998689384006</v>
      </c>
    </row>
    <row r="3486" spans="1:11" x14ac:dyDescent="0.25">
      <c r="A3486" t="s">
        <v>258</v>
      </c>
      <c r="B3486" t="s">
        <v>357</v>
      </c>
      <c r="C3486">
        <v>326</v>
      </c>
      <c r="D3486">
        <v>233</v>
      </c>
      <c r="E3486">
        <v>71.472392638036808</v>
      </c>
      <c r="F3486">
        <v>369</v>
      </c>
      <c r="G3486">
        <v>221</v>
      </c>
      <c r="H3486">
        <v>59.891598915989164</v>
      </c>
      <c r="I3486">
        <v>695</v>
      </c>
      <c r="J3486">
        <v>454</v>
      </c>
      <c r="K3486">
        <v>65.323741007194243</v>
      </c>
    </row>
    <row r="3487" spans="1:11" x14ac:dyDescent="0.25">
      <c r="A3487" t="s">
        <v>258</v>
      </c>
      <c r="B3487" t="s">
        <v>358</v>
      </c>
      <c r="C3487">
        <v>282</v>
      </c>
      <c r="D3487">
        <v>200</v>
      </c>
      <c r="E3487">
        <v>70.921985815602838</v>
      </c>
      <c r="F3487">
        <v>322</v>
      </c>
      <c r="G3487">
        <v>201</v>
      </c>
      <c r="H3487">
        <v>62.422360248447205</v>
      </c>
      <c r="I3487">
        <v>604</v>
      </c>
      <c r="J3487">
        <v>401</v>
      </c>
      <c r="K3487">
        <v>66.390728476821195</v>
      </c>
    </row>
    <row r="3488" spans="1:11" x14ac:dyDescent="0.25">
      <c r="A3488" t="s">
        <v>258</v>
      </c>
      <c r="B3488" t="s">
        <v>359</v>
      </c>
      <c r="C3488">
        <v>413</v>
      </c>
      <c r="D3488">
        <v>278</v>
      </c>
      <c r="E3488">
        <v>67.312348668280876</v>
      </c>
      <c r="F3488">
        <v>470</v>
      </c>
      <c r="G3488">
        <v>279</v>
      </c>
      <c r="H3488">
        <v>59.361702127659576</v>
      </c>
      <c r="I3488">
        <v>883</v>
      </c>
      <c r="J3488">
        <v>557</v>
      </c>
      <c r="K3488">
        <v>63.080407701019247</v>
      </c>
    </row>
    <row r="3489" spans="1:11" x14ac:dyDescent="0.25">
      <c r="A3489" t="s">
        <v>258</v>
      </c>
      <c r="B3489" t="s">
        <v>360</v>
      </c>
      <c r="C3489">
        <v>343</v>
      </c>
      <c r="D3489">
        <v>210</v>
      </c>
      <c r="E3489">
        <v>61.224489795918373</v>
      </c>
      <c r="F3489">
        <v>442</v>
      </c>
      <c r="G3489">
        <v>263</v>
      </c>
      <c r="H3489">
        <v>59.502262443438916</v>
      </c>
      <c r="I3489">
        <v>785</v>
      </c>
      <c r="J3489">
        <v>473</v>
      </c>
      <c r="K3489">
        <v>60.254777070063689</v>
      </c>
    </row>
    <row r="3490" spans="1:11" x14ac:dyDescent="0.25">
      <c r="A3490" t="s">
        <v>258</v>
      </c>
      <c r="B3490" t="s">
        <v>361</v>
      </c>
      <c r="C3490">
        <v>373</v>
      </c>
      <c r="D3490">
        <v>234</v>
      </c>
      <c r="E3490">
        <v>62.734584450402103</v>
      </c>
      <c r="F3490">
        <v>418</v>
      </c>
      <c r="G3490">
        <v>227</v>
      </c>
      <c r="H3490">
        <v>54.306220095693803</v>
      </c>
      <c r="I3490">
        <v>791</v>
      </c>
      <c r="J3490">
        <v>461</v>
      </c>
      <c r="K3490">
        <v>58.280657395701603</v>
      </c>
    </row>
    <row r="3491" spans="1:11" x14ac:dyDescent="0.25">
      <c r="A3491" t="s">
        <v>258</v>
      </c>
      <c r="B3491" t="s">
        <v>362</v>
      </c>
      <c r="C3491">
        <v>272</v>
      </c>
      <c r="D3491">
        <v>183</v>
      </c>
      <c r="E3491">
        <v>67.279411764705898</v>
      </c>
      <c r="F3491">
        <v>378</v>
      </c>
      <c r="G3491">
        <v>236</v>
      </c>
      <c r="H3491">
        <v>62.433862433862402</v>
      </c>
      <c r="I3491">
        <v>650</v>
      </c>
      <c r="J3491">
        <v>419</v>
      </c>
      <c r="K3491">
        <v>64.461538461538495</v>
      </c>
    </row>
    <row r="3492" spans="1:11" x14ac:dyDescent="0.25">
      <c r="A3492" t="s">
        <v>258</v>
      </c>
      <c r="B3492" t="s">
        <v>363</v>
      </c>
      <c r="C3492">
        <v>63</v>
      </c>
      <c r="D3492">
        <v>41</v>
      </c>
      <c r="E3492">
        <v>65.079365079365104</v>
      </c>
      <c r="F3492">
        <v>76</v>
      </c>
      <c r="G3492">
        <v>51</v>
      </c>
      <c r="H3492">
        <v>67.105263157894697</v>
      </c>
      <c r="I3492">
        <v>139</v>
      </c>
      <c r="J3492">
        <v>92</v>
      </c>
      <c r="K3492">
        <v>66.187050359712202</v>
      </c>
    </row>
    <row r="3493" spans="1:11" x14ac:dyDescent="0.25">
      <c r="A3493" t="s">
        <v>259</v>
      </c>
      <c r="B3493" t="s">
        <v>365</v>
      </c>
      <c r="C3493">
        <v>6025</v>
      </c>
      <c r="D3493">
        <v>2906</v>
      </c>
      <c r="E3493">
        <v>48.232365145228215</v>
      </c>
      <c r="F3493">
        <v>6046</v>
      </c>
      <c r="G3493">
        <v>2688</v>
      </c>
      <c r="H3493">
        <v>44.459146543169034</v>
      </c>
      <c r="I3493">
        <v>12072</v>
      </c>
      <c r="J3493">
        <v>5595</v>
      </c>
      <c r="K3493">
        <v>46.346918489065608</v>
      </c>
    </row>
    <row r="3494" spans="1:11" x14ac:dyDescent="0.25">
      <c r="A3494" t="s">
        <v>259</v>
      </c>
      <c r="B3494" t="s">
        <v>366</v>
      </c>
      <c r="C3494">
        <v>6249</v>
      </c>
      <c r="D3494">
        <v>3210</v>
      </c>
      <c r="E3494">
        <v>51.368218915026404</v>
      </c>
      <c r="F3494">
        <v>6268</v>
      </c>
      <c r="G3494">
        <v>2808</v>
      </c>
      <c r="H3494">
        <v>44.798978940650926</v>
      </c>
      <c r="I3494">
        <v>12517</v>
      </c>
      <c r="J3494">
        <v>6018</v>
      </c>
      <c r="K3494">
        <v>48.078613086202765</v>
      </c>
    </row>
    <row r="3495" spans="1:11" x14ac:dyDescent="0.25">
      <c r="A3495" t="s">
        <v>259</v>
      </c>
      <c r="B3495" t="s">
        <v>367</v>
      </c>
      <c r="C3495">
        <v>5541</v>
      </c>
      <c r="D3495">
        <v>2884</v>
      </c>
      <c r="E3495">
        <v>52.048366720808517</v>
      </c>
      <c r="F3495">
        <v>5435</v>
      </c>
      <c r="G3495">
        <v>2507</v>
      </c>
      <c r="H3495">
        <v>46.126954921803126</v>
      </c>
      <c r="I3495">
        <v>10976</v>
      </c>
      <c r="J3495">
        <v>5391</v>
      </c>
      <c r="K3495">
        <v>49.116253644314867</v>
      </c>
    </row>
    <row r="3496" spans="1:11" x14ac:dyDescent="0.25">
      <c r="A3496" t="s">
        <v>259</v>
      </c>
      <c r="B3496" t="s">
        <v>355</v>
      </c>
      <c r="C3496">
        <v>5808</v>
      </c>
      <c r="D3496">
        <v>2933</v>
      </c>
      <c r="E3496">
        <v>50.499311294765839</v>
      </c>
      <c r="F3496">
        <v>5793</v>
      </c>
      <c r="G3496">
        <v>2678</v>
      </c>
      <c r="H3496">
        <v>46.228206456067667</v>
      </c>
      <c r="I3496">
        <v>11601</v>
      </c>
      <c r="J3496">
        <v>5611</v>
      </c>
      <c r="K3496">
        <v>48.366520127575214</v>
      </c>
    </row>
    <row r="3497" spans="1:11" x14ac:dyDescent="0.25">
      <c r="A3497" t="s">
        <v>259</v>
      </c>
      <c r="B3497" t="s">
        <v>368</v>
      </c>
      <c r="C3497">
        <v>5124</v>
      </c>
      <c r="D3497">
        <v>2623</v>
      </c>
      <c r="E3497">
        <v>51.19047619047619</v>
      </c>
      <c r="F3497">
        <v>5663</v>
      </c>
      <c r="G3497">
        <v>2552</v>
      </c>
      <c r="H3497">
        <v>45.064453469892285</v>
      </c>
      <c r="I3497">
        <v>10787</v>
      </c>
      <c r="J3497">
        <v>5175</v>
      </c>
      <c r="K3497">
        <v>47.974413646055439</v>
      </c>
    </row>
    <row r="3498" spans="1:11" x14ac:dyDescent="0.25">
      <c r="A3498" t="s">
        <v>259</v>
      </c>
      <c r="B3498" t="s">
        <v>369</v>
      </c>
      <c r="C3498">
        <v>5026</v>
      </c>
      <c r="D3498">
        <v>2560</v>
      </c>
      <c r="E3498">
        <v>50.935137286112216</v>
      </c>
      <c r="F3498">
        <v>5649</v>
      </c>
      <c r="G3498">
        <v>2604</v>
      </c>
      <c r="H3498">
        <v>46.096654275092931</v>
      </c>
      <c r="I3498">
        <v>10675</v>
      </c>
      <c r="J3498">
        <v>5164</v>
      </c>
      <c r="K3498">
        <v>48.374707259953169</v>
      </c>
    </row>
    <row r="3499" spans="1:11" x14ac:dyDescent="0.25">
      <c r="A3499" t="s">
        <v>259</v>
      </c>
      <c r="B3499" t="s">
        <v>370</v>
      </c>
      <c r="C3499">
        <v>5430</v>
      </c>
      <c r="D3499">
        <v>2742</v>
      </c>
      <c r="E3499">
        <v>50.497237569060772</v>
      </c>
      <c r="F3499">
        <v>5828</v>
      </c>
      <c r="G3499">
        <v>2636</v>
      </c>
      <c r="H3499">
        <v>45.229924502402199</v>
      </c>
      <c r="I3499">
        <v>11258</v>
      </c>
      <c r="J3499">
        <v>5378</v>
      </c>
      <c r="K3499">
        <v>47.77047432936579</v>
      </c>
    </row>
    <row r="3500" spans="1:11" x14ac:dyDescent="0.25">
      <c r="A3500" t="s">
        <v>259</v>
      </c>
      <c r="B3500" t="s">
        <v>357</v>
      </c>
      <c r="C3500">
        <v>6155</v>
      </c>
      <c r="D3500">
        <v>2794</v>
      </c>
      <c r="E3500">
        <v>45.393988627132416</v>
      </c>
      <c r="F3500">
        <v>6481</v>
      </c>
      <c r="G3500">
        <v>2530</v>
      </c>
      <c r="H3500">
        <v>39.037185619503163</v>
      </c>
      <c r="I3500">
        <v>12637</v>
      </c>
      <c r="J3500">
        <v>5325</v>
      </c>
      <c r="K3500">
        <v>42.138165703885413</v>
      </c>
    </row>
    <row r="3501" spans="1:11" x14ac:dyDescent="0.25">
      <c r="A3501" t="s">
        <v>259</v>
      </c>
      <c r="B3501" t="s">
        <v>358</v>
      </c>
      <c r="C3501">
        <v>5058</v>
      </c>
      <c r="D3501">
        <v>2432</v>
      </c>
      <c r="E3501">
        <v>48.082245947014627</v>
      </c>
      <c r="F3501">
        <v>5653</v>
      </c>
      <c r="G3501">
        <v>2349</v>
      </c>
      <c r="H3501">
        <v>41.553157615425434</v>
      </c>
      <c r="I3501">
        <v>10711</v>
      </c>
      <c r="J3501">
        <v>4781</v>
      </c>
      <c r="K3501">
        <v>44.636355148912337</v>
      </c>
    </row>
    <row r="3502" spans="1:11" x14ac:dyDescent="0.25">
      <c r="A3502" t="s">
        <v>259</v>
      </c>
      <c r="B3502" t="s">
        <v>359</v>
      </c>
      <c r="C3502">
        <v>5868</v>
      </c>
      <c r="D3502">
        <v>2948</v>
      </c>
      <c r="E3502">
        <v>50.238582140422629</v>
      </c>
      <c r="F3502">
        <v>6765</v>
      </c>
      <c r="G3502">
        <v>2881</v>
      </c>
      <c r="H3502">
        <v>42.586844050258691</v>
      </c>
      <c r="I3502">
        <v>12633</v>
      </c>
      <c r="J3502">
        <v>5829</v>
      </c>
      <c r="K3502">
        <v>46.141059130847779</v>
      </c>
    </row>
    <row r="3503" spans="1:11" x14ac:dyDescent="0.25">
      <c r="A3503" t="s">
        <v>259</v>
      </c>
      <c r="B3503" t="s">
        <v>360</v>
      </c>
      <c r="C3503">
        <v>5399</v>
      </c>
      <c r="D3503">
        <v>2842</v>
      </c>
      <c r="E3503">
        <v>52.639377662530094</v>
      </c>
      <c r="F3503">
        <v>6403</v>
      </c>
      <c r="G3503">
        <v>2859</v>
      </c>
      <c r="H3503">
        <v>44.650944869592379</v>
      </c>
      <c r="I3503">
        <v>11802</v>
      </c>
      <c r="J3503">
        <v>5701</v>
      </c>
      <c r="K3503">
        <v>48.305371970852406</v>
      </c>
    </row>
    <row r="3504" spans="1:11" x14ac:dyDescent="0.25">
      <c r="A3504" t="s">
        <v>259</v>
      </c>
      <c r="B3504" t="s">
        <v>361</v>
      </c>
      <c r="C3504">
        <v>5474</v>
      </c>
      <c r="D3504">
        <v>2777</v>
      </c>
      <c r="E3504">
        <v>50.730727073438104</v>
      </c>
      <c r="F3504">
        <v>6264</v>
      </c>
      <c r="G3504">
        <v>2673</v>
      </c>
      <c r="H3504">
        <v>42.672413793103502</v>
      </c>
      <c r="I3504">
        <v>11738</v>
      </c>
      <c r="J3504">
        <v>5450</v>
      </c>
      <c r="K3504">
        <v>46.430397001192702</v>
      </c>
    </row>
    <row r="3505" spans="1:11" x14ac:dyDescent="0.25">
      <c r="A3505" t="s">
        <v>259</v>
      </c>
      <c r="B3505" t="s">
        <v>362</v>
      </c>
      <c r="C3505">
        <v>5744</v>
      </c>
      <c r="D3505">
        <v>2954</v>
      </c>
      <c r="E3505">
        <v>51.427576601671298</v>
      </c>
      <c r="F3505">
        <v>6448</v>
      </c>
      <c r="G3505">
        <v>2877</v>
      </c>
      <c r="H3505">
        <v>44.618486352357301</v>
      </c>
      <c r="I3505">
        <v>12192</v>
      </c>
      <c r="J3505">
        <v>5831</v>
      </c>
      <c r="K3505">
        <v>47.826443569553803</v>
      </c>
    </row>
    <row r="3506" spans="1:11" x14ac:dyDescent="0.25">
      <c r="A3506" t="s">
        <v>259</v>
      </c>
      <c r="B3506" t="s">
        <v>363</v>
      </c>
      <c r="C3506">
        <v>1557</v>
      </c>
      <c r="D3506">
        <v>899</v>
      </c>
      <c r="E3506">
        <v>57.739242132305698</v>
      </c>
      <c r="F3506">
        <v>1482</v>
      </c>
      <c r="G3506">
        <v>764</v>
      </c>
      <c r="H3506">
        <v>51.5519568151147</v>
      </c>
      <c r="I3506">
        <v>3039</v>
      </c>
      <c r="J3506">
        <v>1663</v>
      </c>
      <c r="K3506">
        <v>54.721948009213598</v>
      </c>
    </row>
    <row r="3507" spans="1:11" x14ac:dyDescent="0.25">
      <c r="A3507" t="s">
        <v>260</v>
      </c>
      <c r="B3507" t="s">
        <v>365</v>
      </c>
      <c r="C3507">
        <v>2038</v>
      </c>
      <c r="D3507">
        <v>900</v>
      </c>
      <c r="E3507">
        <v>44.16094210009814</v>
      </c>
      <c r="F3507">
        <v>2310</v>
      </c>
      <c r="G3507">
        <v>889</v>
      </c>
      <c r="H3507">
        <v>38.484848484848484</v>
      </c>
      <c r="I3507">
        <v>4348</v>
      </c>
      <c r="J3507">
        <v>1789</v>
      </c>
      <c r="K3507">
        <v>41.145354185832566</v>
      </c>
    </row>
    <row r="3508" spans="1:11" x14ac:dyDescent="0.25">
      <c r="A3508" t="s">
        <v>260</v>
      </c>
      <c r="B3508" t="s">
        <v>366</v>
      </c>
      <c r="C3508">
        <v>2542</v>
      </c>
      <c r="D3508">
        <v>1214</v>
      </c>
      <c r="E3508">
        <v>47.757671125098348</v>
      </c>
      <c r="F3508">
        <v>2678</v>
      </c>
      <c r="G3508">
        <v>1109</v>
      </c>
      <c r="H3508">
        <v>41.411501120238981</v>
      </c>
      <c r="I3508">
        <v>5220</v>
      </c>
      <c r="J3508">
        <v>2323</v>
      </c>
      <c r="K3508">
        <v>44.501915708812255</v>
      </c>
    </row>
    <row r="3509" spans="1:11" x14ac:dyDescent="0.25">
      <c r="A3509" t="s">
        <v>260</v>
      </c>
      <c r="B3509" t="s">
        <v>367</v>
      </c>
      <c r="C3509">
        <v>2393</v>
      </c>
      <c r="D3509">
        <v>1074</v>
      </c>
      <c r="E3509">
        <v>44.880902632678641</v>
      </c>
      <c r="F3509">
        <v>2434</v>
      </c>
      <c r="G3509">
        <v>988</v>
      </c>
      <c r="H3509">
        <v>40.591618734593261</v>
      </c>
      <c r="I3509">
        <v>4827</v>
      </c>
      <c r="J3509">
        <v>2062</v>
      </c>
      <c r="K3509">
        <v>42.718044333954843</v>
      </c>
    </row>
    <row r="3510" spans="1:11" x14ac:dyDescent="0.25">
      <c r="A3510" t="s">
        <v>260</v>
      </c>
      <c r="B3510" t="s">
        <v>368</v>
      </c>
      <c r="C3510">
        <v>2229</v>
      </c>
      <c r="D3510">
        <v>1029</v>
      </c>
      <c r="E3510">
        <v>46.164199192462981</v>
      </c>
      <c r="F3510">
        <v>2587</v>
      </c>
      <c r="G3510">
        <v>1099</v>
      </c>
      <c r="H3510">
        <v>42.481638964051029</v>
      </c>
      <c r="I3510">
        <v>4816</v>
      </c>
      <c r="J3510">
        <v>2128</v>
      </c>
      <c r="K3510">
        <v>44.186046511627907</v>
      </c>
    </row>
    <row r="3511" spans="1:11" x14ac:dyDescent="0.25">
      <c r="A3511" t="s">
        <v>260</v>
      </c>
      <c r="B3511" t="s">
        <v>369</v>
      </c>
      <c r="C3511">
        <v>2003</v>
      </c>
      <c r="D3511">
        <v>884</v>
      </c>
      <c r="E3511">
        <v>44.133799301048427</v>
      </c>
      <c r="F3511">
        <v>2105</v>
      </c>
      <c r="G3511">
        <v>841</v>
      </c>
      <c r="H3511">
        <v>39.952494061757719</v>
      </c>
      <c r="I3511">
        <v>4108</v>
      </c>
      <c r="J3511">
        <v>1725</v>
      </c>
      <c r="K3511">
        <v>41.991236611489775</v>
      </c>
    </row>
    <row r="3512" spans="1:11" x14ac:dyDescent="0.25">
      <c r="A3512" t="s">
        <v>260</v>
      </c>
      <c r="B3512" t="s">
        <v>370</v>
      </c>
      <c r="C3512">
        <v>2097</v>
      </c>
      <c r="D3512">
        <v>891</v>
      </c>
      <c r="E3512">
        <v>42.489270386266099</v>
      </c>
      <c r="F3512">
        <v>2124</v>
      </c>
      <c r="G3512">
        <v>843</v>
      </c>
      <c r="H3512">
        <v>39.689265536723163</v>
      </c>
      <c r="I3512">
        <v>4221</v>
      </c>
      <c r="J3512">
        <v>1734</v>
      </c>
      <c r="K3512">
        <v>41.080312722103763</v>
      </c>
    </row>
    <row r="3513" spans="1:11" x14ac:dyDescent="0.25">
      <c r="A3513" t="s">
        <v>260</v>
      </c>
      <c r="B3513" t="s">
        <v>357</v>
      </c>
      <c r="C3513">
        <v>1749</v>
      </c>
      <c r="D3513">
        <v>814</v>
      </c>
      <c r="E3513">
        <v>46.540880503144656</v>
      </c>
      <c r="F3513">
        <v>1762</v>
      </c>
      <c r="G3513">
        <v>737</v>
      </c>
      <c r="H3513">
        <v>41.827468785471055</v>
      </c>
      <c r="I3513">
        <v>3511</v>
      </c>
      <c r="J3513">
        <v>1551</v>
      </c>
      <c r="K3513">
        <v>44.175448590145258</v>
      </c>
    </row>
    <row r="3514" spans="1:11" x14ac:dyDescent="0.25">
      <c r="A3514" t="s">
        <v>260</v>
      </c>
      <c r="B3514" t="s">
        <v>358</v>
      </c>
      <c r="C3514">
        <v>2009</v>
      </c>
      <c r="D3514">
        <v>914</v>
      </c>
      <c r="E3514">
        <v>45.495271279243404</v>
      </c>
      <c r="F3514">
        <v>1883</v>
      </c>
      <c r="G3514">
        <v>782</v>
      </c>
      <c r="H3514">
        <v>41.52947424322889</v>
      </c>
      <c r="I3514">
        <v>3892</v>
      </c>
      <c r="J3514">
        <v>1696</v>
      </c>
      <c r="K3514">
        <v>43.576567317574508</v>
      </c>
    </row>
    <row r="3515" spans="1:11" x14ac:dyDescent="0.25">
      <c r="A3515" t="s">
        <v>260</v>
      </c>
      <c r="B3515" t="s">
        <v>359</v>
      </c>
      <c r="C3515">
        <v>2656</v>
      </c>
      <c r="D3515">
        <v>1200</v>
      </c>
      <c r="E3515">
        <v>45.180722891566262</v>
      </c>
      <c r="F3515">
        <v>2578</v>
      </c>
      <c r="G3515">
        <v>1108</v>
      </c>
      <c r="H3515">
        <v>42.979053529868118</v>
      </c>
      <c r="I3515">
        <v>5234</v>
      </c>
      <c r="J3515">
        <v>2308</v>
      </c>
      <c r="K3515">
        <v>44.096293465800535</v>
      </c>
    </row>
    <row r="3516" spans="1:11" x14ac:dyDescent="0.25">
      <c r="A3516" t="s">
        <v>260</v>
      </c>
      <c r="B3516" t="s">
        <v>360</v>
      </c>
      <c r="C3516">
        <v>2682</v>
      </c>
      <c r="D3516">
        <v>1299</v>
      </c>
      <c r="E3516">
        <v>48.434004474272932</v>
      </c>
      <c r="F3516">
        <v>2776</v>
      </c>
      <c r="G3516">
        <v>1197</v>
      </c>
      <c r="H3516">
        <v>43.119596541786741</v>
      </c>
      <c r="I3516">
        <v>5458</v>
      </c>
      <c r="J3516">
        <v>2496</v>
      </c>
      <c r="K3516">
        <v>45.731037009893733</v>
      </c>
    </row>
    <row r="3517" spans="1:11" x14ac:dyDescent="0.25">
      <c r="A3517" t="s">
        <v>260</v>
      </c>
      <c r="B3517" t="s">
        <v>361</v>
      </c>
      <c r="C3517">
        <v>2563</v>
      </c>
      <c r="D3517">
        <v>1214</v>
      </c>
      <c r="E3517">
        <v>47.366367538041402</v>
      </c>
      <c r="F3517">
        <v>2498</v>
      </c>
      <c r="G3517">
        <v>1110</v>
      </c>
      <c r="H3517">
        <v>44.435548438750999</v>
      </c>
      <c r="I3517">
        <v>5061</v>
      </c>
      <c r="J3517">
        <v>2324</v>
      </c>
      <c r="K3517">
        <v>45.919778699861702</v>
      </c>
    </row>
    <row r="3518" spans="1:11" x14ac:dyDescent="0.25">
      <c r="A3518" t="s">
        <v>260</v>
      </c>
      <c r="B3518" t="s">
        <v>362</v>
      </c>
      <c r="C3518">
        <v>2345</v>
      </c>
      <c r="D3518">
        <v>1049</v>
      </c>
      <c r="E3518">
        <v>44.733475479744101</v>
      </c>
      <c r="F3518">
        <v>2510</v>
      </c>
      <c r="G3518">
        <v>989</v>
      </c>
      <c r="H3518">
        <v>39.402390438246996</v>
      </c>
      <c r="I3518">
        <v>4855</v>
      </c>
      <c r="J3518">
        <v>2038</v>
      </c>
      <c r="K3518">
        <v>41.977342945417099</v>
      </c>
    </row>
    <row r="3519" spans="1:11" x14ac:dyDescent="0.25">
      <c r="A3519" t="s">
        <v>260</v>
      </c>
      <c r="B3519" t="s">
        <v>363</v>
      </c>
      <c r="C3519">
        <v>828</v>
      </c>
      <c r="D3519">
        <v>385</v>
      </c>
      <c r="E3519">
        <v>46.4975845410628</v>
      </c>
      <c r="F3519">
        <v>862</v>
      </c>
      <c r="G3519">
        <v>394</v>
      </c>
      <c r="H3519">
        <v>45.707656612529</v>
      </c>
      <c r="I3519">
        <v>1690</v>
      </c>
      <c r="J3519">
        <v>779</v>
      </c>
      <c r="K3519">
        <v>46.094674556213</v>
      </c>
    </row>
    <row r="3520" spans="1:11" x14ac:dyDescent="0.25">
      <c r="A3520" t="s">
        <v>260</v>
      </c>
      <c r="B3520" t="s">
        <v>355</v>
      </c>
      <c r="C3520">
        <v>2407</v>
      </c>
      <c r="D3520">
        <v>1105</v>
      </c>
      <c r="E3520">
        <v>45.907769007062733</v>
      </c>
      <c r="F3520">
        <v>2662</v>
      </c>
      <c r="G3520">
        <v>1121</v>
      </c>
      <c r="H3520">
        <v>42.11119459053343</v>
      </c>
      <c r="I3520">
        <v>5069</v>
      </c>
      <c r="J3520">
        <v>2226</v>
      </c>
      <c r="K3520">
        <v>43.913986979680409</v>
      </c>
    </row>
    <row r="3521" spans="1:11" x14ac:dyDescent="0.25">
      <c r="A3521" t="s">
        <v>261</v>
      </c>
      <c r="B3521" t="s">
        <v>361</v>
      </c>
      <c r="C3521">
        <v>2271</v>
      </c>
      <c r="D3521">
        <v>1113</v>
      </c>
      <c r="E3521">
        <v>49.009247027741097</v>
      </c>
      <c r="F3521">
        <v>2682</v>
      </c>
      <c r="G3521">
        <v>1160</v>
      </c>
      <c r="H3521">
        <v>43.251304996271401</v>
      </c>
      <c r="I3521">
        <v>4953</v>
      </c>
      <c r="J3521">
        <v>2273</v>
      </c>
      <c r="K3521">
        <v>45.891378962245099</v>
      </c>
    </row>
    <row r="3522" spans="1:11" x14ac:dyDescent="0.25">
      <c r="A3522" t="s">
        <v>261</v>
      </c>
      <c r="B3522" t="s">
        <v>362</v>
      </c>
      <c r="C3522">
        <v>2084</v>
      </c>
      <c r="D3522">
        <v>1099</v>
      </c>
      <c r="E3522">
        <v>52.7351247600768</v>
      </c>
      <c r="F3522">
        <v>2340</v>
      </c>
      <c r="G3522">
        <v>1080</v>
      </c>
      <c r="H3522">
        <v>46.153846153846203</v>
      </c>
      <c r="I3522">
        <v>4425</v>
      </c>
      <c r="J3522">
        <v>2179</v>
      </c>
      <c r="K3522">
        <v>49.2429378531073</v>
      </c>
    </row>
    <row r="3523" spans="1:11" x14ac:dyDescent="0.25">
      <c r="A3523" t="s">
        <v>261</v>
      </c>
      <c r="B3523" t="s">
        <v>363</v>
      </c>
      <c r="C3523">
        <v>606</v>
      </c>
      <c r="D3523">
        <v>324</v>
      </c>
      <c r="E3523">
        <v>53.465346534653499</v>
      </c>
      <c r="F3523">
        <v>491</v>
      </c>
      <c r="G3523">
        <v>267</v>
      </c>
      <c r="H3523">
        <v>54.378818737270898</v>
      </c>
      <c r="I3523">
        <v>1097</v>
      </c>
      <c r="J3523">
        <v>591</v>
      </c>
      <c r="K3523">
        <v>53.874202370100299</v>
      </c>
    </row>
    <row r="3524" spans="1:11" x14ac:dyDescent="0.25">
      <c r="A3524" t="s">
        <v>472</v>
      </c>
      <c r="B3524" t="s">
        <v>365</v>
      </c>
      <c r="C3524">
        <v>2203</v>
      </c>
      <c r="D3524">
        <v>1168</v>
      </c>
      <c r="E3524">
        <v>53.018610985020423</v>
      </c>
      <c r="F3524">
        <v>2176</v>
      </c>
      <c r="G3524">
        <v>1043</v>
      </c>
      <c r="H3524">
        <v>47.931985294117652</v>
      </c>
      <c r="I3524">
        <v>4379</v>
      </c>
      <c r="J3524">
        <v>2211</v>
      </c>
      <c r="K3524">
        <v>50.49097967572505</v>
      </c>
    </row>
    <row r="3525" spans="1:11" x14ac:dyDescent="0.25">
      <c r="A3525" t="s">
        <v>472</v>
      </c>
      <c r="B3525" t="s">
        <v>366</v>
      </c>
      <c r="C3525">
        <v>2350</v>
      </c>
      <c r="D3525">
        <v>1316</v>
      </c>
      <c r="E3525">
        <v>56</v>
      </c>
      <c r="F3525">
        <v>2444</v>
      </c>
      <c r="G3525">
        <v>1173</v>
      </c>
      <c r="H3525">
        <v>47.995090016366611</v>
      </c>
      <c r="I3525">
        <v>4796</v>
      </c>
      <c r="J3525">
        <v>2490</v>
      </c>
      <c r="K3525">
        <v>51.918265221017521</v>
      </c>
    </row>
    <row r="3526" spans="1:11" x14ac:dyDescent="0.25">
      <c r="A3526" t="s">
        <v>472</v>
      </c>
      <c r="B3526" t="s">
        <v>367</v>
      </c>
      <c r="C3526">
        <v>2247</v>
      </c>
      <c r="D3526">
        <v>1276</v>
      </c>
      <c r="E3526">
        <v>56.786826880284828</v>
      </c>
      <c r="F3526">
        <v>2433</v>
      </c>
      <c r="G3526">
        <v>1168</v>
      </c>
      <c r="H3526">
        <v>48.006576243321007</v>
      </c>
      <c r="I3526">
        <v>4680</v>
      </c>
      <c r="J3526">
        <v>2444</v>
      </c>
      <c r="K3526">
        <v>52.222222222222229</v>
      </c>
    </row>
    <row r="3527" spans="1:11" x14ac:dyDescent="0.25">
      <c r="A3527" t="s">
        <v>472</v>
      </c>
      <c r="B3527" t="s">
        <v>355</v>
      </c>
      <c r="C3527">
        <v>2648</v>
      </c>
      <c r="D3527">
        <v>1462</v>
      </c>
      <c r="E3527">
        <v>55.21148036253777</v>
      </c>
      <c r="F3527">
        <v>2689</v>
      </c>
      <c r="G3527">
        <v>1300</v>
      </c>
      <c r="H3527">
        <v>48.345109706210486</v>
      </c>
      <c r="I3527">
        <v>5337</v>
      </c>
      <c r="J3527">
        <v>2762</v>
      </c>
      <c r="K3527">
        <v>51.7519205546187</v>
      </c>
    </row>
    <row r="3528" spans="1:11" x14ac:dyDescent="0.25">
      <c r="A3528" t="s">
        <v>472</v>
      </c>
      <c r="B3528" t="s">
        <v>368</v>
      </c>
      <c r="C3528">
        <v>2498</v>
      </c>
      <c r="D3528">
        <v>1433</v>
      </c>
      <c r="E3528">
        <v>57.365892714171338</v>
      </c>
      <c r="F3528">
        <v>2887</v>
      </c>
      <c r="G3528">
        <v>1375</v>
      </c>
      <c r="H3528">
        <v>47.627294769657084</v>
      </c>
      <c r="I3528">
        <v>5385</v>
      </c>
      <c r="J3528">
        <v>2808</v>
      </c>
      <c r="K3528">
        <v>52.144846796657383</v>
      </c>
    </row>
    <row r="3529" spans="1:11" x14ac:dyDescent="0.25">
      <c r="A3529" t="s">
        <v>472</v>
      </c>
      <c r="B3529" t="s">
        <v>369</v>
      </c>
      <c r="C3529">
        <v>2544</v>
      </c>
      <c r="D3529">
        <v>1451</v>
      </c>
      <c r="E3529">
        <v>57.036163522012572</v>
      </c>
      <c r="F3529">
        <v>2478</v>
      </c>
      <c r="G3529">
        <v>1240</v>
      </c>
      <c r="H3529">
        <v>50.040355125100888</v>
      </c>
      <c r="I3529">
        <v>5022</v>
      </c>
      <c r="J3529">
        <v>2691</v>
      </c>
      <c r="K3529">
        <v>53.584229390681003</v>
      </c>
    </row>
    <row r="3530" spans="1:11" x14ac:dyDescent="0.25">
      <c r="A3530" t="s">
        <v>472</v>
      </c>
      <c r="B3530" t="s">
        <v>370</v>
      </c>
      <c r="C3530">
        <v>2214</v>
      </c>
      <c r="D3530">
        <v>1231</v>
      </c>
      <c r="E3530">
        <v>55.600722673893408</v>
      </c>
      <c r="F3530">
        <v>2393</v>
      </c>
      <c r="G3530">
        <v>1188</v>
      </c>
      <c r="H3530">
        <v>49.644797325532799</v>
      </c>
      <c r="I3530">
        <v>4607</v>
      </c>
      <c r="J3530">
        <v>2419</v>
      </c>
      <c r="K3530">
        <v>52.507054482309535</v>
      </c>
    </row>
    <row r="3531" spans="1:11" x14ac:dyDescent="0.25">
      <c r="A3531" t="s">
        <v>472</v>
      </c>
      <c r="B3531" t="s">
        <v>357</v>
      </c>
      <c r="C3531">
        <v>2487</v>
      </c>
      <c r="D3531">
        <v>1451</v>
      </c>
      <c r="E3531">
        <v>58.343385605146757</v>
      </c>
      <c r="F3531">
        <v>2563</v>
      </c>
      <c r="G3531">
        <v>1317</v>
      </c>
      <c r="H3531">
        <v>51.385095591104175</v>
      </c>
      <c r="I3531">
        <v>5050</v>
      </c>
      <c r="J3531">
        <v>2768</v>
      </c>
      <c r="K3531">
        <v>54.811881188118811</v>
      </c>
    </row>
    <row r="3532" spans="1:11" x14ac:dyDescent="0.25">
      <c r="A3532" t="s">
        <v>472</v>
      </c>
      <c r="B3532" t="s">
        <v>358</v>
      </c>
      <c r="C3532">
        <v>2554</v>
      </c>
      <c r="D3532">
        <v>1416</v>
      </c>
      <c r="E3532">
        <v>55.442443226311667</v>
      </c>
      <c r="F3532">
        <v>2547</v>
      </c>
      <c r="G3532">
        <v>1238</v>
      </c>
      <c r="H3532">
        <v>48.6062033765214</v>
      </c>
      <c r="I3532">
        <v>5101</v>
      </c>
      <c r="J3532">
        <v>2654</v>
      </c>
      <c r="K3532">
        <v>52.029013918839446</v>
      </c>
    </row>
    <row r="3533" spans="1:11" x14ac:dyDescent="0.25">
      <c r="A3533" t="s">
        <v>472</v>
      </c>
      <c r="B3533" t="s">
        <v>359</v>
      </c>
      <c r="C3533">
        <v>2770</v>
      </c>
      <c r="D3533">
        <v>1483</v>
      </c>
      <c r="E3533">
        <v>53.537906137184116</v>
      </c>
      <c r="F3533">
        <v>3081</v>
      </c>
      <c r="G3533">
        <v>1392</v>
      </c>
      <c r="H3533">
        <v>45.180136319376828</v>
      </c>
      <c r="I3533">
        <v>5851</v>
      </c>
      <c r="J3533">
        <v>2875</v>
      </c>
      <c r="K3533">
        <v>49.136899675269184</v>
      </c>
    </row>
    <row r="3534" spans="1:11" x14ac:dyDescent="0.25">
      <c r="A3534" t="s">
        <v>472</v>
      </c>
      <c r="B3534" t="s">
        <v>360</v>
      </c>
      <c r="C3534">
        <v>2536</v>
      </c>
      <c r="D3534">
        <v>1262</v>
      </c>
      <c r="E3534">
        <v>49.763406940063085</v>
      </c>
      <c r="F3534">
        <v>2758</v>
      </c>
      <c r="G3534">
        <v>1163</v>
      </c>
      <c r="H3534">
        <v>42.168237853517041</v>
      </c>
      <c r="I3534">
        <v>5294</v>
      </c>
      <c r="J3534">
        <v>2425</v>
      </c>
      <c r="K3534">
        <v>45.806573479410652</v>
      </c>
    </row>
    <row r="3535" spans="1:11" x14ac:dyDescent="0.25">
      <c r="A3535" t="s">
        <v>262</v>
      </c>
      <c r="B3535" t="s">
        <v>365</v>
      </c>
      <c r="C3535">
        <v>1631</v>
      </c>
      <c r="D3535">
        <v>639</v>
      </c>
      <c r="E3535">
        <v>39.178418148375229</v>
      </c>
      <c r="F3535">
        <v>1787</v>
      </c>
      <c r="G3535">
        <v>558</v>
      </c>
      <c r="H3535">
        <v>31.225517627308335</v>
      </c>
      <c r="I3535">
        <v>3418</v>
      </c>
      <c r="J3535">
        <v>1197</v>
      </c>
      <c r="K3535">
        <v>35.020479812756001</v>
      </c>
    </row>
    <row r="3536" spans="1:11" x14ac:dyDescent="0.25">
      <c r="A3536" t="s">
        <v>262</v>
      </c>
      <c r="B3536" t="s">
        <v>366</v>
      </c>
      <c r="C3536">
        <v>1481</v>
      </c>
      <c r="D3536">
        <v>637</v>
      </c>
      <c r="E3536">
        <v>43.011478730587442</v>
      </c>
      <c r="F3536">
        <v>1599</v>
      </c>
      <c r="G3536">
        <v>580</v>
      </c>
      <c r="H3536">
        <v>36.272670419011881</v>
      </c>
      <c r="I3536">
        <v>3080</v>
      </c>
      <c r="J3536">
        <v>1217</v>
      </c>
      <c r="K3536">
        <v>39.512987012987011</v>
      </c>
    </row>
    <row r="3537" spans="1:11" x14ac:dyDescent="0.25">
      <c r="A3537" t="s">
        <v>262</v>
      </c>
      <c r="B3537" t="s">
        <v>367</v>
      </c>
      <c r="C3537">
        <v>1477</v>
      </c>
      <c r="D3537">
        <v>633</v>
      </c>
      <c r="E3537">
        <v>42.857142857142854</v>
      </c>
      <c r="F3537">
        <v>1742</v>
      </c>
      <c r="G3537">
        <v>604</v>
      </c>
      <c r="H3537">
        <v>34.672789896670494</v>
      </c>
      <c r="I3537">
        <v>3219</v>
      </c>
      <c r="J3537">
        <v>1237</v>
      </c>
      <c r="K3537">
        <v>38.428083255669463</v>
      </c>
    </row>
    <row r="3538" spans="1:11" x14ac:dyDescent="0.25">
      <c r="A3538" t="s">
        <v>262</v>
      </c>
      <c r="B3538" t="s">
        <v>355</v>
      </c>
      <c r="C3538">
        <v>1684</v>
      </c>
      <c r="D3538">
        <v>733</v>
      </c>
      <c r="E3538">
        <v>43.527315914489307</v>
      </c>
      <c r="F3538">
        <v>2125</v>
      </c>
      <c r="G3538">
        <v>764</v>
      </c>
      <c r="H3538">
        <v>35.952941176470588</v>
      </c>
      <c r="I3538">
        <v>3809</v>
      </c>
      <c r="J3538">
        <v>1497</v>
      </c>
      <c r="K3538">
        <v>39.3016539774219</v>
      </c>
    </row>
    <row r="3539" spans="1:11" x14ac:dyDescent="0.25">
      <c r="A3539" t="s">
        <v>262</v>
      </c>
      <c r="B3539" t="s">
        <v>368</v>
      </c>
      <c r="C3539">
        <v>1762</v>
      </c>
      <c r="D3539">
        <v>769</v>
      </c>
      <c r="E3539">
        <v>43.643586833144155</v>
      </c>
      <c r="F3539">
        <v>2337</v>
      </c>
      <c r="G3539">
        <v>854</v>
      </c>
      <c r="H3539">
        <v>36.54257595207531</v>
      </c>
      <c r="I3539">
        <v>4099</v>
      </c>
      <c r="J3539">
        <v>1623</v>
      </c>
      <c r="K3539">
        <v>39.595023176384487</v>
      </c>
    </row>
    <row r="3540" spans="1:11" x14ac:dyDescent="0.25">
      <c r="A3540" t="s">
        <v>262</v>
      </c>
      <c r="B3540" t="s">
        <v>369</v>
      </c>
      <c r="C3540">
        <v>1525</v>
      </c>
      <c r="D3540">
        <v>642</v>
      </c>
      <c r="E3540">
        <v>42.098360655737707</v>
      </c>
      <c r="F3540">
        <v>1776</v>
      </c>
      <c r="G3540">
        <v>656</v>
      </c>
      <c r="H3540">
        <v>36.936936936936938</v>
      </c>
      <c r="I3540">
        <v>3301</v>
      </c>
      <c r="J3540">
        <v>1298</v>
      </c>
      <c r="K3540">
        <v>39.321417752196304</v>
      </c>
    </row>
    <row r="3541" spans="1:11" x14ac:dyDescent="0.25">
      <c r="A3541" t="s">
        <v>262</v>
      </c>
      <c r="B3541" t="s">
        <v>370</v>
      </c>
      <c r="C3541">
        <v>1572</v>
      </c>
      <c r="D3541">
        <v>727</v>
      </c>
      <c r="E3541">
        <v>46.246819338422391</v>
      </c>
      <c r="F3541">
        <v>1858</v>
      </c>
      <c r="G3541">
        <v>723</v>
      </c>
      <c r="H3541">
        <v>38.912809472551132</v>
      </c>
      <c r="I3541">
        <v>3430</v>
      </c>
      <c r="J3541">
        <v>1450</v>
      </c>
      <c r="K3541">
        <v>42.274052478134109</v>
      </c>
    </row>
    <row r="3542" spans="1:11" x14ac:dyDescent="0.25">
      <c r="A3542" t="s">
        <v>262</v>
      </c>
      <c r="B3542" t="s">
        <v>357</v>
      </c>
      <c r="C3542">
        <v>1649</v>
      </c>
      <c r="D3542">
        <v>730</v>
      </c>
      <c r="E3542">
        <v>44.269254093389939</v>
      </c>
      <c r="F3542">
        <v>1962</v>
      </c>
      <c r="G3542">
        <v>705</v>
      </c>
      <c r="H3542">
        <v>35.932721712538225</v>
      </c>
      <c r="I3542">
        <v>3611</v>
      </c>
      <c r="J3542">
        <v>1435</v>
      </c>
      <c r="K3542">
        <v>39.7396842979784</v>
      </c>
    </row>
    <row r="3543" spans="1:11" x14ac:dyDescent="0.25">
      <c r="A3543" t="s">
        <v>262</v>
      </c>
      <c r="B3543" t="s">
        <v>358</v>
      </c>
      <c r="C3543">
        <v>1625</v>
      </c>
      <c r="D3543">
        <v>800</v>
      </c>
      <c r="E3543">
        <v>49.230769230769226</v>
      </c>
      <c r="F3543">
        <v>1891</v>
      </c>
      <c r="G3543">
        <v>771</v>
      </c>
      <c r="H3543">
        <v>40.772078265468011</v>
      </c>
      <c r="I3543">
        <v>3516</v>
      </c>
      <c r="J3543">
        <v>1571</v>
      </c>
      <c r="K3543">
        <v>44.68145620022753</v>
      </c>
    </row>
    <row r="3544" spans="1:11" x14ac:dyDescent="0.25">
      <c r="A3544" t="s">
        <v>262</v>
      </c>
      <c r="B3544" t="s">
        <v>359</v>
      </c>
      <c r="C3544">
        <v>1717</v>
      </c>
      <c r="D3544">
        <v>911</v>
      </c>
      <c r="E3544">
        <v>53.057658707047175</v>
      </c>
      <c r="F3544">
        <v>2183</v>
      </c>
      <c r="G3544">
        <v>969</v>
      </c>
      <c r="H3544">
        <v>44.388456252863037</v>
      </c>
      <c r="I3544">
        <v>3900</v>
      </c>
      <c r="J3544">
        <v>1880</v>
      </c>
      <c r="K3544">
        <v>48.205128205128204</v>
      </c>
    </row>
    <row r="3545" spans="1:11" x14ac:dyDescent="0.25">
      <c r="A3545" t="s">
        <v>262</v>
      </c>
      <c r="B3545" t="s">
        <v>360</v>
      </c>
      <c r="C3545">
        <v>1680</v>
      </c>
      <c r="D3545">
        <v>930</v>
      </c>
      <c r="E3545">
        <v>55.357142857142854</v>
      </c>
      <c r="F3545">
        <v>2211</v>
      </c>
      <c r="G3545">
        <v>933</v>
      </c>
      <c r="H3545">
        <v>42.198100407055627</v>
      </c>
      <c r="I3545">
        <v>3891</v>
      </c>
      <c r="J3545">
        <v>1863</v>
      </c>
      <c r="K3545">
        <v>47.879722436391674</v>
      </c>
    </row>
    <row r="3546" spans="1:11" x14ac:dyDescent="0.25">
      <c r="A3546" t="s">
        <v>262</v>
      </c>
      <c r="B3546" t="s">
        <v>361</v>
      </c>
      <c r="C3546">
        <v>1712</v>
      </c>
      <c r="D3546">
        <v>888</v>
      </c>
      <c r="E3546">
        <v>51.869158878504699</v>
      </c>
      <c r="F3546">
        <v>2074</v>
      </c>
      <c r="G3546">
        <v>829</v>
      </c>
      <c r="H3546">
        <v>39.971070395371299</v>
      </c>
      <c r="I3546">
        <v>3786</v>
      </c>
      <c r="J3546">
        <v>1717</v>
      </c>
      <c r="K3546">
        <v>45.351294241943997</v>
      </c>
    </row>
    <row r="3547" spans="1:11" x14ac:dyDescent="0.25">
      <c r="A3547" t="s">
        <v>262</v>
      </c>
      <c r="B3547" t="s">
        <v>362</v>
      </c>
      <c r="C3547">
        <v>1516</v>
      </c>
      <c r="D3547">
        <v>756</v>
      </c>
      <c r="E3547">
        <v>49.868073878628003</v>
      </c>
      <c r="F3547">
        <v>1836</v>
      </c>
      <c r="G3547">
        <v>798</v>
      </c>
      <c r="H3547">
        <v>43.464052287581701</v>
      </c>
      <c r="I3547">
        <v>3352</v>
      </c>
      <c r="J3547">
        <v>1554</v>
      </c>
      <c r="K3547">
        <v>46.360381861575199</v>
      </c>
    </row>
    <row r="3548" spans="1:11" x14ac:dyDescent="0.25">
      <c r="A3548" t="s">
        <v>262</v>
      </c>
      <c r="B3548" t="s">
        <v>363</v>
      </c>
      <c r="C3548">
        <v>447</v>
      </c>
      <c r="D3548">
        <v>238</v>
      </c>
      <c r="E3548">
        <v>53.243847874720402</v>
      </c>
      <c r="F3548">
        <v>469</v>
      </c>
      <c r="G3548">
        <v>225</v>
      </c>
      <c r="H3548">
        <v>47.974413646055403</v>
      </c>
      <c r="I3548">
        <v>916</v>
      </c>
      <c r="J3548">
        <v>463</v>
      </c>
      <c r="K3548">
        <v>50.545851528384297</v>
      </c>
    </row>
    <row r="3549" spans="1:11" x14ac:dyDescent="0.25">
      <c r="A3549" t="s">
        <v>274</v>
      </c>
      <c r="B3549" t="s">
        <v>367</v>
      </c>
      <c r="C3549">
        <v>4740</v>
      </c>
      <c r="D3549">
        <v>2053</v>
      </c>
      <c r="E3549">
        <v>43.312236286919834</v>
      </c>
      <c r="F3549">
        <v>4023</v>
      </c>
      <c r="G3549">
        <v>1559</v>
      </c>
      <c r="H3549">
        <v>38.752174993785736</v>
      </c>
      <c r="I3549">
        <v>8763</v>
      </c>
      <c r="J3549">
        <v>3612</v>
      </c>
      <c r="K3549">
        <v>41.218760698390959</v>
      </c>
    </row>
    <row r="3550" spans="1:11" x14ac:dyDescent="0.25">
      <c r="A3550" t="s">
        <v>274</v>
      </c>
      <c r="B3550" t="s">
        <v>355</v>
      </c>
      <c r="C3550">
        <v>5249</v>
      </c>
      <c r="D3550">
        <v>2359</v>
      </c>
      <c r="E3550">
        <v>44.941893694036963</v>
      </c>
      <c r="F3550">
        <v>4475</v>
      </c>
      <c r="G3550">
        <v>1844</v>
      </c>
      <c r="H3550">
        <v>41.206703910614522</v>
      </c>
      <c r="I3550">
        <v>9724</v>
      </c>
      <c r="J3550">
        <v>4203</v>
      </c>
      <c r="K3550">
        <v>43.222953517071161</v>
      </c>
    </row>
    <row r="3551" spans="1:11" x14ac:dyDescent="0.25">
      <c r="A3551" t="s">
        <v>274</v>
      </c>
      <c r="B3551" t="s">
        <v>368</v>
      </c>
      <c r="C3551">
        <v>5858</v>
      </c>
      <c r="D3551">
        <v>2821</v>
      </c>
      <c r="E3551">
        <v>48.156367360874022</v>
      </c>
      <c r="F3551">
        <v>5389</v>
      </c>
      <c r="G3551">
        <v>2270</v>
      </c>
      <c r="H3551">
        <v>42.122842827982929</v>
      </c>
      <c r="I3551">
        <v>11247</v>
      </c>
      <c r="J3551">
        <v>5091</v>
      </c>
      <c r="K3551">
        <v>45.265404107762066</v>
      </c>
    </row>
    <row r="3552" spans="1:11" x14ac:dyDescent="0.25">
      <c r="A3552" t="s">
        <v>274</v>
      </c>
      <c r="B3552" t="s">
        <v>369</v>
      </c>
      <c r="C3552">
        <v>6213</v>
      </c>
      <c r="D3552">
        <v>2955</v>
      </c>
      <c r="E3552">
        <v>47.561564461612754</v>
      </c>
      <c r="F3552">
        <v>4983</v>
      </c>
      <c r="G3552">
        <v>2098</v>
      </c>
      <c r="H3552">
        <v>42.103150712422241</v>
      </c>
      <c r="I3552">
        <v>11196</v>
      </c>
      <c r="J3552">
        <v>5053</v>
      </c>
      <c r="K3552">
        <v>45.132190067881382</v>
      </c>
    </row>
    <row r="3553" spans="1:11" x14ac:dyDescent="0.25">
      <c r="A3553" t="s">
        <v>274</v>
      </c>
      <c r="B3553" t="s">
        <v>370</v>
      </c>
      <c r="C3553">
        <v>4640</v>
      </c>
      <c r="D3553">
        <v>2209</v>
      </c>
      <c r="E3553">
        <v>47.607758620689658</v>
      </c>
      <c r="F3553">
        <v>4584</v>
      </c>
      <c r="G3553">
        <v>1845</v>
      </c>
      <c r="H3553">
        <v>40.248691099476439</v>
      </c>
      <c r="I3553">
        <v>9224</v>
      </c>
      <c r="J3553">
        <v>4054</v>
      </c>
      <c r="K3553">
        <v>43.950563746747612</v>
      </c>
    </row>
    <row r="3554" spans="1:11" x14ac:dyDescent="0.25">
      <c r="A3554" t="s">
        <v>274</v>
      </c>
      <c r="B3554" t="s">
        <v>357</v>
      </c>
      <c r="C3554">
        <v>4797</v>
      </c>
      <c r="D3554">
        <v>2238</v>
      </c>
      <c r="E3554">
        <v>46.654158849280805</v>
      </c>
      <c r="F3554">
        <v>4580</v>
      </c>
      <c r="G3554">
        <v>1888</v>
      </c>
      <c r="H3554">
        <v>41.222707423580786</v>
      </c>
      <c r="I3554">
        <v>9377</v>
      </c>
      <c r="J3554">
        <v>4126</v>
      </c>
      <c r="K3554">
        <v>44.001279726991577</v>
      </c>
    </row>
    <row r="3555" spans="1:11" x14ac:dyDescent="0.25">
      <c r="A3555" t="s">
        <v>274</v>
      </c>
      <c r="B3555" t="s">
        <v>358</v>
      </c>
      <c r="C3555">
        <v>4700</v>
      </c>
      <c r="D3555">
        <v>2179</v>
      </c>
      <c r="E3555">
        <v>46.361702127659576</v>
      </c>
      <c r="F3555">
        <v>4496</v>
      </c>
      <c r="G3555">
        <v>1886</v>
      </c>
      <c r="H3555">
        <v>41.948398576512453</v>
      </c>
      <c r="I3555">
        <v>9196</v>
      </c>
      <c r="J3555">
        <v>4065</v>
      </c>
      <c r="K3555">
        <v>44.204001739886905</v>
      </c>
    </row>
    <row r="3556" spans="1:11" x14ac:dyDescent="0.25">
      <c r="A3556" t="s">
        <v>274</v>
      </c>
      <c r="B3556" t="s">
        <v>359</v>
      </c>
      <c r="C3556">
        <v>4410</v>
      </c>
      <c r="D3556">
        <v>2206</v>
      </c>
      <c r="E3556">
        <v>50.022675736961453</v>
      </c>
      <c r="F3556">
        <v>4478</v>
      </c>
      <c r="G3556">
        <v>1873</v>
      </c>
      <c r="H3556">
        <v>41.826708351942834</v>
      </c>
      <c r="I3556">
        <v>8888</v>
      </c>
      <c r="J3556">
        <v>4079</v>
      </c>
      <c r="K3556">
        <v>45.89333933393339</v>
      </c>
    </row>
    <row r="3557" spans="1:11" x14ac:dyDescent="0.25">
      <c r="A3557" t="s">
        <v>274</v>
      </c>
      <c r="B3557" t="s">
        <v>360</v>
      </c>
      <c r="C3557">
        <v>4727</v>
      </c>
      <c r="D3557">
        <v>2333</v>
      </c>
      <c r="E3557">
        <v>49.354770467526969</v>
      </c>
      <c r="F3557">
        <v>4872</v>
      </c>
      <c r="G3557">
        <v>1999</v>
      </c>
      <c r="H3557">
        <v>41.030377668308702</v>
      </c>
      <c r="I3557">
        <v>9599</v>
      </c>
      <c r="J3557">
        <v>4332</v>
      </c>
      <c r="K3557">
        <v>45.129701010521927</v>
      </c>
    </row>
    <row r="3558" spans="1:11" x14ac:dyDescent="0.25">
      <c r="A3558" t="s">
        <v>274</v>
      </c>
      <c r="B3558" t="s">
        <v>361</v>
      </c>
      <c r="C3558">
        <v>4335</v>
      </c>
      <c r="D3558">
        <v>2212</v>
      </c>
      <c r="E3558">
        <v>51.026528258362198</v>
      </c>
      <c r="F3558">
        <v>4753</v>
      </c>
      <c r="G3558">
        <v>1980</v>
      </c>
      <c r="H3558">
        <v>41.657900273511501</v>
      </c>
      <c r="I3558">
        <v>9088</v>
      </c>
      <c r="J3558">
        <v>4192</v>
      </c>
      <c r="K3558">
        <v>46.126760563380302</v>
      </c>
    </row>
    <row r="3559" spans="1:11" x14ac:dyDescent="0.25">
      <c r="A3559" t="s">
        <v>274</v>
      </c>
      <c r="B3559" t="s">
        <v>362</v>
      </c>
      <c r="C3559">
        <v>3848</v>
      </c>
      <c r="D3559">
        <v>1934</v>
      </c>
      <c r="E3559">
        <v>50.259875259875301</v>
      </c>
      <c r="F3559">
        <v>4080</v>
      </c>
      <c r="G3559">
        <v>1708</v>
      </c>
      <c r="H3559">
        <v>41.862745098039198</v>
      </c>
      <c r="I3559">
        <v>7928</v>
      </c>
      <c r="J3559">
        <v>3642</v>
      </c>
      <c r="K3559">
        <v>45.938446014127202</v>
      </c>
    </row>
    <row r="3560" spans="1:11" x14ac:dyDescent="0.25">
      <c r="A3560" t="s">
        <v>274</v>
      </c>
      <c r="B3560" t="s">
        <v>363</v>
      </c>
      <c r="C3560">
        <v>998</v>
      </c>
      <c r="D3560">
        <v>584</v>
      </c>
      <c r="E3560">
        <v>58.517034068136297</v>
      </c>
      <c r="F3560">
        <v>1034</v>
      </c>
      <c r="G3560">
        <v>526</v>
      </c>
      <c r="H3560">
        <v>50.870406189555098</v>
      </c>
      <c r="I3560">
        <v>2032</v>
      </c>
      <c r="J3560">
        <v>1110</v>
      </c>
      <c r="K3560">
        <v>54.625984251968497</v>
      </c>
    </row>
    <row r="3561" spans="1:11" x14ac:dyDescent="0.25">
      <c r="A3561" t="s">
        <v>277</v>
      </c>
      <c r="B3561" t="s">
        <v>365</v>
      </c>
      <c r="C3561">
        <v>5002</v>
      </c>
      <c r="D3561">
        <v>2753</v>
      </c>
      <c r="E3561">
        <v>55.037984806077567</v>
      </c>
      <c r="F3561">
        <v>4940</v>
      </c>
      <c r="G3561">
        <v>2264</v>
      </c>
      <c r="H3561">
        <v>45.829959514170042</v>
      </c>
      <c r="I3561">
        <v>9942</v>
      </c>
      <c r="J3561">
        <v>5017</v>
      </c>
      <c r="K3561">
        <v>50.462683564675118</v>
      </c>
    </row>
    <row r="3562" spans="1:11" x14ac:dyDescent="0.25">
      <c r="A3562" t="s">
        <v>277</v>
      </c>
      <c r="B3562" t="s">
        <v>366</v>
      </c>
      <c r="C3562">
        <v>4945</v>
      </c>
      <c r="D3562">
        <v>2732</v>
      </c>
      <c r="E3562">
        <v>55.24772497472194</v>
      </c>
      <c r="F3562">
        <v>5024</v>
      </c>
      <c r="G3562">
        <v>2327</v>
      </c>
      <c r="H3562">
        <v>46.317675159235669</v>
      </c>
      <c r="I3562">
        <v>9969</v>
      </c>
      <c r="J3562">
        <v>5059</v>
      </c>
      <c r="K3562">
        <v>50.747316681713308</v>
      </c>
    </row>
    <row r="3563" spans="1:11" x14ac:dyDescent="0.25">
      <c r="A3563" t="s">
        <v>264</v>
      </c>
      <c r="B3563" t="s">
        <v>365</v>
      </c>
      <c r="C3563">
        <v>2857</v>
      </c>
      <c r="D3563">
        <v>1191</v>
      </c>
      <c r="E3563">
        <v>41.687084354217717</v>
      </c>
      <c r="F3563">
        <v>3264</v>
      </c>
      <c r="G3563">
        <v>1080</v>
      </c>
      <c r="H3563">
        <v>33.088235294117652</v>
      </c>
      <c r="I3563">
        <v>6121</v>
      </c>
      <c r="J3563">
        <v>2271</v>
      </c>
      <c r="K3563">
        <v>37.10178075477863</v>
      </c>
    </row>
    <row r="3564" spans="1:11" x14ac:dyDescent="0.25">
      <c r="A3564" t="s">
        <v>264</v>
      </c>
      <c r="B3564" t="s">
        <v>366</v>
      </c>
      <c r="C3564">
        <v>3059</v>
      </c>
      <c r="D3564">
        <v>1589</v>
      </c>
      <c r="E3564">
        <v>51.945080091533185</v>
      </c>
      <c r="F3564">
        <v>3614</v>
      </c>
      <c r="G3564">
        <v>1426</v>
      </c>
      <c r="H3564">
        <v>39.45766463752075</v>
      </c>
      <c r="I3564">
        <v>6673</v>
      </c>
      <c r="J3564">
        <v>3015</v>
      </c>
      <c r="K3564">
        <v>45.182077026824516</v>
      </c>
    </row>
    <row r="3565" spans="1:11" x14ac:dyDescent="0.25">
      <c r="A3565" t="s">
        <v>264</v>
      </c>
      <c r="B3565" t="s">
        <v>367</v>
      </c>
      <c r="C3565">
        <v>2725</v>
      </c>
      <c r="D3565">
        <v>1306</v>
      </c>
      <c r="E3565">
        <v>47.926605504587158</v>
      </c>
      <c r="F3565">
        <v>2879</v>
      </c>
      <c r="G3565">
        <v>1157</v>
      </c>
      <c r="H3565">
        <v>40.187565126780129</v>
      </c>
      <c r="I3565">
        <v>5604</v>
      </c>
      <c r="J3565">
        <v>2463</v>
      </c>
      <c r="K3565">
        <v>43.9507494646681</v>
      </c>
    </row>
    <row r="3566" spans="1:11" x14ac:dyDescent="0.25">
      <c r="A3566" t="s">
        <v>264</v>
      </c>
      <c r="B3566" t="s">
        <v>368</v>
      </c>
      <c r="C3566">
        <v>2500</v>
      </c>
      <c r="D3566">
        <v>1259</v>
      </c>
      <c r="E3566">
        <v>50.36</v>
      </c>
      <c r="F3566">
        <v>3034</v>
      </c>
      <c r="G3566">
        <v>1235</v>
      </c>
      <c r="H3566">
        <v>40.705339485827288</v>
      </c>
      <c r="I3566">
        <v>5534</v>
      </c>
      <c r="J3566">
        <v>2494</v>
      </c>
      <c r="K3566">
        <v>45.066859414528373</v>
      </c>
    </row>
    <row r="3567" spans="1:11" x14ac:dyDescent="0.25">
      <c r="A3567" t="s">
        <v>264</v>
      </c>
      <c r="B3567" t="s">
        <v>369</v>
      </c>
      <c r="C3567">
        <v>2219</v>
      </c>
      <c r="D3567">
        <v>1112</v>
      </c>
      <c r="E3567">
        <v>50.112663361874723</v>
      </c>
      <c r="F3567">
        <v>2498</v>
      </c>
      <c r="G3567">
        <v>1064</v>
      </c>
      <c r="H3567">
        <v>42.594075260208164</v>
      </c>
      <c r="I3567">
        <v>4717</v>
      </c>
      <c r="J3567">
        <v>2176</v>
      </c>
      <c r="K3567">
        <v>46.131015475938092</v>
      </c>
    </row>
    <row r="3568" spans="1:11" x14ac:dyDescent="0.25">
      <c r="A3568" t="s">
        <v>264</v>
      </c>
      <c r="B3568" t="s">
        <v>370</v>
      </c>
      <c r="C3568">
        <v>2494</v>
      </c>
      <c r="D3568">
        <v>1373</v>
      </c>
      <c r="E3568">
        <v>55.052125100240573</v>
      </c>
      <c r="F3568">
        <v>3010</v>
      </c>
      <c r="G3568">
        <v>1360</v>
      </c>
      <c r="H3568">
        <v>45.182724252491695</v>
      </c>
      <c r="I3568">
        <v>5504</v>
      </c>
      <c r="J3568">
        <v>2733</v>
      </c>
      <c r="K3568">
        <v>49.654796511627907</v>
      </c>
    </row>
    <row r="3569" spans="1:11" x14ac:dyDescent="0.25">
      <c r="A3569" t="s">
        <v>264</v>
      </c>
      <c r="B3569" t="s">
        <v>357</v>
      </c>
      <c r="C3569">
        <v>2578</v>
      </c>
      <c r="D3569">
        <v>1386</v>
      </c>
      <c r="E3569">
        <v>53.762606671838633</v>
      </c>
      <c r="F3569">
        <v>3193</v>
      </c>
      <c r="G3569">
        <v>1297</v>
      </c>
      <c r="H3569">
        <v>40.620106482931412</v>
      </c>
      <c r="I3569">
        <v>5771</v>
      </c>
      <c r="J3569">
        <v>2683</v>
      </c>
      <c r="K3569">
        <v>46.491076070005199</v>
      </c>
    </row>
    <row r="3570" spans="1:11" x14ac:dyDescent="0.25">
      <c r="A3570" t="s">
        <v>264</v>
      </c>
      <c r="B3570" t="s">
        <v>358</v>
      </c>
      <c r="C3570">
        <v>2527</v>
      </c>
      <c r="D3570">
        <v>1373</v>
      </c>
      <c r="E3570">
        <v>54.33320142461416</v>
      </c>
      <c r="F3570">
        <v>2989</v>
      </c>
      <c r="G3570">
        <v>1278</v>
      </c>
      <c r="H3570">
        <v>42.756774841083967</v>
      </c>
      <c r="I3570">
        <v>5516</v>
      </c>
      <c r="J3570">
        <v>2651</v>
      </c>
      <c r="K3570">
        <v>48.060188542422047</v>
      </c>
    </row>
    <row r="3571" spans="1:11" x14ac:dyDescent="0.25">
      <c r="A3571" t="s">
        <v>264</v>
      </c>
      <c r="B3571" t="s">
        <v>359</v>
      </c>
      <c r="C3571">
        <v>3372</v>
      </c>
      <c r="D3571">
        <v>1821</v>
      </c>
      <c r="E3571">
        <v>54.003558718861214</v>
      </c>
      <c r="F3571">
        <v>3942</v>
      </c>
      <c r="G3571">
        <v>1724</v>
      </c>
      <c r="H3571">
        <v>43.734145104008121</v>
      </c>
      <c r="I3571">
        <v>7314</v>
      </c>
      <c r="J3571">
        <v>3545</v>
      </c>
      <c r="K3571">
        <v>48.468690183210285</v>
      </c>
    </row>
    <row r="3572" spans="1:11" x14ac:dyDescent="0.25">
      <c r="A3572" t="s">
        <v>264</v>
      </c>
      <c r="B3572" t="s">
        <v>360</v>
      </c>
      <c r="C3572">
        <v>2382</v>
      </c>
      <c r="D3572">
        <v>1258</v>
      </c>
      <c r="E3572">
        <v>52.812762384550794</v>
      </c>
      <c r="F3572">
        <v>3319</v>
      </c>
      <c r="G3572">
        <v>1379</v>
      </c>
      <c r="H3572">
        <v>41.548659234709248</v>
      </c>
      <c r="I3572">
        <v>5701</v>
      </c>
      <c r="J3572">
        <v>2637</v>
      </c>
      <c r="K3572">
        <v>46.255042974916677</v>
      </c>
    </row>
    <row r="3573" spans="1:11" x14ac:dyDescent="0.25">
      <c r="A3573" t="s">
        <v>264</v>
      </c>
      <c r="B3573" t="s">
        <v>361</v>
      </c>
      <c r="C3573">
        <v>2629</v>
      </c>
      <c r="D3573">
        <v>1345</v>
      </c>
      <c r="E3573">
        <v>51.160136934195499</v>
      </c>
      <c r="F3573">
        <v>3233</v>
      </c>
      <c r="G3573">
        <v>1361</v>
      </c>
      <c r="H3573">
        <v>42.097123414785003</v>
      </c>
      <c r="I3573">
        <v>5862</v>
      </c>
      <c r="J3573">
        <v>2706</v>
      </c>
      <c r="K3573">
        <v>46.161719549641802</v>
      </c>
    </row>
    <row r="3574" spans="1:11" x14ac:dyDescent="0.25">
      <c r="A3574" t="s">
        <v>264</v>
      </c>
      <c r="B3574" t="s">
        <v>362</v>
      </c>
      <c r="C3574">
        <v>2500</v>
      </c>
      <c r="D3574">
        <v>1382</v>
      </c>
      <c r="E3574">
        <v>55.28</v>
      </c>
      <c r="F3574">
        <v>2990</v>
      </c>
      <c r="G3574">
        <v>1331</v>
      </c>
      <c r="H3574">
        <v>44.515050167224103</v>
      </c>
      <c r="I3574">
        <v>5490</v>
      </c>
      <c r="J3574">
        <v>2713</v>
      </c>
      <c r="K3574">
        <v>49.417122040072897</v>
      </c>
    </row>
    <row r="3575" spans="1:11" x14ac:dyDescent="0.25">
      <c r="A3575" t="s">
        <v>264</v>
      </c>
      <c r="B3575" t="s">
        <v>363</v>
      </c>
      <c r="C3575">
        <v>763</v>
      </c>
      <c r="D3575">
        <v>424</v>
      </c>
      <c r="E3575">
        <v>55.570117955439102</v>
      </c>
      <c r="F3575">
        <v>751</v>
      </c>
      <c r="G3575">
        <v>345</v>
      </c>
      <c r="H3575">
        <v>45.938748335552603</v>
      </c>
      <c r="I3575">
        <v>1514</v>
      </c>
      <c r="J3575">
        <v>769</v>
      </c>
      <c r="K3575">
        <v>50.7926023778071</v>
      </c>
    </row>
    <row r="3576" spans="1:11" x14ac:dyDescent="0.25">
      <c r="A3576" t="s">
        <v>264</v>
      </c>
      <c r="B3576" t="s">
        <v>355</v>
      </c>
      <c r="C3576">
        <v>2924</v>
      </c>
      <c r="D3576">
        <v>1521</v>
      </c>
      <c r="E3576">
        <v>52.017783857729135</v>
      </c>
      <c r="F3576">
        <v>3425</v>
      </c>
      <c r="G3576">
        <v>1438</v>
      </c>
      <c r="H3576">
        <v>41.98540145985401</v>
      </c>
      <c r="I3576">
        <v>6349</v>
      </c>
      <c r="J3576">
        <v>2959</v>
      </c>
      <c r="K3576">
        <v>46.605764687352341</v>
      </c>
    </row>
    <row r="3577" spans="1:11" x14ac:dyDescent="0.25">
      <c r="A3577" t="s">
        <v>473</v>
      </c>
      <c r="B3577" t="s">
        <v>365</v>
      </c>
      <c r="C3577">
        <v>59</v>
      </c>
      <c r="D3577">
        <v>31</v>
      </c>
      <c r="E3577">
        <v>52.542372881355931</v>
      </c>
      <c r="F3577">
        <v>54</v>
      </c>
      <c r="G3577">
        <v>29</v>
      </c>
      <c r="H3577">
        <v>53.703703703703702</v>
      </c>
      <c r="I3577">
        <v>113</v>
      </c>
      <c r="J3577">
        <v>60</v>
      </c>
      <c r="K3577">
        <v>53.097345132743364</v>
      </c>
    </row>
    <row r="3578" spans="1:11" x14ac:dyDescent="0.25">
      <c r="A3578" t="s">
        <v>473</v>
      </c>
      <c r="B3578" t="s">
        <v>366</v>
      </c>
      <c r="C3578">
        <v>41</v>
      </c>
      <c r="D3578">
        <v>29</v>
      </c>
      <c r="E3578">
        <v>70.731707317073173</v>
      </c>
      <c r="F3578">
        <v>59</v>
      </c>
      <c r="G3578">
        <v>35</v>
      </c>
      <c r="H3578">
        <v>59.322033898305079</v>
      </c>
      <c r="I3578">
        <v>100</v>
      </c>
      <c r="J3578">
        <v>64</v>
      </c>
      <c r="K3578">
        <v>64</v>
      </c>
    </row>
    <row r="3579" spans="1:11" x14ac:dyDescent="0.25">
      <c r="A3579" t="s">
        <v>473</v>
      </c>
      <c r="B3579" t="s">
        <v>367</v>
      </c>
      <c r="C3579">
        <v>61</v>
      </c>
      <c r="D3579">
        <v>34</v>
      </c>
      <c r="E3579">
        <v>55.73770491803279</v>
      </c>
      <c r="F3579">
        <v>64</v>
      </c>
      <c r="G3579">
        <v>36</v>
      </c>
      <c r="H3579">
        <v>56.25</v>
      </c>
      <c r="I3579">
        <v>125</v>
      </c>
      <c r="J3579">
        <v>70</v>
      </c>
      <c r="K3579">
        <v>56</v>
      </c>
    </row>
    <row r="3580" spans="1:11" x14ac:dyDescent="0.25">
      <c r="A3580" t="s">
        <v>473</v>
      </c>
      <c r="B3580" t="s">
        <v>368</v>
      </c>
      <c r="C3580">
        <v>55</v>
      </c>
      <c r="D3580">
        <v>41</v>
      </c>
      <c r="E3580">
        <v>74.545454545454547</v>
      </c>
      <c r="F3580">
        <v>42</v>
      </c>
      <c r="G3580">
        <v>30</v>
      </c>
      <c r="H3580">
        <v>71.428571428571431</v>
      </c>
      <c r="I3580">
        <v>97</v>
      </c>
      <c r="J3580">
        <v>71</v>
      </c>
      <c r="K3580">
        <v>73.19587628865979</v>
      </c>
    </row>
    <row r="3581" spans="1:11" x14ac:dyDescent="0.25">
      <c r="A3581" t="s">
        <v>473</v>
      </c>
      <c r="B3581" t="s">
        <v>369</v>
      </c>
      <c r="C3581">
        <v>53</v>
      </c>
      <c r="D3581">
        <v>39</v>
      </c>
      <c r="E3581">
        <v>73.584905660377359</v>
      </c>
      <c r="F3581">
        <v>64</v>
      </c>
      <c r="G3581">
        <v>42</v>
      </c>
      <c r="H3581">
        <v>65.625</v>
      </c>
      <c r="I3581">
        <v>117</v>
      </c>
      <c r="J3581">
        <v>81</v>
      </c>
      <c r="K3581">
        <v>69.230769230769226</v>
      </c>
    </row>
    <row r="3582" spans="1:11" x14ac:dyDescent="0.25">
      <c r="A3582" t="s">
        <v>473</v>
      </c>
      <c r="B3582" t="s">
        <v>370</v>
      </c>
      <c r="C3582">
        <v>50</v>
      </c>
      <c r="D3582">
        <v>26</v>
      </c>
      <c r="E3582">
        <v>52</v>
      </c>
      <c r="F3582">
        <v>60</v>
      </c>
      <c r="G3582">
        <v>30</v>
      </c>
      <c r="H3582">
        <v>50</v>
      </c>
      <c r="I3582">
        <v>110</v>
      </c>
      <c r="J3582">
        <v>56</v>
      </c>
      <c r="K3582">
        <v>50.909090909090907</v>
      </c>
    </row>
    <row r="3583" spans="1:11" x14ac:dyDescent="0.25">
      <c r="A3583" t="s">
        <v>473</v>
      </c>
      <c r="B3583" t="s">
        <v>357</v>
      </c>
      <c r="C3583">
        <v>44</v>
      </c>
      <c r="D3583">
        <v>19</v>
      </c>
      <c r="E3583">
        <v>43.18181818181818</v>
      </c>
      <c r="F3583">
        <v>68</v>
      </c>
      <c r="G3583">
        <v>32</v>
      </c>
      <c r="H3583">
        <v>47.058823529411768</v>
      </c>
      <c r="I3583">
        <v>112</v>
      </c>
      <c r="J3583">
        <v>51</v>
      </c>
      <c r="K3583">
        <v>45.535714285714285</v>
      </c>
    </row>
    <row r="3584" spans="1:11" x14ac:dyDescent="0.25">
      <c r="A3584" t="s">
        <v>473</v>
      </c>
      <c r="B3584" t="s">
        <v>358</v>
      </c>
      <c r="C3584">
        <v>52</v>
      </c>
      <c r="D3584">
        <v>35</v>
      </c>
      <c r="E3584">
        <v>67.307692307692307</v>
      </c>
      <c r="F3584">
        <v>54</v>
      </c>
      <c r="G3584">
        <v>37</v>
      </c>
      <c r="H3584">
        <v>68.518518518518519</v>
      </c>
      <c r="I3584">
        <v>106</v>
      </c>
      <c r="J3584">
        <v>72</v>
      </c>
      <c r="K3584">
        <v>67.924528301886795</v>
      </c>
    </row>
    <row r="3585" spans="1:11" x14ac:dyDescent="0.25">
      <c r="A3585" t="s">
        <v>473</v>
      </c>
      <c r="B3585" t="s">
        <v>359</v>
      </c>
      <c r="C3585">
        <v>66</v>
      </c>
      <c r="D3585">
        <v>47</v>
      </c>
      <c r="E3585">
        <v>71.212121212121204</v>
      </c>
      <c r="F3585">
        <v>51</v>
      </c>
      <c r="G3585">
        <v>37</v>
      </c>
      <c r="H3585">
        <v>72.549019607843135</v>
      </c>
      <c r="I3585">
        <v>117</v>
      </c>
      <c r="J3585">
        <v>84</v>
      </c>
      <c r="K3585">
        <v>71.794871794871796</v>
      </c>
    </row>
    <row r="3586" spans="1:11" x14ac:dyDescent="0.25">
      <c r="A3586" t="s">
        <v>473</v>
      </c>
      <c r="B3586" t="s">
        <v>360</v>
      </c>
      <c r="C3586">
        <v>46</v>
      </c>
      <c r="D3586">
        <v>38</v>
      </c>
      <c r="E3586">
        <v>82.608695652173921</v>
      </c>
      <c r="F3586">
        <v>49</v>
      </c>
      <c r="G3586">
        <v>28</v>
      </c>
      <c r="H3586">
        <v>57.142857142857146</v>
      </c>
      <c r="I3586">
        <v>95</v>
      </c>
      <c r="J3586">
        <v>66</v>
      </c>
      <c r="K3586">
        <v>69.473684210526315</v>
      </c>
    </row>
    <row r="3587" spans="1:11" x14ac:dyDescent="0.25">
      <c r="A3587" t="s">
        <v>473</v>
      </c>
      <c r="B3587" t="s">
        <v>361</v>
      </c>
      <c r="C3587">
        <v>45</v>
      </c>
      <c r="D3587">
        <v>27</v>
      </c>
      <c r="E3587">
        <v>60</v>
      </c>
      <c r="F3587">
        <v>63</v>
      </c>
      <c r="G3587">
        <v>32</v>
      </c>
      <c r="H3587">
        <v>50.793650793650798</v>
      </c>
      <c r="I3587">
        <v>108</v>
      </c>
      <c r="J3587">
        <v>59</v>
      </c>
      <c r="K3587">
        <v>54.629629629629598</v>
      </c>
    </row>
    <row r="3588" spans="1:11" x14ac:dyDescent="0.25">
      <c r="A3588" t="s">
        <v>473</v>
      </c>
      <c r="B3588" t="s">
        <v>362</v>
      </c>
      <c r="C3588">
        <v>57</v>
      </c>
      <c r="D3588">
        <v>30</v>
      </c>
      <c r="E3588">
        <v>52.631578947368403</v>
      </c>
      <c r="F3588">
        <v>53</v>
      </c>
      <c r="G3588">
        <v>38</v>
      </c>
      <c r="H3588">
        <v>71.698113207547195</v>
      </c>
      <c r="I3588">
        <v>110</v>
      </c>
      <c r="J3588">
        <v>68</v>
      </c>
      <c r="K3588">
        <v>61.818181818181799</v>
      </c>
    </row>
    <row r="3589" spans="1:11" x14ac:dyDescent="0.25">
      <c r="A3589" t="s">
        <v>473</v>
      </c>
      <c r="B3589" t="s">
        <v>355</v>
      </c>
      <c r="C3589">
        <v>49</v>
      </c>
      <c r="D3589">
        <v>31</v>
      </c>
      <c r="E3589">
        <v>63.265306122448983</v>
      </c>
      <c r="F3589">
        <v>55</v>
      </c>
      <c r="G3589">
        <v>30</v>
      </c>
      <c r="H3589">
        <v>54.545454545454547</v>
      </c>
      <c r="I3589">
        <v>104</v>
      </c>
      <c r="J3589">
        <v>61</v>
      </c>
      <c r="K3589">
        <v>58.653846153846153</v>
      </c>
    </row>
    <row r="3590" spans="1:11" x14ac:dyDescent="0.25">
      <c r="A3590" t="s">
        <v>265</v>
      </c>
      <c r="B3590" t="s">
        <v>365</v>
      </c>
      <c r="C3590">
        <v>1388</v>
      </c>
      <c r="D3590">
        <v>716</v>
      </c>
      <c r="E3590">
        <v>51.585014409221905</v>
      </c>
      <c r="F3590">
        <v>1484</v>
      </c>
      <c r="G3590">
        <v>669</v>
      </c>
      <c r="H3590">
        <v>45.080862533692724</v>
      </c>
      <c r="I3590">
        <v>2872</v>
      </c>
      <c r="J3590">
        <v>1385</v>
      </c>
      <c r="K3590">
        <v>48.224233983286901</v>
      </c>
    </row>
    <row r="3591" spans="1:11" x14ac:dyDescent="0.25">
      <c r="A3591" t="s">
        <v>265</v>
      </c>
      <c r="B3591" t="s">
        <v>366</v>
      </c>
      <c r="C3591">
        <v>1556</v>
      </c>
      <c r="D3591">
        <v>856</v>
      </c>
      <c r="E3591">
        <v>55.012853470437022</v>
      </c>
      <c r="F3591">
        <v>1578</v>
      </c>
      <c r="G3591">
        <v>743</v>
      </c>
      <c r="H3591">
        <v>47.084917617237004</v>
      </c>
      <c r="I3591">
        <v>3134</v>
      </c>
      <c r="J3591">
        <v>1599</v>
      </c>
      <c r="K3591">
        <v>51.021059349074669</v>
      </c>
    </row>
    <row r="3592" spans="1:11" x14ac:dyDescent="0.25">
      <c r="A3592" t="s">
        <v>265</v>
      </c>
      <c r="B3592" t="s">
        <v>367</v>
      </c>
      <c r="C3592">
        <v>1333</v>
      </c>
      <c r="D3592">
        <v>752</v>
      </c>
      <c r="E3592">
        <v>56.414103525881472</v>
      </c>
      <c r="F3592">
        <v>1645</v>
      </c>
      <c r="G3592">
        <v>769</v>
      </c>
      <c r="H3592">
        <v>46.747720364741646</v>
      </c>
      <c r="I3592">
        <v>2978</v>
      </c>
      <c r="J3592">
        <v>1521</v>
      </c>
      <c r="K3592">
        <v>51.074546675621221</v>
      </c>
    </row>
    <row r="3593" spans="1:11" x14ac:dyDescent="0.25">
      <c r="A3593" t="s">
        <v>265</v>
      </c>
      <c r="B3593" t="s">
        <v>355</v>
      </c>
      <c r="C3593">
        <v>1545</v>
      </c>
      <c r="D3593">
        <v>846</v>
      </c>
      <c r="E3593">
        <v>54.757281553398059</v>
      </c>
      <c r="F3593">
        <v>1794</v>
      </c>
      <c r="G3593">
        <v>879</v>
      </c>
      <c r="H3593">
        <v>48.996655518394647</v>
      </c>
      <c r="I3593">
        <v>3339</v>
      </c>
      <c r="J3593">
        <v>1725</v>
      </c>
      <c r="K3593">
        <v>51.662174303683742</v>
      </c>
    </row>
    <row r="3594" spans="1:11" x14ac:dyDescent="0.25">
      <c r="A3594" t="s">
        <v>265</v>
      </c>
      <c r="B3594" t="s">
        <v>368</v>
      </c>
      <c r="C3594">
        <v>1567</v>
      </c>
      <c r="D3594">
        <v>840</v>
      </c>
      <c r="E3594">
        <v>53.605615826419907</v>
      </c>
      <c r="F3594">
        <v>1829</v>
      </c>
      <c r="G3594">
        <v>866</v>
      </c>
      <c r="H3594">
        <v>47.348277747402953</v>
      </c>
      <c r="I3594">
        <v>3396</v>
      </c>
      <c r="J3594">
        <v>1706</v>
      </c>
      <c r="K3594">
        <v>50.235571260306244</v>
      </c>
    </row>
    <row r="3595" spans="1:11" x14ac:dyDescent="0.25">
      <c r="A3595" t="s">
        <v>265</v>
      </c>
      <c r="B3595" t="s">
        <v>369</v>
      </c>
      <c r="C3595">
        <v>1459</v>
      </c>
      <c r="D3595">
        <v>795</v>
      </c>
      <c r="E3595">
        <v>54.489376285126802</v>
      </c>
      <c r="F3595">
        <v>1640</v>
      </c>
      <c r="G3595">
        <v>776</v>
      </c>
      <c r="H3595">
        <v>47.31707317073171</v>
      </c>
      <c r="I3595">
        <v>3099</v>
      </c>
      <c r="J3595">
        <v>1571</v>
      </c>
      <c r="K3595">
        <v>50.693772184575671</v>
      </c>
    </row>
    <row r="3596" spans="1:11" x14ac:dyDescent="0.25">
      <c r="A3596" t="s">
        <v>265</v>
      </c>
      <c r="B3596" t="s">
        <v>370</v>
      </c>
      <c r="C3596">
        <v>1742</v>
      </c>
      <c r="D3596">
        <v>901</v>
      </c>
      <c r="E3596">
        <v>51.722158438576351</v>
      </c>
      <c r="F3596">
        <v>1960</v>
      </c>
      <c r="G3596">
        <v>879</v>
      </c>
      <c r="H3596">
        <v>44.84693877551021</v>
      </c>
      <c r="I3596">
        <v>3702</v>
      </c>
      <c r="J3596">
        <v>1780</v>
      </c>
      <c r="K3596">
        <v>48.082117774176119</v>
      </c>
    </row>
    <row r="3597" spans="1:11" x14ac:dyDescent="0.25">
      <c r="A3597" t="s">
        <v>265</v>
      </c>
      <c r="B3597" t="s">
        <v>357</v>
      </c>
      <c r="C3597">
        <v>1724</v>
      </c>
      <c r="D3597">
        <v>894</v>
      </c>
      <c r="E3597">
        <v>51.856148491879345</v>
      </c>
      <c r="F3597">
        <v>1927</v>
      </c>
      <c r="G3597">
        <v>854</v>
      </c>
      <c r="H3597">
        <v>44.317592112091333</v>
      </c>
      <c r="I3597">
        <v>3651</v>
      </c>
      <c r="J3597">
        <v>1748</v>
      </c>
      <c r="K3597">
        <v>47.87729389208436</v>
      </c>
    </row>
    <row r="3598" spans="1:11" x14ac:dyDescent="0.25">
      <c r="A3598" t="s">
        <v>265</v>
      </c>
      <c r="B3598" t="s">
        <v>358</v>
      </c>
      <c r="C3598">
        <v>2125</v>
      </c>
      <c r="D3598">
        <v>1087</v>
      </c>
      <c r="E3598">
        <v>51.152941176470584</v>
      </c>
      <c r="F3598">
        <v>2196</v>
      </c>
      <c r="G3598">
        <v>997</v>
      </c>
      <c r="H3598">
        <v>45.400728597449906</v>
      </c>
      <c r="I3598">
        <v>4321</v>
      </c>
      <c r="J3598">
        <v>2084</v>
      </c>
      <c r="K3598">
        <v>48.229576486924323</v>
      </c>
    </row>
    <row r="3599" spans="1:11" x14ac:dyDescent="0.25">
      <c r="A3599" t="s">
        <v>265</v>
      </c>
      <c r="B3599" t="s">
        <v>359</v>
      </c>
      <c r="C3599">
        <v>1971</v>
      </c>
      <c r="D3599">
        <v>1045</v>
      </c>
      <c r="E3599">
        <v>53.018772196854385</v>
      </c>
      <c r="F3599">
        <v>2075</v>
      </c>
      <c r="G3599">
        <v>946</v>
      </c>
      <c r="H3599">
        <v>45.590361445783131</v>
      </c>
      <c r="I3599">
        <v>4046</v>
      </c>
      <c r="J3599">
        <v>1991</v>
      </c>
      <c r="K3599">
        <v>49.209095402867035</v>
      </c>
    </row>
    <row r="3600" spans="1:11" x14ac:dyDescent="0.25">
      <c r="A3600" t="s">
        <v>265</v>
      </c>
      <c r="B3600" t="s">
        <v>360</v>
      </c>
      <c r="C3600">
        <v>1800</v>
      </c>
      <c r="D3600">
        <v>873</v>
      </c>
      <c r="E3600">
        <v>48.5</v>
      </c>
      <c r="F3600">
        <v>2046</v>
      </c>
      <c r="G3600">
        <v>886</v>
      </c>
      <c r="H3600">
        <v>43.304007820136846</v>
      </c>
      <c r="I3600">
        <v>3846</v>
      </c>
      <c r="J3600">
        <v>1759</v>
      </c>
      <c r="K3600">
        <v>45.735829433177322</v>
      </c>
    </row>
    <row r="3601" spans="1:11" x14ac:dyDescent="0.25">
      <c r="A3601" t="s">
        <v>265</v>
      </c>
      <c r="B3601" t="s">
        <v>361</v>
      </c>
      <c r="C3601">
        <v>1718</v>
      </c>
      <c r="D3601">
        <v>880</v>
      </c>
      <c r="E3601">
        <v>51.222351571594899</v>
      </c>
      <c r="F3601">
        <v>2086</v>
      </c>
      <c r="G3601">
        <v>870</v>
      </c>
      <c r="H3601">
        <v>41.706615532118903</v>
      </c>
      <c r="I3601">
        <v>3804</v>
      </c>
      <c r="J3601">
        <v>1750</v>
      </c>
      <c r="K3601">
        <v>46.004206098843298</v>
      </c>
    </row>
    <row r="3602" spans="1:11" x14ac:dyDescent="0.25">
      <c r="A3602" t="s">
        <v>265</v>
      </c>
      <c r="B3602" t="s">
        <v>362</v>
      </c>
      <c r="C3602">
        <v>1862</v>
      </c>
      <c r="D3602">
        <v>1053</v>
      </c>
      <c r="E3602">
        <v>56.552094522019303</v>
      </c>
      <c r="F3602">
        <v>2140</v>
      </c>
      <c r="G3602">
        <v>985</v>
      </c>
      <c r="H3602">
        <v>46.028037383177598</v>
      </c>
      <c r="I3602">
        <v>4002</v>
      </c>
      <c r="J3602">
        <v>2038</v>
      </c>
      <c r="K3602">
        <v>50.9245377311344</v>
      </c>
    </row>
    <row r="3603" spans="1:11" x14ac:dyDescent="0.25">
      <c r="A3603" t="s">
        <v>265</v>
      </c>
      <c r="B3603" t="s">
        <v>363</v>
      </c>
      <c r="C3603">
        <v>791</v>
      </c>
      <c r="D3603">
        <v>448</v>
      </c>
      <c r="E3603">
        <v>56.637168141592902</v>
      </c>
      <c r="F3603">
        <v>676</v>
      </c>
      <c r="G3603">
        <v>334</v>
      </c>
      <c r="H3603">
        <v>49.4082840236686</v>
      </c>
      <c r="I3603">
        <v>1467</v>
      </c>
      <c r="J3603">
        <v>782</v>
      </c>
      <c r="K3603">
        <v>53.306066802999297</v>
      </c>
    </row>
    <row r="3604" spans="1:11" x14ac:dyDescent="0.25">
      <c r="A3604" t="s">
        <v>474</v>
      </c>
      <c r="B3604" t="s">
        <v>370</v>
      </c>
      <c r="C3604">
        <v>391</v>
      </c>
      <c r="D3604">
        <v>183</v>
      </c>
      <c r="E3604">
        <v>46.803069053708441</v>
      </c>
      <c r="F3604">
        <v>643</v>
      </c>
      <c r="G3604">
        <v>268</v>
      </c>
      <c r="H3604">
        <v>41.679626749611195</v>
      </c>
      <c r="I3604">
        <v>1034</v>
      </c>
      <c r="J3604">
        <v>451</v>
      </c>
      <c r="K3604">
        <v>43.617021276595743</v>
      </c>
    </row>
    <row r="3605" spans="1:11" x14ac:dyDescent="0.25">
      <c r="A3605" t="s">
        <v>474</v>
      </c>
      <c r="B3605" t="s">
        <v>357</v>
      </c>
      <c r="C3605">
        <v>275</v>
      </c>
      <c r="D3605">
        <v>138</v>
      </c>
      <c r="E3605">
        <v>50.18181818181818</v>
      </c>
      <c r="F3605">
        <v>540</v>
      </c>
      <c r="G3605">
        <v>200</v>
      </c>
      <c r="H3605">
        <v>37.037037037037038</v>
      </c>
      <c r="I3605">
        <v>815</v>
      </c>
      <c r="J3605">
        <v>338</v>
      </c>
      <c r="K3605">
        <v>41.472392638036808</v>
      </c>
    </row>
    <row r="3606" spans="1:11" x14ac:dyDescent="0.25">
      <c r="A3606" t="s">
        <v>277</v>
      </c>
      <c r="B3606" t="s">
        <v>367</v>
      </c>
      <c r="C3606">
        <v>4905</v>
      </c>
      <c r="D3606">
        <v>2610</v>
      </c>
      <c r="E3606">
        <v>53.211009174311933</v>
      </c>
      <c r="F3606">
        <v>5016</v>
      </c>
      <c r="G3606">
        <v>2286</v>
      </c>
      <c r="H3606">
        <v>45.574162679425832</v>
      </c>
      <c r="I3606">
        <v>9921</v>
      </c>
      <c r="J3606">
        <v>4896</v>
      </c>
      <c r="K3606">
        <v>49.349863925007554</v>
      </c>
    </row>
    <row r="3607" spans="1:11" x14ac:dyDescent="0.25">
      <c r="A3607" t="s">
        <v>277</v>
      </c>
      <c r="B3607" t="s">
        <v>355</v>
      </c>
      <c r="C3607">
        <v>4815</v>
      </c>
      <c r="D3607">
        <v>2464</v>
      </c>
      <c r="E3607">
        <v>51.173416407061268</v>
      </c>
      <c r="F3607">
        <v>5131</v>
      </c>
      <c r="G3607">
        <v>2263</v>
      </c>
      <c r="H3607">
        <v>44.104463067628139</v>
      </c>
      <c r="I3607">
        <v>9946</v>
      </c>
      <c r="J3607">
        <v>4727</v>
      </c>
      <c r="K3607">
        <v>47.526643876935452</v>
      </c>
    </row>
    <row r="3608" spans="1:11" x14ac:dyDescent="0.25">
      <c r="A3608" t="s">
        <v>277</v>
      </c>
      <c r="B3608" t="s">
        <v>368</v>
      </c>
      <c r="C3608">
        <v>4386</v>
      </c>
      <c r="D3608">
        <v>2227</v>
      </c>
      <c r="E3608">
        <v>50.775193798449607</v>
      </c>
      <c r="F3608">
        <v>5068</v>
      </c>
      <c r="G3608">
        <v>2168</v>
      </c>
      <c r="H3608">
        <v>42.77821625887924</v>
      </c>
      <c r="I3608">
        <v>9454</v>
      </c>
      <c r="J3608">
        <v>4395</v>
      </c>
      <c r="K3608">
        <v>46.488258938015655</v>
      </c>
    </row>
    <row r="3609" spans="1:11" x14ac:dyDescent="0.25">
      <c r="A3609" t="s">
        <v>277</v>
      </c>
      <c r="B3609" t="s">
        <v>369</v>
      </c>
      <c r="C3609">
        <v>4524</v>
      </c>
      <c r="D3609">
        <v>2453</v>
      </c>
      <c r="E3609">
        <v>54.221927497789565</v>
      </c>
      <c r="F3609">
        <v>4868</v>
      </c>
      <c r="G3609">
        <v>2281</v>
      </c>
      <c r="H3609">
        <v>46.857025472473296</v>
      </c>
      <c r="I3609">
        <v>9392</v>
      </c>
      <c r="J3609">
        <v>4734</v>
      </c>
      <c r="K3609">
        <v>50.404599659284493</v>
      </c>
    </row>
    <row r="3610" spans="1:11" x14ac:dyDescent="0.25">
      <c r="A3610" t="s">
        <v>277</v>
      </c>
      <c r="B3610" t="s">
        <v>370</v>
      </c>
      <c r="C3610">
        <v>4181</v>
      </c>
      <c r="D3610">
        <v>2300</v>
      </c>
      <c r="E3610">
        <v>55.010762975364742</v>
      </c>
      <c r="F3610">
        <v>5115</v>
      </c>
      <c r="G3610">
        <v>2274</v>
      </c>
      <c r="H3610">
        <v>44.457478005865106</v>
      </c>
      <c r="I3610">
        <v>9296</v>
      </c>
      <c r="J3610">
        <v>4574</v>
      </c>
      <c r="K3610">
        <v>49.203958691910501</v>
      </c>
    </row>
    <row r="3611" spans="1:11" x14ac:dyDescent="0.25">
      <c r="A3611" t="s">
        <v>277</v>
      </c>
      <c r="B3611" t="s">
        <v>357</v>
      </c>
      <c r="C3611">
        <v>4580</v>
      </c>
      <c r="D3611">
        <v>2418</v>
      </c>
      <c r="E3611">
        <v>52.79475982532751</v>
      </c>
      <c r="F3611">
        <v>5429</v>
      </c>
      <c r="G3611">
        <v>2328</v>
      </c>
      <c r="H3611">
        <v>42.880825198010683</v>
      </c>
      <c r="I3611">
        <v>10009</v>
      </c>
      <c r="J3611">
        <v>4746</v>
      </c>
      <c r="K3611">
        <v>47.417324408032776</v>
      </c>
    </row>
    <row r="3612" spans="1:11" x14ac:dyDescent="0.25">
      <c r="A3612" t="s">
        <v>277</v>
      </c>
      <c r="B3612" t="s">
        <v>358</v>
      </c>
      <c r="C3612">
        <v>3888</v>
      </c>
      <c r="D3612">
        <v>2021</v>
      </c>
      <c r="E3612">
        <v>51.980452674897123</v>
      </c>
      <c r="F3612">
        <v>4931</v>
      </c>
      <c r="G3612">
        <v>2099</v>
      </c>
      <c r="H3612">
        <v>42.567430541472319</v>
      </c>
      <c r="I3612">
        <v>8819</v>
      </c>
      <c r="J3612">
        <v>4120</v>
      </c>
      <c r="K3612">
        <v>46.717314888309332</v>
      </c>
    </row>
    <row r="3613" spans="1:11" x14ac:dyDescent="0.25">
      <c r="A3613" t="s">
        <v>277</v>
      </c>
      <c r="B3613" t="s">
        <v>359</v>
      </c>
      <c r="C3613">
        <v>3470</v>
      </c>
      <c r="D3613">
        <v>1816</v>
      </c>
      <c r="E3613">
        <v>52.334293948126799</v>
      </c>
      <c r="F3613">
        <v>4983</v>
      </c>
      <c r="G3613">
        <v>2000</v>
      </c>
      <c r="H3613">
        <v>40.136463977523583</v>
      </c>
      <c r="I3613">
        <v>8453</v>
      </c>
      <c r="J3613">
        <v>3816</v>
      </c>
      <c r="K3613">
        <v>45.143735951733113</v>
      </c>
    </row>
    <row r="3614" spans="1:11" x14ac:dyDescent="0.25">
      <c r="A3614" t="s">
        <v>277</v>
      </c>
      <c r="B3614" t="s">
        <v>360</v>
      </c>
      <c r="C3614">
        <v>3427</v>
      </c>
      <c r="D3614">
        <v>1765</v>
      </c>
      <c r="E3614">
        <v>51.502772103880943</v>
      </c>
      <c r="F3614">
        <v>4857</v>
      </c>
      <c r="G3614">
        <v>1917</v>
      </c>
      <c r="H3614">
        <v>39.468807906114883</v>
      </c>
      <c r="I3614">
        <v>8284</v>
      </c>
      <c r="J3614">
        <v>3682</v>
      </c>
      <c r="K3614">
        <v>44.4471269917914</v>
      </c>
    </row>
    <row r="3615" spans="1:11" x14ac:dyDescent="0.25">
      <c r="A3615" t="s">
        <v>277</v>
      </c>
      <c r="B3615" t="s">
        <v>361</v>
      </c>
      <c r="C3615">
        <v>4573</v>
      </c>
      <c r="D3615">
        <v>2303</v>
      </c>
      <c r="E3615">
        <v>50.3608134703696</v>
      </c>
      <c r="F3615">
        <v>6147</v>
      </c>
      <c r="G3615">
        <v>2383</v>
      </c>
      <c r="H3615">
        <v>38.766878151943999</v>
      </c>
      <c r="I3615">
        <v>10720</v>
      </c>
      <c r="J3615">
        <v>4686</v>
      </c>
      <c r="K3615">
        <v>43.712686567164198</v>
      </c>
    </row>
    <row r="3616" spans="1:11" x14ac:dyDescent="0.25">
      <c r="A3616" t="s">
        <v>277</v>
      </c>
      <c r="B3616" t="s">
        <v>362</v>
      </c>
      <c r="C3616">
        <v>4335</v>
      </c>
      <c r="D3616">
        <v>2152</v>
      </c>
      <c r="E3616">
        <v>49.642445213379503</v>
      </c>
      <c r="F3616">
        <v>5674</v>
      </c>
      <c r="G3616">
        <v>2153</v>
      </c>
      <c r="H3616">
        <v>37.945012336975701</v>
      </c>
      <c r="I3616">
        <v>10009</v>
      </c>
      <c r="J3616">
        <v>4305</v>
      </c>
      <c r="K3616">
        <v>43.011289839144801</v>
      </c>
    </row>
    <row r="3617" spans="1:11" x14ac:dyDescent="0.25">
      <c r="A3617" t="s">
        <v>277</v>
      </c>
      <c r="B3617" t="s">
        <v>363</v>
      </c>
      <c r="C3617">
        <v>1558</v>
      </c>
      <c r="D3617">
        <v>863</v>
      </c>
      <c r="E3617">
        <v>55.391527599486501</v>
      </c>
      <c r="F3617">
        <v>1539</v>
      </c>
      <c r="G3617">
        <v>702</v>
      </c>
      <c r="H3617">
        <v>45.614035087719301</v>
      </c>
      <c r="I3617">
        <v>3097</v>
      </c>
      <c r="J3617">
        <v>1565</v>
      </c>
      <c r="K3617">
        <v>50.532773651921197</v>
      </c>
    </row>
    <row r="3618" spans="1:11" x14ac:dyDescent="0.25">
      <c r="A3618" t="s">
        <v>279</v>
      </c>
      <c r="B3618" t="s">
        <v>367</v>
      </c>
      <c r="C3618">
        <v>3120</v>
      </c>
      <c r="D3618">
        <v>1412</v>
      </c>
      <c r="E3618">
        <v>45.256410256410255</v>
      </c>
      <c r="F3618">
        <v>2386</v>
      </c>
      <c r="G3618">
        <v>931</v>
      </c>
      <c r="H3618">
        <v>39.019279128248115</v>
      </c>
      <c r="I3618">
        <v>5506</v>
      </c>
      <c r="J3618">
        <v>2343</v>
      </c>
      <c r="K3618">
        <v>42.553577915001817</v>
      </c>
    </row>
    <row r="3619" spans="1:11" x14ac:dyDescent="0.25">
      <c r="A3619" t="s">
        <v>279</v>
      </c>
      <c r="B3619" t="s">
        <v>355</v>
      </c>
      <c r="C3619">
        <v>5053</v>
      </c>
      <c r="D3619">
        <v>2373</v>
      </c>
      <c r="E3619">
        <v>46.962200672867603</v>
      </c>
      <c r="F3619">
        <v>4734</v>
      </c>
      <c r="G3619">
        <v>1852</v>
      </c>
      <c r="H3619">
        <v>39.121250528094635</v>
      </c>
      <c r="I3619">
        <v>9787</v>
      </c>
      <c r="J3619">
        <v>4225</v>
      </c>
      <c r="K3619">
        <v>43.169510575252886</v>
      </c>
    </row>
    <row r="3620" spans="1:11" x14ac:dyDescent="0.25">
      <c r="A3620" t="s">
        <v>475</v>
      </c>
      <c r="B3620" t="s">
        <v>370</v>
      </c>
      <c r="C3620">
        <v>564</v>
      </c>
      <c r="D3620">
        <v>251</v>
      </c>
      <c r="E3620">
        <v>44.50354609929078</v>
      </c>
      <c r="F3620">
        <v>558</v>
      </c>
      <c r="G3620">
        <v>219</v>
      </c>
      <c r="H3620">
        <v>39.247311827956985</v>
      </c>
      <c r="I3620">
        <v>1122</v>
      </c>
      <c r="J3620">
        <v>470</v>
      </c>
      <c r="K3620">
        <v>41.889483065953655</v>
      </c>
    </row>
    <row r="3621" spans="1:11" x14ac:dyDescent="0.25">
      <c r="A3621" t="s">
        <v>475</v>
      </c>
      <c r="B3621" t="s">
        <v>357</v>
      </c>
      <c r="C3621">
        <v>638</v>
      </c>
      <c r="D3621">
        <v>257</v>
      </c>
      <c r="E3621">
        <v>40.282131661442008</v>
      </c>
      <c r="F3621">
        <v>638</v>
      </c>
      <c r="G3621">
        <v>225</v>
      </c>
      <c r="H3621">
        <v>35.266457680250781</v>
      </c>
      <c r="I3621">
        <v>1276</v>
      </c>
      <c r="J3621">
        <v>482</v>
      </c>
      <c r="K3621">
        <v>37.774294670846395</v>
      </c>
    </row>
    <row r="3622" spans="1:11" x14ac:dyDescent="0.25">
      <c r="A3622" t="s">
        <v>475</v>
      </c>
      <c r="B3622" t="s">
        <v>358</v>
      </c>
      <c r="C3622">
        <v>807</v>
      </c>
      <c r="D3622">
        <v>310</v>
      </c>
      <c r="E3622">
        <v>38.413878562577445</v>
      </c>
      <c r="F3622">
        <v>804</v>
      </c>
      <c r="G3622">
        <v>260</v>
      </c>
      <c r="H3622">
        <v>32.338308457711442</v>
      </c>
      <c r="I3622">
        <v>1611</v>
      </c>
      <c r="J3622">
        <v>570</v>
      </c>
      <c r="K3622">
        <v>35.381750465549345</v>
      </c>
    </row>
    <row r="3623" spans="1:11" x14ac:dyDescent="0.25">
      <c r="A3623" t="s">
        <v>475</v>
      </c>
      <c r="B3623" t="s">
        <v>359</v>
      </c>
      <c r="C3623">
        <v>650</v>
      </c>
      <c r="D3623">
        <v>255</v>
      </c>
      <c r="E3623">
        <v>39.230769230769226</v>
      </c>
      <c r="F3623">
        <v>641</v>
      </c>
      <c r="G3623">
        <v>186</v>
      </c>
      <c r="H3623">
        <v>29.017160686427456</v>
      </c>
      <c r="I3623">
        <v>1291</v>
      </c>
      <c r="J3623">
        <v>441</v>
      </c>
      <c r="K3623">
        <v>34.159566227730444</v>
      </c>
    </row>
    <row r="3624" spans="1:11" x14ac:dyDescent="0.25">
      <c r="A3624" t="s">
        <v>475</v>
      </c>
      <c r="B3624" t="s">
        <v>360</v>
      </c>
      <c r="C3624">
        <v>430</v>
      </c>
      <c r="D3624">
        <v>177</v>
      </c>
      <c r="E3624">
        <v>41.162790697674417</v>
      </c>
      <c r="F3624">
        <v>459</v>
      </c>
      <c r="G3624">
        <v>161</v>
      </c>
      <c r="H3624">
        <v>35.076252723311548</v>
      </c>
      <c r="I3624">
        <v>889</v>
      </c>
      <c r="J3624">
        <v>338</v>
      </c>
      <c r="K3624">
        <v>38.020247469066369</v>
      </c>
    </row>
    <row r="3625" spans="1:11" x14ac:dyDescent="0.25">
      <c r="A3625" t="s">
        <v>267</v>
      </c>
      <c r="B3625" t="s">
        <v>365</v>
      </c>
      <c r="C3625">
        <v>1675</v>
      </c>
      <c r="D3625">
        <v>840</v>
      </c>
      <c r="E3625">
        <v>50.149253731343286</v>
      </c>
      <c r="F3625">
        <v>1740</v>
      </c>
      <c r="G3625">
        <v>808</v>
      </c>
      <c r="H3625">
        <v>46.436781609195407</v>
      </c>
      <c r="I3625">
        <v>3415</v>
      </c>
      <c r="J3625">
        <v>1648</v>
      </c>
      <c r="K3625">
        <v>48.257686676427532</v>
      </c>
    </row>
    <row r="3626" spans="1:11" x14ac:dyDescent="0.25">
      <c r="A3626" t="s">
        <v>267</v>
      </c>
      <c r="B3626" t="s">
        <v>366</v>
      </c>
      <c r="C3626">
        <v>2018</v>
      </c>
      <c r="D3626">
        <v>981</v>
      </c>
      <c r="E3626">
        <v>48.612487611496533</v>
      </c>
      <c r="F3626">
        <v>1969</v>
      </c>
      <c r="G3626">
        <v>922</v>
      </c>
      <c r="H3626">
        <v>46.825799898425593</v>
      </c>
      <c r="I3626">
        <v>3987</v>
      </c>
      <c r="J3626">
        <v>1903</v>
      </c>
      <c r="K3626">
        <v>47.730122899423122</v>
      </c>
    </row>
    <row r="3627" spans="1:11" x14ac:dyDescent="0.25">
      <c r="A3627" t="s">
        <v>267</v>
      </c>
      <c r="B3627" t="s">
        <v>367</v>
      </c>
      <c r="C3627">
        <v>1913</v>
      </c>
      <c r="D3627">
        <v>1019</v>
      </c>
      <c r="E3627">
        <v>53.267119707266076</v>
      </c>
      <c r="F3627">
        <v>1932</v>
      </c>
      <c r="G3627">
        <v>934</v>
      </c>
      <c r="H3627">
        <v>48.343685300207042</v>
      </c>
      <c r="I3627">
        <v>3845</v>
      </c>
      <c r="J3627">
        <v>1953</v>
      </c>
      <c r="K3627">
        <v>50.79323797139142</v>
      </c>
    </row>
    <row r="3628" spans="1:11" x14ac:dyDescent="0.25">
      <c r="A3628" t="s">
        <v>267</v>
      </c>
      <c r="B3628" t="s">
        <v>355</v>
      </c>
      <c r="C3628">
        <v>1731</v>
      </c>
      <c r="D3628">
        <v>874</v>
      </c>
      <c r="E3628">
        <v>50.491045638359331</v>
      </c>
      <c r="F3628">
        <v>1976</v>
      </c>
      <c r="G3628">
        <v>948</v>
      </c>
      <c r="H3628">
        <v>47.97570850202429</v>
      </c>
      <c r="I3628">
        <v>3707</v>
      </c>
      <c r="J3628">
        <v>1822</v>
      </c>
      <c r="K3628">
        <v>49.150256271917996</v>
      </c>
    </row>
    <row r="3629" spans="1:11" x14ac:dyDescent="0.25">
      <c r="A3629" t="s">
        <v>267</v>
      </c>
      <c r="B3629" t="s">
        <v>368</v>
      </c>
      <c r="C3629">
        <v>1549</v>
      </c>
      <c r="D3629">
        <v>838</v>
      </c>
      <c r="E3629">
        <v>54.099418979987085</v>
      </c>
      <c r="F3629">
        <v>1813</v>
      </c>
      <c r="G3629">
        <v>902</v>
      </c>
      <c r="H3629">
        <v>49.751792608935467</v>
      </c>
      <c r="I3629">
        <v>3362</v>
      </c>
      <c r="J3629">
        <v>1740</v>
      </c>
      <c r="K3629">
        <v>51.754907792980369</v>
      </c>
    </row>
    <row r="3630" spans="1:11" x14ac:dyDescent="0.25">
      <c r="A3630" t="s">
        <v>267</v>
      </c>
      <c r="B3630" t="s">
        <v>369</v>
      </c>
      <c r="C3630">
        <v>1348</v>
      </c>
      <c r="D3630">
        <v>762</v>
      </c>
      <c r="E3630">
        <v>56.528189910979229</v>
      </c>
      <c r="F3630">
        <v>1712</v>
      </c>
      <c r="G3630">
        <v>853</v>
      </c>
      <c r="H3630">
        <v>49.824766355140191</v>
      </c>
      <c r="I3630">
        <v>3060</v>
      </c>
      <c r="J3630">
        <v>1615</v>
      </c>
      <c r="K3630">
        <v>52.777777777777771</v>
      </c>
    </row>
    <row r="3631" spans="1:11" x14ac:dyDescent="0.25">
      <c r="A3631" t="s">
        <v>267</v>
      </c>
      <c r="B3631" t="s">
        <v>370</v>
      </c>
      <c r="C3631">
        <v>1306</v>
      </c>
      <c r="D3631">
        <v>733</v>
      </c>
      <c r="E3631">
        <v>56.125574272588054</v>
      </c>
      <c r="F3631">
        <v>1651</v>
      </c>
      <c r="G3631">
        <v>825</v>
      </c>
      <c r="H3631">
        <v>49.969715324046028</v>
      </c>
      <c r="I3631">
        <v>2957</v>
      </c>
      <c r="J3631">
        <v>1558</v>
      </c>
      <c r="K3631">
        <v>52.688535678052077</v>
      </c>
    </row>
    <row r="3632" spans="1:11" x14ac:dyDescent="0.25">
      <c r="A3632" t="s">
        <v>267</v>
      </c>
      <c r="B3632" t="s">
        <v>357</v>
      </c>
      <c r="C3632">
        <v>1497</v>
      </c>
      <c r="D3632">
        <v>830</v>
      </c>
      <c r="E3632">
        <v>55.444221776887105</v>
      </c>
      <c r="F3632">
        <v>1860</v>
      </c>
      <c r="G3632">
        <v>918</v>
      </c>
      <c r="H3632">
        <v>49.354838709677416</v>
      </c>
      <c r="I3632">
        <v>3357</v>
      </c>
      <c r="J3632">
        <v>1748</v>
      </c>
      <c r="K3632">
        <v>52.070300863866549</v>
      </c>
    </row>
    <row r="3633" spans="1:11" x14ac:dyDescent="0.25">
      <c r="A3633" t="s">
        <v>267</v>
      </c>
      <c r="B3633" t="s">
        <v>358</v>
      </c>
      <c r="C3633">
        <v>1761</v>
      </c>
      <c r="D3633">
        <v>1001</v>
      </c>
      <c r="E3633">
        <v>56.842703009653604</v>
      </c>
      <c r="F3633">
        <v>1936</v>
      </c>
      <c r="G3633">
        <v>922</v>
      </c>
      <c r="H3633">
        <v>47.623966942148762</v>
      </c>
      <c r="I3633">
        <v>3697</v>
      </c>
      <c r="J3633">
        <v>1923</v>
      </c>
      <c r="K3633">
        <v>52.015147416824455</v>
      </c>
    </row>
    <row r="3634" spans="1:11" x14ac:dyDescent="0.25">
      <c r="A3634" t="s">
        <v>267</v>
      </c>
      <c r="B3634" t="s">
        <v>359</v>
      </c>
      <c r="C3634">
        <v>1897</v>
      </c>
      <c r="D3634">
        <v>1104</v>
      </c>
      <c r="E3634">
        <v>58.197153400105428</v>
      </c>
      <c r="F3634">
        <v>2172</v>
      </c>
      <c r="G3634">
        <v>1075</v>
      </c>
      <c r="H3634">
        <v>49.493554327808468</v>
      </c>
      <c r="I3634">
        <v>4069</v>
      </c>
      <c r="J3634">
        <v>2179</v>
      </c>
      <c r="K3634">
        <v>53.551241091177189</v>
      </c>
    </row>
    <row r="3635" spans="1:11" x14ac:dyDescent="0.25">
      <c r="A3635" t="s">
        <v>267</v>
      </c>
      <c r="B3635" t="s">
        <v>360</v>
      </c>
      <c r="C3635">
        <v>1681</v>
      </c>
      <c r="D3635">
        <v>902</v>
      </c>
      <c r="E3635">
        <v>53.658536585365852</v>
      </c>
      <c r="F3635">
        <v>1957</v>
      </c>
      <c r="G3635">
        <v>1001</v>
      </c>
      <c r="H3635">
        <v>51.149718957588149</v>
      </c>
      <c r="I3635">
        <v>3638</v>
      </c>
      <c r="J3635">
        <v>1903</v>
      </c>
      <c r="K3635">
        <v>52.308960967564602</v>
      </c>
    </row>
    <row r="3636" spans="1:11" x14ac:dyDescent="0.25">
      <c r="A3636" t="s">
        <v>267</v>
      </c>
      <c r="B3636" t="s">
        <v>361</v>
      </c>
      <c r="C3636">
        <v>1620</v>
      </c>
      <c r="D3636">
        <v>962</v>
      </c>
      <c r="E3636">
        <v>59.382716049382701</v>
      </c>
      <c r="F3636">
        <v>1838</v>
      </c>
      <c r="G3636">
        <v>1005</v>
      </c>
      <c r="H3636">
        <v>54.678998911860702</v>
      </c>
      <c r="I3636">
        <v>3458</v>
      </c>
      <c r="J3636">
        <v>1967</v>
      </c>
      <c r="K3636">
        <v>56.882591093117398</v>
      </c>
    </row>
    <row r="3637" spans="1:11" x14ac:dyDescent="0.25">
      <c r="A3637" t="s">
        <v>267</v>
      </c>
      <c r="B3637" t="s">
        <v>362</v>
      </c>
      <c r="C3637">
        <v>1749</v>
      </c>
      <c r="D3637">
        <v>1002</v>
      </c>
      <c r="E3637">
        <v>57.2898799313894</v>
      </c>
      <c r="F3637">
        <v>1797</v>
      </c>
      <c r="G3637">
        <v>953</v>
      </c>
      <c r="H3637">
        <v>53.032832498608798</v>
      </c>
      <c r="I3637">
        <v>3546</v>
      </c>
      <c r="J3637">
        <v>1955</v>
      </c>
      <c r="K3637">
        <v>55.132543711223903</v>
      </c>
    </row>
    <row r="3638" spans="1:11" x14ac:dyDescent="0.25">
      <c r="A3638" t="s">
        <v>267</v>
      </c>
      <c r="B3638" t="s">
        <v>363</v>
      </c>
      <c r="C3638">
        <v>621</v>
      </c>
      <c r="D3638">
        <v>374</v>
      </c>
      <c r="E3638">
        <v>60.225442834138498</v>
      </c>
      <c r="F3638">
        <v>663</v>
      </c>
      <c r="G3638">
        <v>385</v>
      </c>
      <c r="H3638">
        <v>58.069381598793399</v>
      </c>
      <c r="I3638">
        <v>1284</v>
      </c>
      <c r="J3638">
        <v>759</v>
      </c>
      <c r="K3638">
        <v>59.112149532710298</v>
      </c>
    </row>
    <row r="3639" spans="1:11" x14ac:dyDescent="0.25">
      <c r="A3639" t="s">
        <v>476</v>
      </c>
      <c r="B3639" t="s">
        <v>355</v>
      </c>
      <c r="C3639">
        <v>1270</v>
      </c>
      <c r="D3639">
        <v>709</v>
      </c>
      <c r="E3639">
        <v>55.826771653543311</v>
      </c>
      <c r="F3639">
        <v>1393</v>
      </c>
      <c r="G3639">
        <v>659</v>
      </c>
      <c r="H3639">
        <v>47.307968413496056</v>
      </c>
      <c r="I3639">
        <v>2663</v>
      </c>
      <c r="J3639">
        <v>1368</v>
      </c>
      <c r="K3639">
        <v>51.370634622606083</v>
      </c>
    </row>
    <row r="3640" spans="1:11" x14ac:dyDescent="0.25">
      <c r="A3640" t="s">
        <v>268</v>
      </c>
      <c r="B3640" t="s">
        <v>365</v>
      </c>
      <c r="C3640">
        <v>1040</v>
      </c>
      <c r="D3640">
        <v>566</v>
      </c>
      <c r="E3640">
        <v>54.423076923076927</v>
      </c>
      <c r="F3640">
        <v>1187</v>
      </c>
      <c r="G3640">
        <v>499</v>
      </c>
      <c r="H3640">
        <v>42.038753159224932</v>
      </c>
      <c r="I3640">
        <v>2227</v>
      </c>
      <c r="J3640">
        <v>1065</v>
      </c>
      <c r="K3640">
        <v>47.822182308037718</v>
      </c>
    </row>
    <row r="3641" spans="1:11" x14ac:dyDescent="0.25">
      <c r="A3641" t="s">
        <v>268</v>
      </c>
      <c r="B3641" t="s">
        <v>366</v>
      </c>
      <c r="C3641">
        <v>966</v>
      </c>
      <c r="D3641">
        <v>549</v>
      </c>
      <c r="E3641">
        <v>56.83229813664596</v>
      </c>
      <c r="F3641">
        <v>1056</v>
      </c>
      <c r="G3641">
        <v>504</v>
      </c>
      <c r="H3641">
        <v>47.727272727272727</v>
      </c>
      <c r="I3641">
        <v>2022</v>
      </c>
      <c r="J3641">
        <v>1053</v>
      </c>
      <c r="K3641">
        <v>52.077151335311576</v>
      </c>
    </row>
    <row r="3642" spans="1:11" x14ac:dyDescent="0.25">
      <c r="A3642" t="s">
        <v>268</v>
      </c>
      <c r="B3642" t="s">
        <v>367</v>
      </c>
      <c r="C3642">
        <v>911</v>
      </c>
      <c r="D3642">
        <v>503</v>
      </c>
      <c r="E3642">
        <v>55.214050493962674</v>
      </c>
      <c r="F3642">
        <v>1035</v>
      </c>
      <c r="G3642">
        <v>437</v>
      </c>
      <c r="H3642">
        <v>42.222222222222229</v>
      </c>
      <c r="I3642">
        <v>1946</v>
      </c>
      <c r="J3642">
        <v>940</v>
      </c>
      <c r="K3642">
        <v>48.30421377183967</v>
      </c>
    </row>
    <row r="3643" spans="1:11" x14ac:dyDescent="0.25">
      <c r="A3643" t="s">
        <v>268</v>
      </c>
      <c r="B3643" t="s">
        <v>355</v>
      </c>
      <c r="C3643">
        <v>1086</v>
      </c>
      <c r="D3643">
        <v>617</v>
      </c>
      <c r="E3643">
        <v>56.813996316758747</v>
      </c>
      <c r="F3643">
        <v>1063</v>
      </c>
      <c r="G3643">
        <v>513</v>
      </c>
      <c r="H3643">
        <v>48.259642521166505</v>
      </c>
      <c r="I3643">
        <v>2149</v>
      </c>
      <c r="J3643">
        <v>1130</v>
      </c>
      <c r="K3643">
        <v>52.582596556537929</v>
      </c>
    </row>
    <row r="3644" spans="1:11" x14ac:dyDescent="0.25">
      <c r="A3644" t="s">
        <v>268</v>
      </c>
      <c r="B3644" t="s">
        <v>368</v>
      </c>
      <c r="C3644">
        <v>887</v>
      </c>
      <c r="D3644">
        <v>501</v>
      </c>
      <c r="E3644">
        <v>56.482525366403607</v>
      </c>
      <c r="F3644">
        <v>961</v>
      </c>
      <c r="G3644">
        <v>456</v>
      </c>
      <c r="H3644">
        <v>47.450572320499475</v>
      </c>
      <c r="I3644">
        <v>1848</v>
      </c>
      <c r="J3644">
        <v>957</v>
      </c>
      <c r="K3644">
        <v>51.785714285714285</v>
      </c>
    </row>
    <row r="3645" spans="1:11" x14ac:dyDescent="0.25">
      <c r="A3645" t="s">
        <v>268</v>
      </c>
      <c r="B3645" t="s">
        <v>369</v>
      </c>
      <c r="C3645">
        <v>759</v>
      </c>
      <c r="D3645">
        <v>480</v>
      </c>
      <c r="E3645">
        <v>63.241106719367593</v>
      </c>
      <c r="F3645">
        <v>790</v>
      </c>
      <c r="G3645">
        <v>411</v>
      </c>
      <c r="H3645">
        <v>52.025316455696199</v>
      </c>
      <c r="I3645">
        <v>1549</v>
      </c>
      <c r="J3645">
        <v>891</v>
      </c>
      <c r="K3645">
        <v>57.520981278244022</v>
      </c>
    </row>
    <row r="3646" spans="1:11" x14ac:dyDescent="0.25">
      <c r="A3646" t="s">
        <v>268</v>
      </c>
      <c r="B3646" t="s">
        <v>370</v>
      </c>
      <c r="C3646">
        <v>761</v>
      </c>
      <c r="D3646">
        <v>477</v>
      </c>
      <c r="E3646">
        <v>62.680683311432318</v>
      </c>
      <c r="F3646">
        <v>890</v>
      </c>
      <c r="G3646">
        <v>432</v>
      </c>
      <c r="H3646">
        <v>48.539325842696627</v>
      </c>
      <c r="I3646">
        <v>1651</v>
      </c>
      <c r="J3646">
        <v>909</v>
      </c>
      <c r="K3646">
        <v>55.057540884312537</v>
      </c>
    </row>
    <row r="3647" spans="1:11" x14ac:dyDescent="0.25">
      <c r="A3647" t="s">
        <v>268</v>
      </c>
      <c r="B3647" t="s">
        <v>357</v>
      </c>
      <c r="C3647">
        <v>787</v>
      </c>
      <c r="D3647">
        <v>535</v>
      </c>
      <c r="E3647">
        <v>67.979669631512067</v>
      </c>
      <c r="F3647">
        <v>1148</v>
      </c>
      <c r="G3647">
        <v>557</v>
      </c>
      <c r="H3647">
        <v>48.519163763066196</v>
      </c>
      <c r="I3647">
        <v>1935</v>
      </c>
      <c r="J3647">
        <v>1092</v>
      </c>
      <c r="K3647">
        <v>56.434108527131784</v>
      </c>
    </row>
    <row r="3648" spans="1:11" x14ac:dyDescent="0.25">
      <c r="A3648" t="s">
        <v>268</v>
      </c>
      <c r="B3648" t="s">
        <v>358</v>
      </c>
      <c r="C3648">
        <v>847</v>
      </c>
      <c r="D3648">
        <v>574</v>
      </c>
      <c r="E3648">
        <v>67.768595041322314</v>
      </c>
      <c r="F3648">
        <v>1093</v>
      </c>
      <c r="G3648">
        <v>585</v>
      </c>
      <c r="H3648">
        <v>53.522415370539804</v>
      </c>
      <c r="I3648">
        <v>1940</v>
      </c>
      <c r="J3648">
        <v>1159</v>
      </c>
      <c r="K3648">
        <v>59.742268041237111</v>
      </c>
    </row>
    <row r="3649" spans="1:11" x14ac:dyDescent="0.25">
      <c r="A3649" t="s">
        <v>268</v>
      </c>
      <c r="B3649" t="s">
        <v>359</v>
      </c>
      <c r="C3649">
        <v>1039</v>
      </c>
      <c r="D3649">
        <v>786</v>
      </c>
      <c r="E3649">
        <v>75.649663137632345</v>
      </c>
      <c r="F3649">
        <v>1239</v>
      </c>
      <c r="G3649">
        <v>738</v>
      </c>
      <c r="H3649">
        <v>59.564164648910406</v>
      </c>
      <c r="I3649">
        <v>2278</v>
      </c>
      <c r="J3649">
        <v>1524</v>
      </c>
      <c r="K3649">
        <v>66.900790166812996</v>
      </c>
    </row>
    <row r="3650" spans="1:11" x14ac:dyDescent="0.25">
      <c r="A3650" t="s">
        <v>268</v>
      </c>
      <c r="B3650" t="s">
        <v>360</v>
      </c>
      <c r="C3650">
        <v>794</v>
      </c>
      <c r="D3650">
        <v>525</v>
      </c>
      <c r="E3650">
        <v>66.120906801007564</v>
      </c>
      <c r="F3650">
        <v>1028</v>
      </c>
      <c r="G3650">
        <v>536</v>
      </c>
      <c r="H3650">
        <v>52.140077821011673</v>
      </c>
      <c r="I3650">
        <v>1822</v>
      </c>
      <c r="J3650">
        <v>1061</v>
      </c>
      <c r="K3650">
        <v>58.23271130625686</v>
      </c>
    </row>
    <row r="3651" spans="1:11" x14ac:dyDescent="0.25">
      <c r="A3651" t="s">
        <v>268</v>
      </c>
      <c r="B3651" t="s">
        <v>361</v>
      </c>
      <c r="C3651">
        <v>838</v>
      </c>
      <c r="D3651">
        <v>496</v>
      </c>
      <c r="E3651">
        <v>59.188544152744598</v>
      </c>
      <c r="F3651">
        <v>1118</v>
      </c>
      <c r="G3651">
        <v>527</v>
      </c>
      <c r="H3651">
        <v>47.137745974955301</v>
      </c>
      <c r="I3651">
        <v>1956</v>
      </c>
      <c r="J3651">
        <v>1023</v>
      </c>
      <c r="K3651">
        <v>52.300613496932499</v>
      </c>
    </row>
    <row r="3652" spans="1:11" x14ac:dyDescent="0.25">
      <c r="A3652" t="s">
        <v>268</v>
      </c>
      <c r="B3652" t="s">
        <v>362</v>
      </c>
      <c r="C3652">
        <v>878</v>
      </c>
      <c r="D3652">
        <v>510</v>
      </c>
      <c r="E3652">
        <v>58.086560364464702</v>
      </c>
      <c r="F3652">
        <v>934</v>
      </c>
      <c r="G3652">
        <v>425</v>
      </c>
      <c r="H3652">
        <v>45.503211991434704</v>
      </c>
      <c r="I3652">
        <v>1812</v>
      </c>
      <c r="J3652">
        <v>935</v>
      </c>
      <c r="K3652">
        <v>51.600441501103802</v>
      </c>
    </row>
    <row r="3653" spans="1:11" x14ac:dyDescent="0.25">
      <c r="A3653" t="s">
        <v>268</v>
      </c>
      <c r="B3653" t="s">
        <v>363</v>
      </c>
      <c r="C3653">
        <v>248</v>
      </c>
      <c r="D3653">
        <v>147</v>
      </c>
      <c r="E3653">
        <v>59.274193548387103</v>
      </c>
      <c r="F3653">
        <v>303</v>
      </c>
      <c r="G3653">
        <v>149</v>
      </c>
      <c r="H3653">
        <v>49.174917491749198</v>
      </c>
      <c r="I3653">
        <v>551</v>
      </c>
      <c r="J3653">
        <v>296</v>
      </c>
      <c r="K3653">
        <v>53.720508166969097</v>
      </c>
    </row>
    <row r="3654" spans="1:11" x14ac:dyDescent="0.25">
      <c r="A3654" t="s">
        <v>269</v>
      </c>
      <c r="B3654" t="s">
        <v>365</v>
      </c>
      <c r="C3654">
        <v>579</v>
      </c>
      <c r="D3654">
        <v>316</v>
      </c>
      <c r="E3654">
        <v>54.576856649395516</v>
      </c>
      <c r="F3654">
        <v>583</v>
      </c>
      <c r="G3654">
        <v>259</v>
      </c>
      <c r="H3654">
        <v>44.4253859348199</v>
      </c>
      <c r="I3654">
        <v>1162</v>
      </c>
      <c r="J3654">
        <v>575</v>
      </c>
      <c r="K3654">
        <v>49.48364888123924</v>
      </c>
    </row>
    <row r="3655" spans="1:11" x14ac:dyDescent="0.25">
      <c r="A3655" t="s">
        <v>269</v>
      </c>
      <c r="B3655" t="s">
        <v>366</v>
      </c>
      <c r="C3655">
        <v>2501</v>
      </c>
      <c r="D3655">
        <v>1344</v>
      </c>
      <c r="E3655">
        <v>53.738504598160738</v>
      </c>
      <c r="F3655">
        <v>2795</v>
      </c>
      <c r="G3655">
        <v>1249</v>
      </c>
      <c r="H3655">
        <v>44.686940966010731</v>
      </c>
      <c r="I3655">
        <v>5296</v>
      </c>
      <c r="J3655">
        <v>2593</v>
      </c>
      <c r="K3655">
        <v>48.96148036253777</v>
      </c>
    </row>
    <row r="3656" spans="1:11" x14ac:dyDescent="0.25">
      <c r="A3656" t="s">
        <v>269</v>
      </c>
      <c r="B3656" t="s">
        <v>367</v>
      </c>
      <c r="C3656">
        <v>2082</v>
      </c>
      <c r="D3656">
        <v>1070</v>
      </c>
      <c r="E3656">
        <v>51.392891450528339</v>
      </c>
      <c r="F3656">
        <v>2292</v>
      </c>
      <c r="G3656">
        <v>959</v>
      </c>
      <c r="H3656">
        <v>41.84118673647469</v>
      </c>
      <c r="I3656">
        <v>4374</v>
      </c>
      <c r="J3656">
        <v>2029</v>
      </c>
      <c r="K3656">
        <v>46.387745770461812</v>
      </c>
    </row>
    <row r="3657" spans="1:11" x14ac:dyDescent="0.25">
      <c r="A3657" t="s">
        <v>269</v>
      </c>
      <c r="B3657" t="s">
        <v>368</v>
      </c>
      <c r="C3657">
        <v>2132</v>
      </c>
      <c r="D3657">
        <v>1049</v>
      </c>
      <c r="E3657">
        <v>49.20262664165103</v>
      </c>
      <c r="F3657">
        <v>2460</v>
      </c>
      <c r="G3657">
        <v>986</v>
      </c>
      <c r="H3657">
        <v>40.081300813008127</v>
      </c>
      <c r="I3657">
        <v>4592</v>
      </c>
      <c r="J3657">
        <v>2035</v>
      </c>
      <c r="K3657">
        <v>44.316202090592334</v>
      </c>
    </row>
    <row r="3658" spans="1:11" x14ac:dyDescent="0.25">
      <c r="A3658" t="s">
        <v>269</v>
      </c>
      <c r="B3658" t="s">
        <v>369</v>
      </c>
      <c r="C3658">
        <v>1848</v>
      </c>
      <c r="D3658">
        <v>888</v>
      </c>
      <c r="E3658">
        <v>48.051948051948045</v>
      </c>
      <c r="F3658">
        <v>2262</v>
      </c>
      <c r="G3658">
        <v>867</v>
      </c>
      <c r="H3658">
        <v>38.328912466843505</v>
      </c>
      <c r="I3658">
        <v>4110</v>
      </c>
      <c r="J3658">
        <v>1755</v>
      </c>
      <c r="K3658">
        <v>42.700729927007295</v>
      </c>
    </row>
    <row r="3659" spans="1:11" x14ac:dyDescent="0.25">
      <c r="A3659" t="s">
        <v>269</v>
      </c>
      <c r="B3659" t="s">
        <v>370</v>
      </c>
      <c r="C3659">
        <v>2405</v>
      </c>
      <c r="D3659">
        <v>1102</v>
      </c>
      <c r="E3659">
        <v>45.821205821205822</v>
      </c>
      <c r="F3659">
        <v>2434</v>
      </c>
      <c r="G3659">
        <v>969</v>
      </c>
      <c r="H3659">
        <v>39.811010682004934</v>
      </c>
      <c r="I3659">
        <v>4839</v>
      </c>
      <c r="J3659">
        <v>2071</v>
      </c>
      <c r="K3659">
        <v>42.798098780739821</v>
      </c>
    </row>
    <row r="3660" spans="1:11" x14ac:dyDescent="0.25">
      <c r="A3660" t="s">
        <v>269</v>
      </c>
      <c r="B3660" t="s">
        <v>357</v>
      </c>
      <c r="C3660">
        <v>2299</v>
      </c>
      <c r="D3660">
        <v>1061</v>
      </c>
      <c r="E3660">
        <v>46.150500217485863</v>
      </c>
      <c r="F3660">
        <v>2495</v>
      </c>
      <c r="G3660">
        <v>974</v>
      </c>
      <c r="H3660">
        <v>39.038076152304612</v>
      </c>
      <c r="I3660">
        <v>4794</v>
      </c>
      <c r="J3660">
        <v>2035</v>
      </c>
      <c r="K3660">
        <v>42.448894451397585</v>
      </c>
    </row>
    <row r="3661" spans="1:11" x14ac:dyDescent="0.25">
      <c r="A3661" t="s">
        <v>269</v>
      </c>
      <c r="B3661" t="s">
        <v>358</v>
      </c>
      <c r="C3661">
        <v>2223</v>
      </c>
      <c r="D3661">
        <v>1100</v>
      </c>
      <c r="E3661">
        <v>49.482681061628426</v>
      </c>
      <c r="F3661">
        <v>2459</v>
      </c>
      <c r="G3661">
        <v>1061</v>
      </c>
      <c r="H3661">
        <v>43.147620984139891</v>
      </c>
      <c r="I3661">
        <v>4682</v>
      </c>
      <c r="J3661">
        <v>2161</v>
      </c>
      <c r="K3661">
        <v>46.15548910721914</v>
      </c>
    </row>
    <row r="3662" spans="1:11" x14ac:dyDescent="0.25">
      <c r="A3662" t="s">
        <v>269</v>
      </c>
      <c r="B3662" t="s">
        <v>359</v>
      </c>
      <c r="C3662">
        <v>2679</v>
      </c>
      <c r="D3662">
        <v>1263</v>
      </c>
      <c r="E3662">
        <v>47.144456886898098</v>
      </c>
      <c r="F3662">
        <v>2993</v>
      </c>
      <c r="G3662">
        <v>1207</v>
      </c>
      <c r="H3662">
        <v>40.327430671566987</v>
      </c>
      <c r="I3662">
        <v>5672</v>
      </c>
      <c r="J3662">
        <v>2470</v>
      </c>
      <c r="K3662">
        <v>43.547249647390693</v>
      </c>
    </row>
    <row r="3663" spans="1:11" x14ac:dyDescent="0.25">
      <c r="A3663" t="s">
        <v>269</v>
      </c>
      <c r="B3663" t="s">
        <v>360</v>
      </c>
      <c r="C3663">
        <v>2630</v>
      </c>
      <c r="D3663">
        <v>1311</v>
      </c>
      <c r="E3663">
        <v>49.847908745247153</v>
      </c>
      <c r="F3663">
        <v>2705</v>
      </c>
      <c r="G3663">
        <v>1203</v>
      </c>
      <c r="H3663">
        <v>44.473197781885403</v>
      </c>
      <c r="I3663">
        <v>5335</v>
      </c>
      <c r="J3663">
        <v>2514</v>
      </c>
      <c r="K3663">
        <v>47.122774133083411</v>
      </c>
    </row>
    <row r="3664" spans="1:11" x14ac:dyDescent="0.25">
      <c r="A3664" t="s">
        <v>269</v>
      </c>
      <c r="B3664" t="s">
        <v>361</v>
      </c>
      <c r="C3664">
        <v>2381</v>
      </c>
      <c r="D3664">
        <v>1194</v>
      </c>
      <c r="E3664">
        <v>50.146997060058801</v>
      </c>
      <c r="F3664">
        <v>2701</v>
      </c>
      <c r="G3664">
        <v>1140</v>
      </c>
      <c r="H3664">
        <v>42.206590151795602</v>
      </c>
      <c r="I3664">
        <v>5082</v>
      </c>
      <c r="J3664">
        <v>2334</v>
      </c>
      <c r="K3664">
        <v>45.926800472255003</v>
      </c>
    </row>
    <row r="3665" spans="1:11" x14ac:dyDescent="0.25">
      <c r="A3665" t="s">
        <v>269</v>
      </c>
      <c r="B3665" t="s">
        <v>362</v>
      </c>
      <c r="C3665">
        <v>2141</v>
      </c>
      <c r="D3665">
        <v>1071</v>
      </c>
      <c r="E3665">
        <v>50.023353573096699</v>
      </c>
      <c r="F3665">
        <v>2373</v>
      </c>
      <c r="G3665">
        <v>1006</v>
      </c>
      <c r="H3665">
        <v>42.393594605983999</v>
      </c>
      <c r="I3665">
        <v>4514</v>
      </c>
      <c r="J3665">
        <v>2077</v>
      </c>
      <c r="K3665">
        <v>46.012405848471403</v>
      </c>
    </row>
    <row r="3666" spans="1:11" x14ac:dyDescent="0.25">
      <c r="A3666" t="s">
        <v>269</v>
      </c>
      <c r="B3666" t="s">
        <v>363</v>
      </c>
      <c r="C3666">
        <v>744</v>
      </c>
      <c r="D3666">
        <v>355</v>
      </c>
      <c r="E3666">
        <v>47.715053763440899</v>
      </c>
      <c r="F3666">
        <v>754</v>
      </c>
      <c r="G3666">
        <v>320</v>
      </c>
      <c r="H3666">
        <v>42.440318302387297</v>
      </c>
      <c r="I3666">
        <v>1498</v>
      </c>
      <c r="J3666">
        <v>675</v>
      </c>
      <c r="K3666">
        <v>45.060080106809103</v>
      </c>
    </row>
    <row r="3667" spans="1:11" x14ac:dyDescent="0.25">
      <c r="A3667" t="s">
        <v>269</v>
      </c>
      <c r="B3667" t="s">
        <v>355</v>
      </c>
      <c r="C3667">
        <v>2487</v>
      </c>
      <c r="D3667">
        <v>1262</v>
      </c>
      <c r="E3667">
        <v>50.743868114193809</v>
      </c>
      <c r="F3667">
        <v>2380</v>
      </c>
      <c r="G3667">
        <v>1028</v>
      </c>
      <c r="H3667">
        <v>43.193277310924366</v>
      </c>
      <c r="I3667">
        <v>4867</v>
      </c>
      <c r="J3667">
        <v>2290</v>
      </c>
      <c r="K3667">
        <v>47.051571810149987</v>
      </c>
    </row>
    <row r="3668" spans="1:11" x14ac:dyDescent="0.25">
      <c r="A3668" t="s">
        <v>270</v>
      </c>
      <c r="B3668" t="s">
        <v>365</v>
      </c>
      <c r="C3668">
        <v>1958</v>
      </c>
      <c r="D3668">
        <v>902</v>
      </c>
      <c r="E3668">
        <v>46.067415730337082</v>
      </c>
      <c r="F3668">
        <v>2073</v>
      </c>
      <c r="G3668">
        <v>897</v>
      </c>
      <c r="H3668">
        <v>43.270622286541247</v>
      </c>
      <c r="I3668">
        <v>4031</v>
      </c>
      <c r="J3668">
        <v>1799</v>
      </c>
      <c r="K3668">
        <v>44.629124286777476</v>
      </c>
    </row>
    <row r="3669" spans="1:11" x14ac:dyDescent="0.25">
      <c r="A3669" t="s">
        <v>270</v>
      </c>
      <c r="B3669" t="s">
        <v>366</v>
      </c>
      <c r="C3669">
        <v>1852</v>
      </c>
      <c r="D3669">
        <v>852</v>
      </c>
      <c r="E3669">
        <v>46.004319654427647</v>
      </c>
      <c r="F3669">
        <v>1926</v>
      </c>
      <c r="G3669">
        <v>783</v>
      </c>
      <c r="H3669">
        <v>40.654205607476634</v>
      </c>
      <c r="I3669">
        <v>3778</v>
      </c>
      <c r="J3669">
        <v>1635</v>
      </c>
      <c r="K3669">
        <v>43.276866066701956</v>
      </c>
    </row>
    <row r="3670" spans="1:11" x14ac:dyDescent="0.25">
      <c r="A3670" t="s">
        <v>270</v>
      </c>
      <c r="B3670" t="s">
        <v>367</v>
      </c>
      <c r="C3670">
        <v>1610</v>
      </c>
      <c r="D3670">
        <v>777</v>
      </c>
      <c r="E3670">
        <v>48.260869565217391</v>
      </c>
      <c r="F3670">
        <v>1608</v>
      </c>
      <c r="G3670">
        <v>714</v>
      </c>
      <c r="H3670">
        <v>44.402985074626869</v>
      </c>
      <c r="I3670">
        <v>3218</v>
      </c>
      <c r="J3670">
        <v>1491</v>
      </c>
      <c r="K3670">
        <v>46.333126165320074</v>
      </c>
    </row>
    <row r="3671" spans="1:11" x14ac:dyDescent="0.25">
      <c r="A3671" t="s">
        <v>270</v>
      </c>
      <c r="B3671" t="s">
        <v>355</v>
      </c>
      <c r="C3671">
        <v>1617</v>
      </c>
      <c r="D3671">
        <v>824</v>
      </c>
      <c r="E3671">
        <v>50.958565244279534</v>
      </c>
      <c r="F3671">
        <v>1778</v>
      </c>
      <c r="G3671">
        <v>861</v>
      </c>
      <c r="H3671">
        <v>48.425196850393704</v>
      </c>
      <c r="I3671">
        <v>3395</v>
      </c>
      <c r="J3671">
        <v>1685</v>
      </c>
      <c r="K3671">
        <v>49.631811487481592</v>
      </c>
    </row>
    <row r="3672" spans="1:11" x14ac:dyDescent="0.25">
      <c r="A3672" t="s">
        <v>270</v>
      </c>
      <c r="B3672" t="s">
        <v>368</v>
      </c>
      <c r="C3672">
        <v>2013</v>
      </c>
      <c r="D3672">
        <v>1089</v>
      </c>
      <c r="E3672">
        <v>54.098360655737707</v>
      </c>
      <c r="F3672">
        <v>2278</v>
      </c>
      <c r="G3672">
        <v>1136</v>
      </c>
      <c r="H3672">
        <v>49.868305531167692</v>
      </c>
      <c r="I3672">
        <v>4291</v>
      </c>
      <c r="J3672">
        <v>2225</v>
      </c>
      <c r="K3672">
        <v>51.852714984852021</v>
      </c>
    </row>
    <row r="3673" spans="1:11" x14ac:dyDescent="0.25">
      <c r="A3673" t="s">
        <v>270</v>
      </c>
      <c r="B3673" t="s">
        <v>369</v>
      </c>
      <c r="C3673">
        <v>1987</v>
      </c>
      <c r="D3673">
        <v>1084</v>
      </c>
      <c r="E3673">
        <v>54.554604932058382</v>
      </c>
      <c r="F3673">
        <v>2197</v>
      </c>
      <c r="G3673">
        <v>1085</v>
      </c>
      <c r="H3673">
        <v>49.385525716886661</v>
      </c>
      <c r="I3673">
        <v>4184</v>
      </c>
      <c r="J3673">
        <v>2169</v>
      </c>
      <c r="K3673">
        <v>51.840344168260032</v>
      </c>
    </row>
    <row r="3674" spans="1:11" x14ac:dyDescent="0.25">
      <c r="A3674" t="s">
        <v>270</v>
      </c>
      <c r="B3674" t="s">
        <v>370</v>
      </c>
      <c r="C3674">
        <v>2314</v>
      </c>
      <c r="D3674">
        <v>1301</v>
      </c>
      <c r="E3674">
        <v>56.222990492653416</v>
      </c>
      <c r="F3674">
        <v>2409</v>
      </c>
      <c r="G3674">
        <v>1244</v>
      </c>
      <c r="H3674">
        <v>51.639684516396848</v>
      </c>
      <c r="I3674">
        <v>4723</v>
      </c>
      <c r="J3674">
        <v>2545</v>
      </c>
      <c r="K3674">
        <v>53.885242430658479</v>
      </c>
    </row>
    <row r="3675" spans="1:11" x14ac:dyDescent="0.25">
      <c r="A3675" t="s">
        <v>270</v>
      </c>
      <c r="B3675" t="s">
        <v>357</v>
      </c>
      <c r="C3675">
        <v>2204</v>
      </c>
      <c r="D3675">
        <v>1194</v>
      </c>
      <c r="E3675">
        <v>54.174228675136121</v>
      </c>
      <c r="F3675">
        <v>2500</v>
      </c>
      <c r="G3675">
        <v>1267</v>
      </c>
      <c r="H3675">
        <v>50.68</v>
      </c>
      <c r="I3675">
        <v>4704</v>
      </c>
      <c r="J3675">
        <v>2461</v>
      </c>
      <c r="K3675">
        <v>52.317176870748298</v>
      </c>
    </row>
    <row r="3676" spans="1:11" x14ac:dyDescent="0.25">
      <c r="A3676" t="s">
        <v>270</v>
      </c>
      <c r="B3676" t="s">
        <v>358</v>
      </c>
      <c r="C3676">
        <v>2251</v>
      </c>
      <c r="D3676">
        <v>1200</v>
      </c>
      <c r="E3676">
        <v>53.309640159928925</v>
      </c>
      <c r="F3676">
        <v>2710</v>
      </c>
      <c r="G3676">
        <v>1243</v>
      </c>
      <c r="H3676">
        <v>45.867158671586715</v>
      </c>
      <c r="I3676">
        <v>4961</v>
      </c>
      <c r="J3676">
        <v>2443</v>
      </c>
      <c r="K3676">
        <v>49.244104011288044</v>
      </c>
    </row>
    <row r="3677" spans="1:11" x14ac:dyDescent="0.25">
      <c r="A3677" t="s">
        <v>270</v>
      </c>
      <c r="B3677" t="s">
        <v>359</v>
      </c>
      <c r="C3677">
        <v>2696</v>
      </c>
      <c r="D3677">
        <v>1497</v>
      </c>
      <c r="E3677">
        <v>55.526706231454007</v>
      </c>
      <c r="F3677">
        <v>3064</v>
      </c>
      <c r="G3677">
        <v>1521</v>
      </c>
      <c r="H3677">
        <v>49.640992167101828</v>
      </c>
      <c r="I3677">
        <v>5760</v>
      </c>
      <c r="J3677">
        <v>3018</v>
      </c>
      <c r="K3677">
        <v>52.395833333333329</v>
      </c>
    </row>
    <row r="3678" spans="1:11" x14ac:dyDescent="0.25">
      <c r="A3678" t="s">
        <v>270</v>
      </c>
      <c r="B3678" t="s">
        <v>360</v>
      </c>
      <c r="C3678">
        <v>2278</v>
      </c>
      <c r="D3678">
        <v>1314</v>
      </c>
      <c r="E3678">
        <v>57.682177348551356</v>
      </c>
      <c r="F3678">
        <v>2933</v>
      </c>
      <c r="G3678">
        <v>1463</v>
      </c>
      <c r="H3678">
        <v>49.880668257756561</v>
      </c>
      <c r="I3678">
        <v>5211</v>
      </c>
      <c r="J3678">
        <v>2777</v>
      </c>
      <c r="K3678">
        <v>53.291114949146042</v>
      </c>
    </row>
    <row r="3679" spans="1:11" x14ac:dyDescent="0.25">
      <c r="A3679" t="s">
        <v>270</v>
      </c>
      <c r="B3679" t="s">
        <v>361</v>
      </c>
      <c r="C3679">
        <v>2245</v>
      </c>
      <c r="D3679">
        <v>1227</v>
      </c>
      <c r="E3679">
        <v>54.6547884187082</v>
      </c>
      <c r="F3679">
        <v>2928</v>
      </c>
      <c r="G3679">
        <v>1401</v>
      </c>
      <c r="H3679">
        <v>47.8483606557377</v>
      </c>
      <c r="I3679">
        <v>5173</v>
      </c>
      <c r="J3679">
        <v>2628</v>
      </c>
      <c r="K3679">
        <v>50.802242412526603</v>
      </c>
    </row>
    <row r="3680" spans="1:11" x14ac:dyDescent="0.25">
      <c r="A3680" t="s">
        <v>270</v>
      </c>
      <c r="B3680" t="s">
        <v>362</v>
      </c>
      <c r="C3680">
        <v>1997</v>
      </c>
      <c r="D3680">
        <v>1095</v>
      </c>
      <c r="E3680">
        <v>54.832248372558801</v>
      </c>
      <c r="F3680">
        <v>2400</v>
      </c>
      <c r="G3680">
        <v>1167</v>
      </c>
      <c r="H3680">
        <v>48.625</v>
      </c>
      <c r="I3680">
        <v>4397</v>
      </c>
      <c r="J3680">
        <v>2262</v>
      </c>
      <c r="K3680">
        <v>51.444166477143497</v>
      </c>
    </row>
    <row r="3681" spans="1:11" x14ac:dyDescent="0.25">
      <c r="A3681" t="s">
        <v>270</v>
      </c>
      <c r="B3681" t="s">
        <v>363</v>
      </c>
      <c r="C3681">
        <v>308</v>
      </c>
      <c r="D3681">
        <v>179</v>
      </c>
      <c r="E3681">
        <v>58.116883116883102</v>
      </c>
      <c r="F3681">
        <v>376</v>
      </c>
      <c r="G3681">
        <v>187</v>
      </c>
      <c r="H3681">
        <v>49.7340425531915</v>
      </c>
      <c r="I3681">
        <v>684</v>
      </c>
      <c r="J3681">
        <v>366</v>
      </c>
      <c r="K3681">
        <v>53.508771929824597</v>
      </c>
    </row>
    <row r="3682" spans="1:11" x14ac:dyDescent="0.25">
      <c r="A3682" t="s">
        <v>271</v>
      </c>
      <c r="B3682" t="s">
        <v>357</v>
      </c>
      <c r="C3682">
        <v>3351</v>
      </c>
      <c r="D3682">
        <v>1794</v>
      </c>
      <c r="E3682">
        <v>53.536257833482544</v>
      </c>
      <c r="F3682">
        <v>3909</v>
      </c>
      <c r="G3682">
        <v>1765</v>
      </c>
      <c r="H3682">
        <v>45.152212842159123</v>
      </c>
      <c r="I3682">
        <v>7260</v>
      </c>
      <c r="J3682">
        <v>3559</v>
      </c>
      <c r="K3682">
        <v>49.022038567493112</v>
      </c>
    </row>
    <row r="3683" spans="1:11" x14ac:dyDescent="0.25">
      <c r="A3683" t="s">
        <v>271</v>
      </c>
      <c r="B3683" t="s">
        <v>358</v>
      </c>
      <c r="C3683">
        <v>3574</v>
      </c>
      <c r="D3683">
        <v>1887</v>
      </c>
      <c r="E3683">
        <v>52.79798545047565</v>
      </c>
      <c r="F3683">
        <v>3874</v>
      </c>
      <c r="G3683">
        <v>1710</v>
      </c>
      <c r="H3683">
        <v>44.140423335054209</v>
      </c>
      <c r="I3683">
        <v>7448</v>
      </c>
      <c r="J3683">
        <v>3597</v>
      </c>
      <c r="K3683">
        <v>48.294844253490872</v>
      </c>
    </row>
    <row r="3684" spans="1:11" x14ac:dyDescent="0.25">
      <c r="A3684" t="s">
        <v>271</v>
      </c>
      <c r="B3684" t="s">
        <v>359</v>
      </c>
      <c r="C3684">
        <v>4191</v>
      </c>
      <c r="D3684">
        <v>2039</v>
      </c>
      <c r="E3684">
        <v>48.651873061321879</v>
      </c>
      <c r="F3684">
        <v>4721</v>
      </c>
      <c r="G3684">
        <v>1970</v>
      </c>
      <c r="H3684">
        <v>41.728447362846858</v>
      </c>
      <c r="I3684">
        <v>8912</v>
      </c>
      <c r="J3684">
        <v>4009</v>
      </c>
      <c r="K3684">
        <v>44.9842908438061</v>
      </c>
    </row>
    <row r="3685" spans="1:11" x14ac:dyDescent="0.25">
      <c r="A3685" t="s">
        <v>271</v>
      </c>
      <c r="B3685" t="s">
        <v>360</v>
      </c>
      <c r="C3685">
        <v>4086</v>
      </c>
      <c r="D3685">
        <v>1925</v>
      </c>
      <c r="E3685">
        <v>47.112090063631911</v>
      </c>
      <c r="F3685">
        <v>5072</v>
      </c>
      <c r="G3685">
        <v>1918</v>
      </c>
      <c r="H3685">
        <v>37.815457413249213</v>
      </c>
      <c r="I3685">
        <v>9158</v>
      </c>
      <c r="J3685">
        <v>3843</v>
      </c>
      <c r="K3685">
        <v>41.963310766542911</v>
      </c>
    </row>
    <row r="3686" spans="1:11" x14ac:dyDescent="0.25">
      <c r="A3686" t="s">
        <v>271</v>
      </c>
      <c r="B3686" t="s">
        <v>361</v>
      </c>
      <c r="C3686">
        <v>3940</v>
      </c>
      <c r="D3686">
        <v>1906</v>
      </c>
      <c r="E3686">
        <v>48.3756345177665</v>
      </c>
      <c r="F3686">
        <v>4453</v>
      </c>
      <c r="G3686">
        <v>1739</v>
      </c>
      <c r="H3686">
        <v>39.052324275769102</v>
      </c>
      <c r="I3686">
        <v>8393</v>
      </c>
      <c r="J3686">
        <v>3645</v>
      </c>
      <c r="K3686">
        <v>43.429048016204</v>
      </c>
    </row>
    <row r="3687" spans="1:11" x14ac:dyDescent="0.25">
      <c r="A3687" t="s">
        <v>271</v>
      </c>
      <c r="B3687" t="s">
        <v>362</v>
      </c>
      <c r="C3687">
        <v>3791</v>
      </c>
      <c r="D3687">
        <v>1694</v>
      </c>
      <c r="E3687">
        <v>44.684779741493003</v>
      </c>
      <c r="F3687">
        <v>4184</v>
      </c>
      <c r="G3687">
        <v>1514</v>
      </c>
      <c r="H3687">
        <v>36.185468451242798</v>
      </c>
      <c r="I3687">
        <v>7975</v>
      </c>
      <c r="J3687">
        <v>3208</v>
      </c>
      <c r="K3687">
        <v>40.225705329153598</v>
      </c>
    </row>
    <row r="3688" spans="1:11" x14ac:dyDescent="0.25">
      <c r="A3688" t="s">
        <v>271</v>
      </c>
      <c r="B3688" t="s">
        <v>363</v>
      </c>
      <c r="C3688">
        <v>1308</v>
      </c>
      <c r="D3688">
        <v>576</v>
      </c>
      <c r="E3688">
        <v>44.0366972477064</v>
      </c>
      <c r="F3688">
        <v>1308</v>
      </c>
      <c r="G3688">
        <v>486</v>
      </c>
      <c r="H3688">
        <v>37.155963302752298</v>
      </c>
      <c r="I3688">
        <v>2616</v>
      </c>
      <c r="J3688">
        <v>1062</v>
      </c>
      <c r="K3688">
        <v>40.596330275229398</v>
      </c>
    </row>
    <row r="3689" spans="1:11" x14ac:dyDescent="0.25">
      <c r="A3689" t="s">
        <v>272</v>
      </c>
      <c r="B3689" t="s">
        <v>365</v>
      </c>
      <c r="C3689">
        <v>3793</v>
      </c>
      <c r="D3689">
        <v>1941</v>
      </c>
      <c r="E3689">
        <v>51.173213814922228</v>
      </c>
      <c r="F3689">
        <v>3705</v>
      </c>
      <c r="G3689">
        <v>1696</v>
      </c>
      <c r="H3689">
        <v>45.775978407557361</v>
      </c>
      <c r="I3689">
        <v>7498</v>
      </c>
      <c r="J3689">
        <v>3637</v>
      </c>
      <c r="K3689">
        <v>48.506268338223528</v>
      </c>
    </row>
    <row r="3690" spans="1:11" x14ac:dyDescent="0.25">
      <c r="A3690" t="s">
        <v>272</v>
      </c>
      <c r="B3690" t="s">
        <v>366</v>
      </c>
      <c r="C3690">
        <v>3618</v>
      </c>
      <c r="D3690">
        <v>1998</v>
      </c>
      <c r="E3690">
        <v>55.223880597014926</v>
      </c>
      <c r="F3690">
        <v>3561</v>
      </c>
      <c r="G3690">
        <v>1679</v>
      </c>
      <c r="H3690">
        <v>47.149677057006457</v>
      </c>
      <c r="I3690">
        <v>7183</v>
      </c>
      <c r="J3690">
        <v>3678</v>
      </c>
      <c r="K3690">
        <v>51.204232214951972</v>
      </c>
    </row>
    <row r="3691" spans="1:11" x14ac:dyDescent="0.25">
      <c r="A3691" t="s">
        <v>272</v>
      </c>
      <c r="B3691" t="s">
        <v>367</v>
      </c>
      <c r="C3691">
        <v>3455</v>
      </c>
      <c r="D3691">
        <v>1756</v>
      </c>
      <c r="E3691">
        <v>50.824891461649784</v>
      </c>
      <c r="F3691">
        <v>3239</v>
      </c>
      <c r="G3691">
        <v>1464</v>
      </c>
      <c r="H3691">
        <v>45.199135535659153</v>
      </c>
      <c r="I3691">
        <v>6698</v>
      </c>
      <c r="J3691">
        <v>3220</v>
      </c>
      <c r="K3691">
        <v>48.074051955807697</v>
      </c>
    </row>
    <row r="3692" spans="1:11" x14ac:dyDescent="0.25">
      <c r="A3692" t="s">
        <v>272</v>
      </c>
      <c r="B3692" t="s">
        <v>355</v>
      </c>
      <c r="C3692">
        <v>3582</v>
      </c>
      <c r="D3692">
        <v>1784</v>
      </c>
      <c r="E3692">
        <v>49.804578447794526</v>
      </c>
      <c r="F3692">
        <v>3561</v>
      </c>
      <c r="G3692">
        <v>1566</v>
      </c>
      <c r="H3692">
        <v>43.976411120471774</v>
      </c>
      <c r="I3692">
        <v>7143</v>
      </c>
      <c r="J3692">
        <v>3350</v>
      </c>
      <c r="K3692">
        <v>46.899062018759622</v>
      </c>
    </row>
    <row r="3693" spans="1:11" x14ac:dyDescent="0.25">
      <c r="A3693" t="s">
        <v>272</v>
      </c>
      <c r="B3693" t="s">
        <v>368</v>
      </c>
      <c r="C3693">
        <v>3025</v>
      </c>
      <c r="D3693">
        <v>1598</v>
      </c>
      <c r="E3693">
        <v>52.826446280991732</v>
      </c>
      <c r="F3693">
        <v>3361</v>
      </c>
      <c r="G3693">
        <v>1578</v>
      </c>
      <c r="H3693">
        <v>46.95031240702172</v>
      </c>
      <c r="I3693">
        <v>6386</v>
      </c>
      <c r="J3693">
        <v>3176</v>
      </c>
      <c r="K3693">
        <v>49.733792671468834</v>
      </c>
    </row>
    <row r="3694" spans="1:11" x14ac:dyDescent="0.25">
      <c r="A3694" t="s">
        <v>272</v>
      </c>
      <c r="B3694" t="s">
        <v>369</v>
      </c>
      <c r="C3694">
        <v>2568</v>
      </c>
      <c r="D3694">
        <v>1404</v>
      </c>
      <c r="E3694">
        <v>54.672897196261687</v>
      </c>
      <c r="F3694">
        <v>2850</v>
      </c>
      <c r="G3694">
        <v>1332</v>
      </c>
      <c r="H3694">
        <v>46.736842105263158</v>
      </c>
      <c r="I3694">
        <v>5418</v>
      </c>
      <c r="J3694">
        <v>2736</v>
      </c>
      <c r="K3694">
        <v>50.498338870431887</v>
      </c>
    </row>
    <row r="3695" spans="1:11" x14ac:dyDescent="0.25">
      <c r="A3695" t="s">
        <v>272</v>
      </c>
      <c r="B3695" t="s">
        <v>370</v>
      </c>
      <c r="C3695">
        <v>3101</v>
      </c>
      <c r="D3695">
        <v>1772</v>
      </c>
      <c r="E3695">
        <v>57.142857142857146</v>
      </c>
      <c r="F3695">
        <v>3193</v>
      </c>
      <c r="G3695">
        <v>1592</v>
      </c>
      <c r="H3695">
        <v>49.859066708424677</v>
      </c>
      <c r="I3695">
        <v>6294</v>
      </c>
      <c r="J3695">
        <v>3364</v>
      </c>
      <c r="K3695">
        <v>53.447727994915795</v>
      </c>
    </row>
    <row r="3696" spans="1:11" x14ac:dyDescent="0.25">
      <c r="A3696" t="s">
        <v>272</v>
      </c>
      <c r="B3696" t="s">
        <v>357</v>
      </c>
      <c r="C3696">
        <v>3311</v>
      </c>
      <c r="D3696">
        <v>1876</v>
      </c>
      <c r="E3696">
        <v>56.659619450317123</v>
      </c>
      <c r="F3696">
        <v>3399</v>
      </c>
      <c r="G3696">
        <v>1571</v>
      </c>
      <c r="H3696">
        <v>46.219476316563693</v>
      </c>
      <c r="I3696">
        <v>6710</v>
      </c>
      <c r="J3696">
        <v>3447</v>
      </c>
      <c r="K3696">
        <v>51.371087928464974</v>
      </c>
    </row>
    <row r="3697" spans="1:11" x14ac:dyDescent="0.25">
      <c r="A3697" t="s">
        <v>272</v>
      </c>
      <c r="B3697" t="s">
        <v>358</v>
      </c>
      <c r="C3697">
        <v>3065</v>
      </c>
      <c r="D3697">
        <v>1687</v>
      </c>
      <c r="E3697">
        <v>55.04078303425775</v>
      </c>
      <c r="F3697">
        <v>3413</v>
      </c>
      <c r="G3697">
        <v>1601</v>
      </c>
      <c r="H3697">
        <v>46.908877820099612</v>
      </c>
      <c r="I3697">
        <v>6478</v>
      </c>
      <c r="J3697">
        <v>3288</v>
      </c>
      <c r="K3697">
        <v>50.756406298240201</v>
      </c>
    </row>
    <row r="3698" spans="1:11" x14ac:dyDescent="0.25">
      <c r="A3698" t="s">
        <v>272</v>
      </c>
      <c r="B3698" t="s">
        <v>359</v>
      </c>
      <c r="C3698">
        <v>3234</v>
      </c>
      <c r="D3698">
        <v>1744</v>
      </c>
      <c r="E3698">
        <v>53.92702535559679</v>
      </c>
      <c r="F3698">
        <v>3578</v>
      </c>
      <c r="G3698">
        <v>1664</v>
      </c>
      <c r="H3698">
        <v>46.506428172163226</v>
      </c>
      <c r="I3698">
        <v>6812</v>
      </c>
      <c r="J3698">
        <v>3408</v>
      </c>
      <c r="K3698">
        <v>50.029359953024077</v>
      </c>
    </row>
    <row r="3699" spans="1:11" x14ac:dyDescent="0.25">
      <c r="A3699" t="s">
        <v>272</v>
      </c>
      <c r="B3699" t="s">
        <v>360</v>
      </c>
      <c r="C3699">
        <v>3881</v>
      </c>
      <c r="D3699">
        <v>1966</v>
      </c>
      <c r="E3699">
        <v>50.65704715279567</v>
      </c>
      <c r="F3699">
        <v>4364</v>
      </c>
      <c r="G3699">
        <v>1857</v>
      </c>
      <c r="H3699">
        <v>42.552703941338223</v>
      </c>
      <c r="I3699">
        <v>8245</v>
      </c>
      <c r="J3699">
        <v>3823</v>
      </c>
      <c r="K3699">
        <v>46.367495451788962</v>
      </c>
    </row>
    <row r="3700" spans="1:11" x14ac:dyDescent="0.25">
      <c r="A3700" t="s">
        <v>272</v>
      </c>
      <c r="B3700" t="s">
        <v>361</v>
      </c>
      <c r="C3700">
        <v>4100</v>
      </c>
      <c r="D3700">
        <v>1922</v>
      </c>
      <c r="E3700">
        <v>46.878048780487802</v>
      </c>
      <c r="F3700">
        <v>4957</v>
      </c>
      <c r="G3700">
        <v>1917</v>
      </c>
      <c r="H3700">
        <v>38.672584224329199</v>
      </c>
      <c r="I3700">
        <v>9057</v>
      </c>
      <c r="J3700">
        <v>3839</v>
      </c>
      <c r="K3700">
        <v>42.387103897537799</v>
      </c>
    </row>
    <row r="3701" spans="1:11" x14ac:dyDescent="0.25">
      <c r="A3701" t="s">
        <v>272</v>
      </c>
      <c r="B3701" t="s">
        <v>362</v>
      </c>
      <c r="C3701">
        <v>4137</v>
      </c>
      <c r="D3701">
        <v>1977</v>
      </c>
      <c r="E3701">
        <v>47.788252356780298</v>
      </c>
      <c r="F3701">
        <v>4631</v>
      </c>
      <c r="G3701">
        <v>1815</v>
      </c>
      <c r="H3701">
        <v>39.192399049881203</v>
      </c>
      <c r="I3701">
        <v>8768</v>
      </c>
      <c r="J3701">
        <v>3792</v>
      </c>
      <c r="K3701">
        <v>43.248175182481802</v>
      </c>
    </row>
    <row r="3702" spans="1:11" x14ac:dyDescent="0.25">
      <c r="A3702" t="s">
        <v>272</v>
      </c>
      <c r="B3702" t="s">
        <v>363</v>
      </c>
      <c r="C3702">
        <v>897</v>
      </c>
      <c r="D3702">
        <v>457</v>
      </c>
      <c r="E3702">
        <v>50.947603121516202</v>
      </c>
      <c r="F3702">
        <v>999</v>
      </c>
      <c r="G3702">
        <v>423</v>
      </c>
      <c r="H3702">
        <v>42.342342342342299</v>
      </c>
      <c r="I3702">
        <v>1896</v>
      </c>
      <c r="J3702">
        <v>880</v>
      </c>
      <c r="K3702">
        <v>46.413502109704602</v>
      </c>
    </row>
    <row r="3703" spans="1:11" x14ac:dyDescent="0.25">
      <c r="A3703" t="s">
        <v>477</v>
      </c>
      <c r="B3703" t="s">
        <v>367</v>
      </c>
      <c r="C3703">
        <v>3201</v>
      </c>
      <c r="D3703">
        <v>1805</v>
      </c>
      <c r="E3703">
        <v>56.388628553577007</v>
      </c>
      <c r="F3703">
        <v>3314</v>
      </c>
      <c r="G3703">
        <v>1518</v>
      </c>
      <c r="H3703">
        <v>45.805672902836449</v>
      </c>
      <c r="I3703">
        <v>6515</v>
      </c>
      <c r="J3703">
        <v>3323</v>
      </c>
      <c r="K3703">
        <v>51.005372217958559</v>
      </c>
    </row>
    <row r="3704" spans="1:11" x14ac:dyDescent="0.25">
      <c r="A3704" t="s">
        <v>477</v>
      </c>
      <c r="B3704" t="s">
        <v>355</v>
      </c>
      <c r="C3704">
        <v>3517</v>
      </c>
      <c r="D3704">
        <v>1890</v>
      </c>
      <c r="E3704">
        <v>53.738982087005972</v>
      </c>
      <c r="F3704">
        <v>3771</v>
      </c>
      <c r="G3704">
        <v>1774</v>
      </c>
      <c r="H3704">
        <v>47.043224608857059</v>
      </c>
      <c r="I3704">
        <v>7288</v>
      </c>
      <c r="J3704">
        <v>3664</v>
      </c>
      <c r="K3704">
        <v>50.274423710208566</v>
      </c>
    </row>
    <row r="3705" spans="1:11" x14ac:dyDescent="0.25">
      <c r="A3705" t="s">
        <v>477</v>
      </c>
      <c r="B3705" t="s">
        <v>368</v>
      </c>
      <c r="C3705">
        <v>3751</v>
      </c>
      <c r="D3705">
        <v>1952</v>
      </c>
      <c r="E3705">
        <v>52.039456145027991</v>
      </c>
      <c r="F3705">
        <v>3972</v>
      </c>
      <c r="G3705">
        <v>1787</v>
      </c>
      <c r="H3705">
        <v>44.98992950654582</v>
      </c>
      <c r="I3705">
        <v>7723</v>
      </c>
      <c r="J3705">
        <v>3739</v>
      </c>
      <c r="K3705">
        <v>48.413828822996244</v>
      </c>
    </row>
    <row r="3706" spans="1:11" x14ac:dyDescent="0.25">
      <c r="A3706" t="s">
        <v>477</v>
      </c>
      <c r="B3706" t="s">
        <v>369</v>
      </c>
      <c r="C3706">
        <v>3306</v>
      </c>
      <c r="D3706">
        <v>1741</v>
      </c>
      <c r="E3706">
        <v>52.661826981246222</v>
      </c>
      <c r="F3706">
        <v>3434</v>
      </c>
      <c r="G3706">
        <v>1547</v>
      </c>
      <c r="H3706">
        <v>45.049504950495049</v>
      </c>
      <c r="I3706">
        <v>6740</v>
      </c>
      <c r="J3706">
        <v>3288</v>
      </c>
      <c r="K3706">
        <v>48.783382789317514</v>
      </c>
    </row>
    <row r="3707" spans="1:11" x14ac:dyDescent="0.25">
      <c r="A3707" t="s">
        <v>271</v>
      </c>
      <c r="B3707" t="s">
        <v>370</v>
      </c>
      <c r="C3707">
        <v>2145</v>
      </c>
      <c r="D3707">
        <v>1177</v>
      </c>
      <c r="E3707">
        <v>54.871794871794876</v>
      </c>
      <c r="F3707">
        <v>2406</v>
      </c>
      <c r="G3707">
        <v>1136</v>
      </c>
      <c r="H3707">
        <v>47.21529509559435</v>
      </c>
      <c r="I3707">
        <v>4551</v>
      </c>
      <c r="J3707">
        <v>2313</v>
      </c>
      <c r="K3707">
        <v>50.823994726433746</v>
      </c>
    </row>
    <row r="3708" spans="1:11" x14ac:dyDescent="0.25">
      <c r="A3708" t="s">
        <v>273</v>
      </c>
      <c r="B3708" t="s">
        <v>365</v>
      </c>
      <c r="C3708">
        <v>1489</v>
      </c>
      <c r="D3708">
        <v>774</v>
      </c>
      <c r="E3708">
        <v>51.981195433176623</v>
      </c>
      <c r="F3708">
        <v>1587</v>
      </c>
      <c r="G3708">
        <v>723</v>
      </c>
      <c r="H3708">
        <v>45.557655954631379</v>
      </c>
      <c r="I3708">
        <v>3080</v>
      </c>
      <c r="J3708">
        <v>1499</v>
      </c>
      <c r="K3708">
        <v>48.668831168831169</v>
      </c>
    </row>
    <row r="3709" spans="1:11" x14ac:dyDescent="0.25">
      <c r="A3709" t="s">
        <v>273</v>
      </c>
      <c r="B3709" t="s">
        <v>366</v>
      </c>
      <c r="C3709">
        <v>1446</v>
      </c>
      <c r="D3709">
        <v>794</v>
      </c>
      <c r="E3709">
        <v>54.910096818810516</v>
      </c>
      <c r="F3709">
        <v>1430</v>
      </c>
      <c r="G3709">
        <v>680</v>
      </c>
      <c r="H3709">
        <v>47.552447552447553</v>
      </c>
      <c r="I3709">
        <v>2876</v>
      </c>
      <c r="J3709">
        <v>1474</v>
      </c>
      <c r="K3709">
        <v>51.251738525730183</v>
      </c>
    </row>
    <row r="3710" spans="1:11" x14ac:dyDescent="0.25">
      <c r="A3710" t="s">
        <v>273</v>
      </c>
      <c r="B3710" t="s">
        <v>367</v>
      </c>
      <c r="C3710">
        <v>1164</v>
      </c>
      <c r="D3710">
        <v>685</v>
      </c>
      <c r="E3710">
        <v>58.848797250859107</v>
      </c>
      <c r="F3710">
        <v>1390</v>
      </c>
      <c r="G3710">
        <v>692</v>
      </c>
      <c r="H3710">
        <v>49.784172661870507</v>
      </c>
      <c r="I3710">
        <v>2554</v>
      </c>
      <c r="J3710">
        <v>1377</v>
      </c>
      <c r="K3710">
        <v>53.91542678151918</v>
      </c>
    </row>
    <row r="3711" spans="1:11" x14ac:dyDescent="0.25">
      <c r="A3711" t="s">
        <v>273</v>
      </c>
      <c r="B3711" t="s">
        <v>368</v>
      </c>
      <c r="C3711">
        <v>1154</v>
      </c>
      <c r="D3711">
        <v>637</v>
      </c>
      <c r="E3711">
        <v>55.199306759098789</v>
      </c>
      <c r="F3711">
        <v>1230</v>
      </c>
      <c r="G3711">
        <v>597</v>
      </c>
      <c r="H3711">
        <v>48.536585365853661</v>
      </c>
      <c r="I3711">
        <v>2384</v>
      </c>
      <c r="J3711">
        <v>1234</v>
      </c>
      <c r="K3711">
        <v>51.761744966442954</v>
      </c>
    </row>
    <row r="3712" spans="1:11" x14ac:dyDescent="0.25">
      <c r="A3712" t="s">
        <v>273</v>
      </c>
      <c r="B3712" t="s">
        <v>369</v>
      </c>
      <c r="C3712">
        <v>1132</v>
      </c>
      <c r="D3712">
        <v>647</v>
      </c>
      <c r="E3712">
        <v>57.155477031802121</v>
      </c>
      <c r="F3712">
        <v>1152</v>
      </c>
      <c r="G3712">
        <v>579</v>
      </c>
      <c r="H3712">
        <v>50.260416666666671</v>
      </c>
      <c r="I3712">
        <v>2284</v>
      </c>
      <c r="J3712">
        <v>1226</v>
      </c>
      <c r="K3712">
        <v>53.677758318739052</v>
      </c>
    </row>
    <row r="3713" spans="1:11" x14ac:dyDescent="0.25">
      <c r="A3713" t="s">
        <v>273</v>
      </c>
      <c r="B3713" t="s">
        <v>370</v>
      </c>
      <c r="C3713">
        <v>1125</v>
      </c>
      <c r="D3713">
        <v>619</v>
      </c>
      <c r="E3713">
        <v>55.022222222222226</v>
      </c>
      <c r="F3713">
        <v>1283</v>
      </c>
      <c r="G3713">
        <v>599</v>
      </c>
      <c r="H3713">
        <v>46.687451286048329</v>
      </c>
      <c r="I3713">
        <v>2408</v>
      </c>
      <c r="J3713">
        <v>1218</v>
      </c>
      <c r="K3713">
        <v>50.581395348837212</v>
      </c>
    </row>
    <row r="3714" spans="1:11" x14ac:dyDescent="0.25">
      <c r="A3714" t="s">
        <v>273</v>
      </c>
      <c r="B3714" t="s">
        <v>357</v>
      </c>
      <c r="C3714">
        <v>1230</v>
      </c>
      <c r="D3714">
        <v>689</v>
      </c>
      <c r="E3714">
        <v>56.016260162601633</v>
      </c>
      <c r="F3714">
        <v>1393</v>
      </c>
      <c r="G3714">
        <v>650</v>
      </c>
      <c r="H3714">
        <v>46.661880832735108</v>
      </c>
      <c r="I3714">
        <v>2623</v>
      </c>
      <c r="J3714">
        <v>1339</v>
      </c>
      <c r="K3714">
        <v>51.048417842165463</v>
      </c>
    </row>
    <row r="3715" spans="1:11" x14ac:dyDescent="0.25">
      <c r="A3715" t="s">
        <v>273</v>
      </c>
      <c r="B3715" t="s">
        <v>358</v>
      </c>
      <c r="C3715">
        <v>1366</v>
      </c>
      <c r="D3715">
        <v>755</v>
      </c>
      <c r="E3715">
        <v>55.270863836017568</v>
      </c>
      <c r="F3715">
        <v>1356</v>
      </c>
      <c r="G3715">
        <v>623</v>
      </c>
      <c r="H3715">
        <v>45.943952802359881</v>
      </c>
      <c r="I3715">
        <v>2722</v>
      </c>
      <c r="J3715">
        <v>1378</v>
      </c>
      <c r="K3715">
        <v>50.624540778839091</v>
      </c>
    </row>
    <row r="3716" spans="1:11" x14ac:dyDescent="0.25">
      <c r="A3716" t="s">
        <v>273</v>
      </c>
      <c r="B3716" t="s">
        <v>359</v>
      </c>
      <c r="C3716">
        <v>1291</v>
      </c>
      <c r="D3716">
        <v>680</v>
      </c>
      <c r="E3716">
        <v>52.672347017815646</v>
      </c>
      <c r="F3716">
        <v>1477</v>
      </c>
      <c r="G3716">
        <v>703</v>
      </c>
      <c r="H3716">
        <v>47.596479350033853</v>
      </c>
      <c r="I3716">
        <v>2768</v>
      </c>
      <c r="J3716">
        <v>1383</v>
      </c>
      <c r="K3716">
        <v>49.963872832369944</v>
      </c>
    </row>
    <row r="3717" spans="1:11" x14ac:dyDescent="0.25">
      <c r="A3717" t="s">
        <v>273</v>
      </c>
      <c r="B3717" t="s">
        <v>360</v>
      </c>
      <c r="C3717">
        <v>1296</v>
      </c>
      <c r="D3717">
        <v>645</v>
      </c>
      <c r="E3717">
        <v>49.768518518518519</v>
      </c>
      <c r="F3717">
        <v>1414</v>
      </c>
      <c r="G3717">
        <v>597</v>
      </c>
      <c r="H3717">
        <v>42.220650636492216</v>
      </c>
      <c r="I3717">
        <v>2710</v>
      </c>
      <c r="J3717">
        <v>1242</v>
      </c>
      <c r="K3717">
        <v>45.830258302583026</v>
      </c>
    </row>
    <row r="3718" spans="1:11" x14ac:dyDescent="0.25">
      <c r="A3718" t="s">
        <v>273</v>
      </c>
      <c r="B3718" t="s">
        <v>361</v>
      </c>
      <c r="C3718">
        <v>1318</v>
      </c>
      <c r="D3718">
        <v>651</v>
      </c>
      <c r="E3718">
        <v>49.393019726858903</v>
      </c>
      <c r="F3718">
        <v>1430</v>
      </c>
      <c r="G3718">
        <v>644</v>
      </c>
      <c r="H3718">
        <v>45.034965034964998</v>
      </c>
      <c r="I3718">
        <v>2748</v>
      </c>
      <c r="J3718">
        <v>1295</v>
      </c>
      <c r="K3718">
        <v>47.1251819505095</v>
      </c>
    </row>
    <row r="3719" spans="1:11" x14ac:dyDescent="0.25">
      <c r="A3719" t="s">
        <v>273</v>
      </c>
      <c r="B3719" t="s">
        <v>362</v>
      </c>
      <c r="C3719">
        <v>1310</v>
      </c>
      <c r="D3719">
        <v>650</v>
      </c>
      <c r="E3719">
        <v>49.618320610687</v>
      </c>
      <c r="F3719">
        <v>1386</v>
      </c>
      <c r="G3719">
        <v>606</v>
      </c>
      <c r="H3719">
        <v>43.722943722943697</v>
      </c>
      <c r="I3719">
        <v>2696</v>
      </c>
      <c r="J3719">
        <v>1256</v>
      </c>
      <c r="K3719">
        <v>46.587537091988096</v>
      </c>
    </row>
    <row r="3720" spans="1:11" x14ac:dyDescent="0.25">
      <c r="A3720" t="s">
        <v>273</v>
      </c>
      <c r="B3720" t="s">
        <v>363</v>
      </c>
      <c r="C3720">
        <v>419</v>
      </c>
      <c r="D3720">
        <v>227</v>
      </c>
      <c r="E3720">
        <v>54.176610978520301</v>
      </c>
      <c r="F3720">
        <v>411</v>
      </c>
      <c r="G3720">
        <v>231</v>
      </c>
      <c r="H3720">
        <v>56.204379562043798</v>
      </c>
      <c r="I3720">
        <v>830</v>
      </c>
      <c r="J3720">
        <v>458</v>
      </c>
      <c r="K3720">
        <v>55.180722891566298</v>
      </c>
    </row>
    <row r="3721" spans="1:11" x14ac:dyDescent="0.25">
      <c r="A3721" t="s">
        <v>273</v>
      </c>
      <c r="B3721" t="s">
        <v>355</v>
      </c>
      <c r="C3721">
        <v>1296</v>
      </c>
      <c r="D3721">
        <v>741</v>
      </c>
      <c r="E3721">
        <v>57.175925925925924</v>
      </c>
      <c r="F3721">
        <v>1382</v>
      </c>
      <c r="G3721">
        <v>707</v>
      </c>
      <c r="H3721">
        <v>51.157742402315492</v>
      </c>
      <c r="I3721">
        <v>2678</v>
      </c>
      <c r="J3721">
        <v>1448</v>
      </c>
      <c r="K3721">
        <v>54.070201643017178</v>
      </c>
    </row>
    <row r="3722" spans="1:11" x14ac:dyDescent="0.25">
      <c r="A3722" t="s">
        <v>279</v>
      </c>
      <c r="B3722" t="s">
        <v>368</v>
      </c>
      <c r="C3722">
        <v>5546</v>
      </c>
      <c r="D3722">
        <v>2652</v>
      </c>
      <c r="E3722">
        <v>47.818247385503064</v>
      </c>
      <c r="F3722">
        <v>4897</v>
      </c>
      <c r="G3722">
        <v>1946</v>
      </c>
      <c r="H3722">
        <v>39.73861547886461</v>
      </c>
      <c r="I3722">
        <v>10443</v>
      </c>
      <c r="J3722">
        <v>4598</v>
      </c>
      <c r="K3722">
        <v>44.029493440582208</v>
      </c>
    </row>
    <row r="3723" spans="1:11" x14ac:dyDescent="0.25">
      <c r="A3723" t="s">
        <v>279</v>
      </c>
      <c r="B3723" t="s">
        <v>369</v>
      </c>
      <c r="C3723">
        <v>5028</v>
      </c>
      <c r="D3723">
        <v>2290</v>
      </c>
      <c r="E3723">
        <v>45.544948289578358</v>
      </c>
      <c r="F3723">
        <v>4399</v>
      </c>
      <c r="G3723">
        <v>1646</v>
      </c>
      <c r="H3723">
        <v>37.417594907933619</v>
      </c>
      <c r="I3723">
        <v>9427</v>
      </c>
      <c r="J3723">
        <v>3936</v>
      </c>
      <c r="K3723">
        <v>41.752413281001381</v>
      </c>
    </row>
    <row r="3724" spans="1:11" x14ac:dyDescent="0.25">
      <c r="A3724" t="s">
        <v>279</v>
      </c>
      <c r="B3724" t="s">
        <v>370</v>
      </c>
      <c r="C3724">
        <v>4339</v>
      </c>
      <c r="D3724">
        <v>1847</v>
      </c>
      <c r="E3724">
        <v>42.567411846047477</v>
      </c>
      <c r="F3724">
        <v>3818</v>
      </c>
      <c r="G3724">
        <v>1302</v>
      </c>
      <c r="H3724">
        <v>34.101623886851755</v>
      </c>
      <c r="I3724">
        <v>8157</v>
      </c>
      <c r="J3724">
        <v>3149</v>
      </c>
      <c r="K3724">
        <v>38.604879244820403</v>
      </c>
    </row>
    <row r="3725" spans="1:11" x14ac:dyDescent="0.25">
      <c r="A3725" t="s">
        <v>279</v>
      </c>
      <c r="B3725" t="s">
        <v>357</v>
      </c>
      <c r="C3725">
        <v>3660</v>
      </c>
      <c r="D3725">
        <v>1577</v>
      </c>
      <c r="E3725">
        <v>43.087431693989075</v>
      </c>
      <c r="F3725">
        <v>3297</v>
      </c>
      <c r="G3725">
        <v>1105</v>
      </c>
      <c r="H3725">
        <v>33.515316954807396</v>
      </c>
      <c r="I3725">
        <v>6957</v>
      </c>
      <c r="J3725">
        <v>2682</v>
      </c>
      <c r="K3725">
        <v>38.551099611901684</v>
      </c>
    </row>
    <row r="3726" spans="1:11" x14ac:dyDescent="0.25">
      <c r="A3726" t="s">
        <v>279</v>
      </c>
      <c r="B3726" t="s">
        <v>358</v>
      </c>
      <c r="C3726">
        <v>2920</v>
      </c>
      <c r="D3726">
        <v>1232</v>
      </c>
      <c r="E3726">
        <v>42.19178082191781</v>
      </c>
      <c r="F3726">
        <v>2821</v>
      </c>
      <c r="G3726">
        <v>944</v>
      </c>
      <c r="H3726">
        <v>33.463310882665724</v>
      </c>
      <c r="I3726">
        <v>5741</v>
      </c>
      <c r="J3726">
        <v>2176</v>
      </c>
      <c r="K3726">
        <v>37.902804389479186</v>
      </c>
    </row>
    <row r="3727" spans="1:11" x14ac:dyDescent="0.25">
      <c r="A3727" t="s">
        <v>279</v>
      </c>
      <c r="B3727" t="s">
        <v>359</v>
      </c>
      <c r="C3727">
        <v>2938</v>
      </c>
      <c r="D3727">
        <v>1326</v>
      </c>
      <c r="E3727">
        <v>45.13274336283186</v>
      </c>
      <c r="F3727">
        <v>2779</v>
      </c>
      <c r="G3727">
        <v>1051</v>
      </c>
      <c r="H3727">
        <v>37.819359481827995</v>
      </c>
      <c r="I3727">
        <v>5717</v>
      </c>
      <c r="J3727">
        <v>2377</v>
      </c>
      <c r="K3727">
        <v>41.577750568479971</v>
      </c>
    </row>
    <row r="3728" spans="1:11" x14ac:dyDescent="0.25">
      <c r="A3728" t="s">
        <v>279</v>
      </c>
      <c r="B3728" t="s">
        <v>360</v>
      </c>
      <c r="C3728">
        <v>3745</v>
      </c>
      <c r="D3728">
        <v>1552</v>
      </c>
      <c r="E3728">
        <v>41.44192256341789</v>
      </c>
      <c r="F3728">
        <v>3470</v>
      </c>
      <c r="G3728">
        <v>1290</v>
      </c>
      <c r="H3728">
        <v>37.175792507204612</v>
      </c>
      <c r="I3728">
        <v>7215</v>
      </c>
      <c r="J3728">
        <v>2842</v>
      </c>
      <c r="K3728">
        <v>39.39015939015939</v>
      </c>
    </row>
    <row r="3729" spans="1:11" x14ac:dyDescent="0.25">
      <c r="A3729" t="s">
        <v>279</v>
      </c>
      <c r="B3729" t="s">
        <v>361</v>
      </c>
      <c r="C3729">
        <v>3025</v>
      </c>
      <c r="D3729">
        <v>1323</v>
      </c>
      <c r="E3729">
        <v>43.735537190082603</v>
      </c>
      <c r="F3729">
        <v>3021</v>
      </c>
      <c r="G3729">
        <v>1104</v>
      </c>
      <c r="H3729">
        <v>36.544190665342597</v>
      </c>
      <c r="I3729">
        <v>6046</v>
      </c>
      <c r="J3729">
        <v>2427</v>
      </c>
      <c r="K3729">
        <v>40.1422428051604</v>
      </c>
    </row>
    <row r="3730" spans="1:11" x14ac:dyDescent="0.25">
      <c r="A3730" t="s">
        <v>279</v>
      </c>
      <c r="B3730" t="s">
        <v>362</v>
      </c>
      <c r="C3730">
        <v>2968</v>
      </c>
      <c r="D3730">
        <v>1271</v>
      </c>
      <c r="E3730">
        <v>42.823450134770901</v>
      </c>
      <c r="F3730">
        <v>2526</v>
      </c>
      <c r="G3730">
        <v>951</v>
      </c>
      <c r="H3730">
        <v>37.648456057007103</v>
      </c>
      <c r="I3730">
        <v>5494</v>
      </c>
      <c r="J3730">
        <v>2222</v>
      </c>
      <c r="K3730">
        <v>40.444120859119003</v>
      </c>
    </row>
    <row r="3731" spans="1:11" x14ac:dyDescent="0.25">
      <c r="A3731" t="s">
        <v>279</v>
      </c>
      <c r="B3731" t="s">
        <v>363</v>
      </c>
      <c r="C3731">
        <v>1137</v>
      </c>
      <c r="D3731">
        <v>497</v>
      </c>
      <c r="E3731">
        <v>43.711521547933202</v>
      </c>
      <c r="F3731">
        <v>735</v>
      </c>
      <c r="G3731">
        <v>287</v>
      </c>
      <c r="H3731">
        <v>39.047619047619001</v>
      </c>
      <c r="I3731">
        <v>1872</v>
      </c>
      <c r="J3731">
        <v>784</v>
      </c>
      <c r="K3731">
        <v>41.880341880341902</v>
      </c>
    </row>
    <row r="3732" spans="1:11" x14ac:dyDescent="0.25">
      <c r="A3732" t="s">
        <v>285</v>
      </c>
      <c r="B3732" t="s">
        <v>365</v>
      </c>
      <c r="C3732">
        <v>3341</v>
      </c>
      <c r="D3732">
        <v>1560</v>
      </c>
      <c r="E3732">
        <v>46.692607003891055</v>
      </c>
      <c r="F3732">
        <v>3812</v>
      </c>
      <c r="G3732">
        <v>1603</v>
      </c>
      <c r="H3732">
        <v>42.051416579223506</v>
      </c>
      <c r="I3732">
        <v>7154</v>
      </c>
      <c r="J3732">
        <v>3163</v>
      </c>
      <c r="K3732">
        <v>44.213027676824161</v>
      </c>
    </row>
    <row r="3733" spans="1:11" x14ac:dyDescent="0.25">
      <c r="A3733" t="s">
        <v>285</v>
      </c>
      <c r="B3733" t="s">
        <v>366</v>
      </c>
      <c r="C3733">
        <v>2782</v>
      </c>
      <c r="D3733">
        <v>1297</v>
      </c>
      <c r="E3733">
        <v>46.621135873472319</v>
      </c>
      <c r="F3733">
        <v>3267</v>
      </c>
      <c r="G3733">
        <v>1399</v>
      </c>
      <c r="H3733">
        <v>42.822161003979183</v>
      </c>
      <c r="I3733">
        <v>6049</v>
      </c>
      <c r="J3733">
        <v>2696</v>
      </c>
      <c r="K3733">
        <v>44.569350305835677</v>
      </c>
    </row>
    <row r="3734" spans="1:11" x14ac:dyDescent="0.25">
      <c r="A3734" t="s">
        <v>285</v>
      </c>
      <c r="B3734" t="s">
        <v>367</v>
      </c>
      <c r="C3734">
        <v>3052</v>
      </c>
      <c r="D3734">
        <v>1394</v>
      </c>
      <c r="E3734">
        <v>45.67496723460026</v>
      </c>
      <c r="F3734">
        <v>3361</v>
      </c>
      <c r="G3734">
        <v>1382</v>
      </c>
      <c r="H3734">
        <v>41.118714668253496</v>
      </c>
      <c r="I3734">
        <v>6413</v>
      </c>
      <c r="J3734">
        <v>2776</v>
      </c>
      <c r="K3734">
        <v>43.287073132699206</v>
      </c>
    </row>
    <row r="3735" spans="1:11" x14ac:dyDescent="0.25">
      <c r="A3735" t="s">
        <v>285</v>
      </c>
      <c r="B3735" t="s">
        <v>355</v>
      </c>
      <c r="C3735">
        <v>3324</v>
      </c>
      <c r="D3735">
        <v>1427</v>
      </c>
      <c r="E3735">
        <v>42.930204572803852</v>
      </c>
      <c r="F3735">
        <v>3688</v>
      </c>
      <c r="G3735">
        <v>1487</v>
      </c>
      <c r="H3735">
        <v>40.31995661605206</v>
      </c>
      <c r="I3735">
        <v>7012</v>
      </c>
      <c r="J3735">
        <v>2914</v>
      </c>
      <c r="K3735">
        <v>41.557330290929833</v>
      </c>
    </row>
    <row r="3736" spans="1:11" x14ac:dyDescent="0.25">
      <c r="A3736" t="s">
        <v>275</v>
      </c>
      <c r="B3736" t="s">
        <v>365</v>
      </c>
      <c r="C3736">
        <v>611</v>
      </c>
      <c r="D3736">
        <v>363</v>
      </c>
      <c r="E3736">
        <v>59.410801963993457</v>
      </c>
      <c r="F3736">
        <v>746</v>
      </c>
      <c r="G3736">
        <v>377</v>
      </c>
      <c r="H3736">
        <v>50.536193029490612</v>
      </c>
      <c r="I3736">
        <v>1357</v>
      </c>
      <c r="J3736">
        <v>740</v>
      </c>
      <c r="K3736">
        <v>54.532056005895356</v>
      </c>
    </row>
    <row r="3737" spans="1:11" x14ac:dyDescent="0.25">
      <c r="A3737" t="s">
        <v>275</v>
      </c>
      <c r="B3737" t="s">
        <v>366</v>
      </c>
      <c r="C3737">
        <v>603</v>
      </c>
      <c r="D3737">
        <v>380</v>
      </c>
      <c r="E3737">
        <v>63.018242122719741</v>
      </c>
      <c r="F3737">
        <v>725</v>
      </c>
      <c r="G3737">
        <v>368</v>
      </c>
      <c r="H3737">
        <v>50.758620689655174</v>
      </c>
      <c r="I3737">
        <v>1328</v>
      </c>
      <c r="J3737">
        <v>748</v>
      </c>
      <c r="K3737">
        <v>56.325301204819283</v>
      </c>
    </row>
    <row r="3738" spans="1:11" x14ac:dyDescent="0.25">
      <c r="A3738" t="s">
        <v>275</v>
      </c>
      <c r="B3738" t="s">
        <v>367</v>
      </c>
      <c r="C3738">
        <v>651</v>
      </c>
      <c r="D3738">
        <v>406</v>
      </c>
      <c r="E3738">
        <v>62.365591397849464</v>
      </c>
      <c r="F3738">
        <v>638</v>
      </c>
      <c r="G3738">
        <v>381</v>
      </c>
      <c r="H3738">
        <v>59.717868338557992</v>
      </c>
      <c r="I3738">
        <v>1289</v>
      </c>
      <c r="J3738">
        <v>787</v>
      </c>
      <c r="K3738">
        <v>61.055081458494961</v>
      </c>
    </row>
    <row r="3739" spans="1:11" x14ac:dyDescent="0.25">
      <c r="A3739" t="s">
        <v>275</v>
      </c>
      <c r="B3739" t="s">
        <v>368</v>
      </c>
      <c r="C3739">
        <v>589</v>
      </c>
      <c r="D3739">
        <v>370</v>
      </c>
      <c r="E3739">
        <v>62.818336162988118</v>
      </c>
      <c r="F3739">
        <v>588</v>
      </c>
      <c r="G3739">
        <v>353</v>
      </c>
      <c r="H3739">
        <v>60.034013605442176</v>
      </c>
      <c r="I3739">
        <v>1177</v>
      </c>
      <c r="J3739">
        <v>723</v>
      </c>
      <c r="K3739">
        <v>61.427357689039937</v>
      </c>
    </row>
    <row r="3740" spans="1:11" x14ac:dyDescent="0.25">
      <c r="A3740" t="s">
        <v>275</v>
      </c>
      <c r="B3740" t="s">
        <v>369</v>
      </c>
      <c r="C3740">
        <v>543</v>
      </c>
      <c r="D3740">
        <v>353</v>
      </c>
      <c r="E3740">
        <v>65.00920810313076</v>
      </c>
      <c r="F3740">
        <v>500</v>
      </c>
      <c r="G3740">
        <v>287</v>
      </c>
      <c r="H3740">
        <v>57.4</v>
      </c>
      <c r="I3740">
        <v>1043</v>
      </c>
      <c r="J3740">
        <v>640</v>
      </c>
      <c r="K3740">
        <v>61.361457334611693</v>
      </c>
    </row>
    <row r="3741" spans="1:11" x14ac:dyDescent="0.25">
      <c r="A3741" t="s">
        <v>275</v>
      </c>
      <c r="B3741" t="s">
        <v>370</v>
      </c>
      <c r="C3741">
        <v>590</v>
      </c>
      <c r="D3741">
        <v>376</v>
      </c>
      <c r="E3741">
        <v>63.728813559322035</v>
      </c>
      <c r="F3741">
        <v>632</v>
      </c>
      <c r="G3741">
        <v>365</v>
      </c>
      <c r="H3741">
        <v>57.753164556962027</v>
      </c>
      <c r="I3741">
        <v>1222</v>
      </c>
      <c r="J3741">
        <v>741</v>
      </c>
      <c r="K3741">
        <v>60.638297872340424</v>
      </c>
    </row>
    <row r="3742" spans="1:11" x14ac:dyDescent="0.25">
      <c r="A3742" t="s">
        <v>275</v>
      </c>
      <c r="B3742" t="s">
        <v>357</v>
      </c>
      <c r="C3742">
        <v>603</v>
      </c>
      <c r="D3742">
        <v>384</v>
      </c>
      <c r="E3742">
        <v>63.681592039800996</v>
      </c>
      <c r="F3742">
        <v>656</v>
      </c>
      <c r="G3742">
        <v>372</v>
      </c>
      <c r="H3742">
        <v>56.707317073170735</v>
      </c>
      <c r="I3742">
        <v>1259</v>
      </c>
      <c r="J3742">
        <v>756</v>
      </c>
      <c r="K3742">
        <v>60.047656870532165</v>
      </c>
    </row>
    <row r="3743" spans="1:11" x14ac:dyDescent="0.25">
      <c r="A3743" t="s">
        <v>275</v>
      </c>
      <c r="B3743" t="s">
        <v>358</v>
      </c>
      <c r="C3743">
        <v>587</v>
      </c>
      <c r="D3743">
        <v>377</v>
      </c>
      <c r="E3743">
        <v>64.224872231686547</v>
      </c>
      <c r="F3743">
        <v>622</v>
      </c>
      <c r="G3743">
        <v>369</v>
      </c>
      <c r="H3743">
        <v>59.324758842443728</v>
      </c>
      <c r="I3743">
        <v>1209</v>
      </c>
      <c r="J3743">
        <v>746</v>
      </c>
      <c r="K3743">
        <v>61.703887510339129</v>
      </c>
    </row>
    <row r="3744" spans="1:11" x14ac:dyDescent="0.25">
      <c r="A3744" t="s">
        <v>275</v>
      </c>
      <c r="B3744" t="s">
        <v>359</v>
      </c>
      <c r="C3744">
        <v>648</v>
      </c>
      <c r="D3744">
        <v>418</v>
      </c>
      <c r="E3744">
        <v>64.506172839506178</v>
      </c>
      <c r="F3744">
        <v>795</v>
      </c>
      <c r="G3744">
        <v>441</v>
      </c>
      <c r="H3744">
        <v>55.471698113207552</v>
      </c>
      <c r="I3744">
        <v>1443</v>
      </c>
      <c r="J3744">
        <v>859</v>
      </c>
      <c r="K3744">
        <v>59.528759528759529</v>
      </c>
    </row>
    <row r="3745" spans="1:11" x14ac:dyDescent="0.25">
      <c r="A3745" t="s">
        <v>275</v>
      </c>
      <c r="B3745" t="s">
        <v>360</v>
      </c>
      <c r="C3745">
        <v>541</v>
      </c>
      <c r="D3745">
        <v>342</v>
      </c>
      <c r="E3745">
        <v>63.216266173752309</v>
      </c>
      <c r="F3745">
        <v>662</v>
      </c>
      <c r="G3745">
        <v>361</v>
      </c>
      <c r="H3745">
        <v>54.531722054380658</v>
      </c>
      <c r="I3745">
        <v>1203</v>
      </c>
      <c r="J3745">
        <v>703</v>
      </c>
      <c r="K3745">
        <v>58.437240232751456</v>
      </c>
    </row>
    <row r="3746" spans="1:11" x14ac:dyDescent="0.25">
      <c r="A3746" t="s">
        <v>275</v>
      </c>
      <c r="B3746" t="s">
        <v>361</v>
      </c>
      <c r="C3746">
        <v>552</v>
      </c>
      <c r="D3746">
        <v>355</v>
      </c>
      <c r="E3746">
        <v>64.311594202898505</v>
      </c>
      <c r="F3746">
        <v>713</v>
      </c>
      <c r="G3746">
        <v>350</v>
      </c>
      <c r="H3746">
        <v>49.088359046283301</v>
      </c>
      <c r="I3746">
        <v>1265</v>
      </c>
      <c r="J3746">
        <v>705</v>
      </c>
      <c r="K3746">
        <v>55.731225296442702</v>
      </c>
    </row>
    <row r="3747" spans="1:11" x14ac:dyDescent="0.25">
      <c r="A3747" t="s">
        <v>275</v>
      </c>
      <c r="B3747" t="s">
        <v>362</v>
      </c>
      <c r="C3747">
        <v>566</v>
      </c>
      <c r="D3747">
        <v>326</v>
      </c>
      <c r="E3747">
        <v>57.597173144876301</v>
      </c>
      <c r="F3747">
        <v>659</v>
      </c>
      <c r="G3747">
        <v>346</v>
      </c>
      <c r="H3747">
        <v>52.5037936267071</v>
      </c>
      <c r="I3747">
        <v>1225</v>
      </c>
      <c r="J3747">
        <v>672</v>
      </c>
      <c r="K3747">
        <v>54.857142857142897</v>
      </c>
    </row>
    <row r="3748" spans="1:11" x14ac:dyDescent="0.25">
      <c r="A3748" t="s">
        <v>275</v>
      </c>
      <c r="B3748" t="s">
        <v>363</v>
      </c>
      <c r="C3748">
        <v>145</v>
      </c>
      <c r="D3748">
        <v>94</v>
      </c>
      <c r="E3748">
        <v>64.827586206896598</v>
      </c>
      <c r="F3748">
        <v>142</v>
      </c>
      <c r="G3748">
        <v>73</v>
      </c>
      <c r="H3748">
        <v>51.408450704225402</v>
      </c>
      <c r="I3748">
        <v>287</v>
      </c>
      <c r="J3748">
        <v>167</v>
      </c>
      <c r="K3748">
        <v>58.188153310104497</v>
      </c>
    </row>
    <row r="3749" spans="1:11" x14ac:dyDescent="0.25">
      <c r="A3749" t="s">
        <v>276</v>
      </c>
      <c r="B3749" t="s">
        <v>365</v>
      </c>
      <c r="C3749">
        <v>1476</v>
      </c>
      <c r="D3749">
        <v>734</v>
      </c>
      <c r="E3749">
        <v>49.728997289972902</v>
      </c>
      <c r="F3749">
        <v>1537</v>
      </c>
      <c r="G3749">
        <v>662</v>
      </c>
      <c r="H3749">
        <v>43.070917371502929</v>
      </c>
      <c r="I3749">
        <v>3013</v>
      </c>
      <c r="J3749">
        <v>1396</v>
      </c>
      <c r="K3749">
        <v>46.332558911384005</v>
      </c>
    </row>
    <row r="3750" spans="1:11" x14ac:dyDescent="0.25">
      <c r="A3750" t="s">
        <v>276</v>
      </c>
      <c r="B3750" t="s">
        <v>366</v>
      </c>
      <c r="C3750">
        <v>1660</v>
      </c>
      <c r="D3750">
        <v>849</v>
      </c>
      <c r="E3750">
        <v>51.144578313253014</v>
      </c>
      <c r="F3750">
        <v>1378</v>
      </c>
      <c r="G3750">
        <v>609</v>
      </c>
      <c r="H3750">
        <v>44.194484760522499</v>
      </c>
      <c r="I3750">
        <v>3040</v>
      </c>
      <c r="J3750">
        <v>1459</v>
      </c>
      <c r="K3750">
        <v>47.993421052631575</v>
      </c>
    </row>
    <row r="3751" spans="1:11" x14ac:dyDescent="0.25">
      <c r="A3751" t="s">
        <v>276</v>
      </c>
      <c r="B3751" t="s">
        <v>367</v>
      </c>
      <c r="C3751">
        <v>1293</v>
      </c>
      <c r="D3751">
        <v>689</v>
      </c>
      <c r="E3751">
        <v>53.28692962103635</v>
      </c>
      <c r="F3751">
        <v>1292</v>
      </c>
      <c r="G3751">
        <v>609</v>
      </c>
      <c r="H3751">
        <v>47.136222910216723</v>
      </c>
      <c r="I3751">
        <v>2585</v>
      </c>
      <c r="J3751">
        <v>1298</v>
      </c>
      <c r="K3751">
        <v>50.212765957446805</v>
      </c>
    </row>
    <row r="3752" spans="1:11" x14ac:dyDescent="0.25">
      <c r="A3752" t="s">
        <v>276</v>
      </c>
      <c r="B3752" t="s">
        <v>355</v>
      </c>
      <c r="C3752">
        <v>1632</v>
      </c>
      <c r="D3752">
        <v>826</v>
      </c>
      <c r="E3752">
        <v>50.612745098039213</v>
      </c>
      <c r="F3752">
        <v>1823</v>
      </c>
      <c r="G3752">
        <v>775</v>
      </c>
      <c r="H3752">
        <v>42.512342292923748</v>
      </c>
      <c r="I3752">
        <v>3455</v>
      </c>
      <c r="J3752">
        <v>1601</v>
      </c>
      <c r="K3752">
        <v>46.338639652677273</v>
      </c>
    </row>
    <row r="3753" spans="1:11" x14ac:dyDescent="0.25">
      <c r="A3753" t="s">
        <v>276</v>
      </c>
      <c r="B3753" t="s">
        <v>368</v>
      </c>
      <c r="C3753">
        <v>2088</v>
      </c>
      <c r="D3753">
        <v>1117</v>
      </c>
      <c r="E3753">
        <v>53.496168582375475</v>
      </c>
      <c r="F3753">
        <v>2631</v>
      </c>
      <c r="G3753">
        <v>1182</v>
      </c>
      <c r="H3753">
        <v>44.925883694412768</v>
      </c>
      <c r="I3753">
        <v>4719</v>
      </c>
      <c r="J3753">
        <v>2299</v>
      </c>
      <c r="K3753">
        <v>48.717948717948723</v>
      </c>
    </row>
    <row r="3754" spans="1:11" x14ac:dyDescent="0.25">
      <c r="A3754" t="s">
        <v>276</v>
      </c>
      <c r="B3754" t="s">
        <v>369</v>
      </c>
      <c r="C3754">
        <v>1896</v>
      </c>
      <c r="D3754">
        <v>1056</v>
      </c>
      <c r="E3754">
        <v>55.696202531645568</v>
      </c>
      <c r="F3754">
        <v>2129</v>
      </c>
      <c r="G3754">
        <v>971</v>
      </c>
      <c r="H3754">
        <v>45.608266791921089</v>
      </c>
      <c r="I3754">
        <v>4025</v>
      </c>
      <c r="J3754">
        <v>2027</v>
      </c>
      <c r="K3754">
        <v>50.360248447204967</v>
      </c>
    </row>
    <row r="3755" spans="1:11" x14ac:dyDescent="0.25">
      <c r="A3755" t="s">
        <v>276</v>
      </c>
      <c r="B3755" t="s">
        <v>370</v>
      </c>
      <c r="C3755">
        <v>1100</v>
      </c>
      <c r="D3755">
        <v>673</v>
      </c>
      <c r="E3755">
        <v>61.18181818181818</v>
      </c>
      <c r="F3755">
        <v>1276</v>
      </c>
      <c r="G3755">
        <v>665</v>
      </c>
      <c r="H3755">
        <v>52.115987460815049</v>
      </c>
      <c r="I3755">
        <v>2376</v>
      </c>
      <c r="J3755">
        <v>1338</v>
      </c>
      <c r="K3755">
        <v>56.313131313131315</v>
      </c>
    </row>
    <row r="3756" spans="1:11" x14ac:dyDescent="0.25">
      <c r="A3756" t="s">
        <v>276</v>
      </c>
      <c r="B3756" t="s">
        <v>357</v>
      </c>
      <c r="C3756">
        <v>1028</v>
      </c>
      <c r="D3756">
        <v>584</v>
      </c>
      <c r="E3756">
        <v>56.809338521400775</v>
      </c>
      <c r="F3756">
        <v>992</v>
      </c>
      <c r="G3756">
        <v>518</v>
      </c>
      <c r="H3756">
        <v>52.217741935483872</v>
      </c>
      <c r="I3756">
        <v>2020</v>
      </c>
      <c r="J3756">
        <v>1102</v>
      </c>
      <c r="K3756">
        <v>54.554455445544555</v>
      </c>
    </row>
    <row r="3757" spans="1:11" x14ac:dyDescent="0.25">
      <c r="A3757" t="s">
        <v>276</v>
      </c>
      <c r="B3757" t="s">
        <v>358</v>
      </c>
      <c r="C3757">
        <v>957</v>
      </c>
      <c r="D3757">
        <v>542</v>
      </c>
      <c r="E3757">
        <v>56.635318704284217</v>
      </c>
      <c r="F3757">
        <v>953</v>
      </c>
      <c r="G3757">
        <v>475</v>
      </c>
      <c r="H3757">
        <v>49.842602308499472</v>
      </c>
      <c r="I3757">
        <v>1910</v>
      </c>
      <c r="J3757">
        <v>1017</v>
      </c>
      <c r="K3757">
        <v>53.246073298429316</v>
      </c>
    </row>
    <row r="3758" spans="1:11" x14ac:dyDescent="0.25">
      <c r="A3758" t="s">
        <v>276</v>
      </c>
      <c r="B3758" t="s">
        <v>359</v>
      </c>
      <c r="C3758">
        <v>1204</v>
      </c>
      <c r="D3758">
        <v>668</v>
      </c>
      <c r="E3758">
        <v>55.481727574750828</v>
      </c>
      <c r="F3758">
        <v>1300</v>
      </c>
      <c r="G3758">
        <v>666</v>
      </c>
      <c r="H3758">
        <v>51.230769230769226</v>
      </c>
      <c r="I3758">
        <v>2504</v>
      </c>
      <c r="J3758">
        <v>1334</v>
      </c>
      <c r="K3758">
        <v>53.274760383386585</v>
      </c>
    </row>
    <row r="3759" spans="1:11" x14ac:dyDescent="0.25">
      <c r="A3759" t="s">
        <v>276</v>
      </c>
      <c r="B3759" t="s">
        <v>360</v>
      </c>
      <c r="C3759">
        <v>1292</v>
      </c>
      <c r="D3759">
        <v>703</v>
      </c>
      <c r="E3759">
        <v>54.411764705882348</v>
      </c>
      <c r="F3759">
        <v>1405</v>
      </c>
      <c r="G3759">
        <v>670</v>
      </c>
      <c r="H3759">
        <v>47.686832740213525</v>
      </c>
      <c r="I3759">
        <v>2697</v>
      </c>
      <c r="J3759">
        <v>1373</v>
      </c>
      <c r="K3759">
        <v>50.908416759362254</v>
      </c>
    </row>
    <row r="3760" spans="1:11" x14ac:dyDescent="0.25">
      <c r="A3760" t="s">
        <v>276</v>
      </c>
      <c r="B3760" t="s">
        <v>361</v>
      </c>
      <c r="C3760">
        <v>1227</v>
      </c>
      <c r="D3760">
        <v>642</v>
      </c>
      <c r="E3760">
        <v>52.322738386308103</v>
      </c>
      <c r="F3760">
        <v>1372</v>
      </c>
      <c r="G3760">
        <v>649</v>
      </c>
      <c r="H3760">
        <v>47.303206997084501</v>
      </c>
      <c r="I3760">
        <v>2599</v>
      </c>
      <c r="J3760">
        <v>1291</v>
      </c>
      <c r="K3760">
        <v>49.672951135051903</v>
      </c>
    </row>
    <row r="3761" spans="1:11" x14ac:dyDescent="0.25">
      <c r="A3761" t="s">
        <v>276</v>
      </c>
      <c r="B3761" t="s">
        <v>362</v>
      </c>
      <c r="C3761">
        <v>1210</v>
      </c>
      <c r="D3761">
        <v>687</v>
      </c>
      <c r="E3761">
        <v>56.776859504132197</v>
      </c>
      <c r="F3761">
        <v>1284</v>
      </c>
      <c r="G3761">
        <v>593</v>
      </c>
      <c r="H3761">
        <v>46.183800623053003</v>
      </c>
      <c r="I3761">
        <v>2494</v>
      </c>
      <c r="J3761">
        <v>1280</v>
      </c>
      <c r="K3761">
        <v>51.3231756214916</v>
      </c>
    </row>
    <row r="3762" spans="1:11" x14ac:dyDescent="0.25">
      <c r="A3762" t="s">
        <v>276</v>
      </c>
      <c r="B3762" t="s">
        <v>363</v>
      </c>
      <c r="C3762">
        <v>477</v>
      </c>
      <c r="D3762">
        <v>289</v>
      </c>
      <c r="E3762">
        <v>60.587002096436102</v>
      </c>
      <c r="F3762">
        <v>543</v>
      </c>
      <c r="G3762">
        <v>293</v>
      </c>
      <c r="H3762">
        <v>53.959484346224698</v>
      </c>
      <c r="I3762">
        <v>1021</v>
      </c>
      <c r="J3762">
        <v>583</v>
      </c>
      <c r="K3762">
        <v>57.100881488736498</v>
      </c>
    </row>
    <row r="3763" spans="1:11" x14ac:dyDescent="0.25">
      <c r="A3763" t="s">
        <v>285</v>
      </c>
      <c r="B3763" t="s">
        <v>368</v>
      </c>
      <c r="C3763">
        <v>3260</v>
      </c>
      <c r="D3763">
        <v>1359</v>
      </c>
      <c r="E3763">
        <v>41.687116564417174</v>
      </c>
      <c r="F3763">
        <v>3622</v>
      </c>
      <c r="G3763">
        <v>1375</v>
      </c>
      <c r="H3763">
        <v>37.962451684152398</v>
      </c>
      <c r="I3763">
        <v>6882</v>
      </c>
      <c r="J3763">
        <v>2734</v>
      </c>
      <c r="K3763">
        <v>39.726823597791338</v>
      </c>
    </row>
    <row r="3764" spans="1:11" x14ac:dyDescent="0.25">
      <c r="A3764" t="s">
        <v>285</v>
      </c>
      <c r="B3764" t="s">
        <v>369</v>
      </c>
      <c r="C3764">
        <v>2761</v>
      </c>
      <c r="D3764">
        <v>1274</v>
      </c>
      <c r="E3764">
        <v>46.142701919594344</v>
      </c>
      <c r="F3764">
        <v>3225</v>
      </c>
      <c r="G3764">
        <v>1342</v>
      </c>
      <c r="H3764">
        <v>41.61240310077519</v>
      </c>
      <c r="I3764">
        <v>5986</v>
      </c>
      <c r="J3764">
        <v>2616</v>
      </c>
      <c r="K3764">
        <v>43.701971266287998</v>
      </c>
    </row>
    <row r="3765" spans="1:11" x14ac:dyDescent="0.25">
      <c r="A3765" t="s">
        <v>285</v>
      </c>
      <c r="B3765" t="s">
        <v>370</v>
      </c>
      <c r="C3765">
        <v>2919</v>
      </c>
      <c r="D3765">
        <v>1534</v>
      </c>
      <c r="E3765">
        <v>52.552243919150399</v>
      </c>
      <c r="F3765">
        <v>3359</v>
      </c>
      <c r="G3765">
        <v>1539</v>
      </c>
      <c r="H3765">
        <v>45.817207502232804</v>
      </c>
      <c r="I3765">
        <v>6278</v>
      </c>
      <c r="J3765">
        <v>3073</v>
      </c>
      <c r="K3765">
        <v>48.948709780184771</v>
      </c>
    </row>
    <row r="3766" spans="1:11" x14ac:dyDescent="0.25">
      <c r="A3766" t="s">
        <v>285</v>
      </c>
      <c r="B3766" t="s">
        <v>357</v>
      </c>
      <c r="C3766">
        <v>2967</v>
      </c>
      <c r="D3766">
        <v>1598</v>
      </c>
      <c r="E3766">
        <v>53.859116953151336</v>
      </c>
      <c r="F3766">
        <v>3375</v>
      </c>
      <c r="G3766">
        <v>1578</v>
      </c>
      <c r="H3766">
        <v>46.75555555555556</v>
      </c>
      <c r="I3766">
        <v>6342</v>
      </c>
      <c r="J3766">
        <v>3176</v>
      </c>
      <c r="K3766">
        <v>50.078839482812988</v>
      </c>
    </row>
    <row r="3767" spans="1:11" x14ac:dyDescent="0.25">
      <c r="A3767" t="s">
        <v>285</v>
      </c>
      <c r="B3767" t="s">
        <v>358</v>
      </c>
      <c r="C3767">
        <v>3412</v>
      </c>
      <c r="D3767">
        <v>1752</v>
      </c>
      <c r="E3767">
        <v>51.348182883939032</v>
      </c>
      <c r="F3767">
        <v>3601</v>
      </c>
      <c r="G3767">
        <v>1652</v>
      </c>
      <c r="H3767">
        <v>45.876145515134688</v>
      </c>
      <c r="I3767">
        <v>7013</v>
      </c>
      <c r="J3767">
        <v>3404</v>
      </c>
      <c r="K3767">
        <v>48.538428632539571</v>
      </c>
    </row>
    <row r="3768" spans="1:11" x14ac:dyDescent="0.25">
      <c r="A3768" t="s">
        <v>285</v>
      </c>
      <c r="B3768" t="s">
        <v>359</v>
      </c>
      <c r="C3768">
        <v>3942</v>
      </c>
      <c r="D3768">
        <v>1888</v>
      </c>
      <c r="E3768">
        <v>47.894469812278032</v>
      </c>
      <c r="F3768">
        <v>4472</v>
      </c>
      <c r="G3768">
        <v>1943</v>
      </c>
      <c r="H3768">
        <v>43.448121645796064</v>
      </c>
      <c r="I3768">
        <v>8414</v>
      </c>
      <c r="J3768">
        <v>3831</v>
      </c>
      <c r="K3768">
        <v>45.531257428096033</v>
      </c>
    </row>
    <row r="3769" spans="1:11" x14ac:dyDescent="0.25">
      <c r="A3769" t="s">
        <v>285</v>
      </c>
      <c r="B3769" t="s">
        <v>360</v>
      </c>
      <c r="C3769">
        <v>3624</v>
      </c>
      <c r="D3769">
        <v>1695</v>
      </c>
      <c r="E3769">
        <v>46.771523178807946</v>
      </c>
      <c r="F3769">
        <v>4228</v>
      </c>
      <c r="G3769">
        <v>1737</v>
      </c>
      <c r="H3769">
        <v>41.083254493850518</v>
      </c>
      <c r="I3769">
        <v>7852</v>
      </c>
      <c r="J3769">
        <v>3432</v>
      </c>
      <c r="K3769">
        <v>43.70860927152318</v>
      </c>
    </row>
    <row r="3770" spans="1:11" x14ac:dyDescent="0.25">
      <c r="A3770" t="s">
        <v>285</v>
      </c>
      <c r="B3770" t="s">
        <v>361</v>
      </c>
      <c r="C3770">
        <v>3577</v>
      </c>
      <c r="D3770">
        <v>1673</v>
      </c>
      <c r="E3770">
        <v>46.7710371819961</v>
      </c>
      <c r="F3770">
        <v>3879</v>
      </c>
      <c r="G3770">
        <v>1592</v>
      </c>
      <c r="H3770">
        <v>41.041505542665597</v>
      </c>
      <c r="I3770">
        <v>7456</v>
      </c>
      <c r="J3770">
        <v>3265</v>
      </c>
      <c r="K3770">
        <v>43.790236051502099</v>
      </c>
    </row>
    <row r="3771" spans="1:11" x14ac:dyDescent="0.25">
      <c r="A3771" t="s">
        <v>285</v>
      </c>
      <c r="B3771" t="s">
        <v>362</v>
      </c>
      <c r="C3771">
        <v>3275</v>
      </c>
      <c r="D3771">
        <v>1425</v>
      </c>
      <c r="E3771">
        <v>43.511450381679403</v>
      </c>
      <c r="F3771">
        <v>3674</v>
      </c>
      <c r="G3771">
        <v>1478</v>
      </c>
      <c r="H3771">
        <v>40.228633641807299</v>
      </c>
      <c r="I3771">
        <v>6949</v>
      </c>
      <c r="J3771">
        <v>2903</v>
      </c>
      <c r="K3771">
        <v>41.775795078428601</v>
      </c>
    </row>
    <row r="3772" spans="1:11" x14ac:dyDescent="0.25">
      <c r="A3772" t="s">
        <v>285</v>
      </c>
      <c r="B3772" t="s">
        <v>363</v>
      </c>
      <c r="C3772">
        <v>885</v>
      </c>
      <c r="D3772">
        <v>438</v>
      </c>
      <c r="E3772">
        <v>49.491525423728802</v>
      </c>
      <c r="F3772">
        <v>894</v>
      </c>
      <c r="G3772">
        <v>414</v>
      </c>
      <c r="H3772">
        <v>46.3087248322148</v>
      </c>
      <c r="I3772">
        <v>1779</v>
      </c>
      <c r="J3772">
        <v>852</v>
      </c>
      <c r="K3772">
        <v>47.892074198988198</v>
      </c>
    </row>
    <row r="3773" spans="1:11" x14ac:dyDescent="0.25">
      <c r="A3773" t="s">
        <v>301</v>
      </c>
      <c r="B3773" t="s">
        <v>365</v>
      </c>
      <c r="C3773">
        <v>4905</v>
      </c>
      <c r="D3773">
        <v>2321</v>
      </c>
      <c r="E3773">
        <v>47.319062181447499</v>
      </c>
      <c r="F3773">
        <v>4489</v>
      </c>
      <c r="G3773">
        <v>1998</v>
      </c>
      <c r="H3773">
        <v>44.50879928714636</v>
      </c>
      <c r="I3773">
        <v>9394</v>
      </c>
      <c r="J3773">
        <v>4319</v>
      </c>
      <c r="K3773">
        <v>45.976154992548437</v>
      </c>
    </row>
    <row r="3774" spans="1:11" x14ac:dyDescent="0.25">
      <c r="A3774" t="s">
        <v>301</v>
      </c>
      <c r="B3774" t="s">
        <v>366</v>
      </c>
      <c r="C3774">
        <v>5364</v>
      </c>
      <c r="D3774">
        <v>2649</v>
      </c>
      <c r="E3774">
        <v>49.384787472035796</v>
      </c>
      <c r="F3774">
        <v>4719</v>
      </c>
      <c r="G3774">
        <v>2137</v>
      </c>
      <c r="H3774">
        <v>45.285018012290742</v>
      </c>
      <c r="I3774">
        <v>10084</v>
      </c>
      <c r="J3774">
        <v>4787</v>
      </c>
      <c r="K3774">
        <v>47.471241570805233</v>
      </c>
    </row>
    <row r="3775" spans="1:11" x14ac:dyDescent="0.25">
      <c r="A3775" t="s">
        <v>301</v>
      </c>
      <c r="B3775" t="s">
        <v>367</v>
      </c>
      <c r="C3775">
        <v>4893</v>
      </c>
      <c r="D3775">
        <v>2549</v>
      </c>
      <c r="E3775">
        <v>52.094829348048236</v>
      </c>
      <c r="F3775">
        <v>4286</v>
      </c>
      <c r="G3775">
        <v>1987</v>
      </c>
      <c r="H3775">
        <v>46.360242650489965</v>
      </c>
      <c r="I3775">
        <v>9179</v>
      </c>
      <c r="J3775">
        <v>4536</v>
      </c>
      <c r="K3775">
        <v>49.417147837455062</v>
      </c>
    </row>
    <row r="3776" spans="1:11" x14ac:dyDescent="0.25">
      <c r="A3776" t="s">
        <v>301</v>
      </c>
      <c r="B3776" t="s">
        <v>355</v>
      </c>
      <c r="C3776">
        <v>4350</v>
      </c>
      <c r="D3776">
        <v>2296</v>
      </c>
      <c r="E3776">
        <v>52.781609195402297</v>
      </c>
      <c r="F3776">
        <v>4304</v>
      </c>
      <c r="G3776">
        <v>2047</v>
      </c>
      <c r="H3776">
        <v>47.560408921933089</v>
      </c>
      <c r="I3776">
        <v>8654</v>
      </c>
      <c r="J3776">
        <v>4343</v>
      </c>
      <c r="K3776">
        <v>50.184885602033738</v>
      </c>
    </row>
    <row r="3777" spans="1:11" x14ac:dyDescent="0.25">
      <c r="A3777" t="s">
        <v>478</v>
      </c>
      <c r="B3777" t="s">
        <v>365</v>
      </c>
      <c r="C3777">
        <v>3225</v>
      </c>
      <c r="D3777">
        <v>1252</v>
      </c>
      <c r="E3777">
        <v>38.821705426356587</v>
      </c>
      <c r="F3777">
        <v>3440</v>
      </c>
      <c r="G3777">
        <v>1093</v>
      </c>
      <c r="H3777">
        <v>31.773255813953487</v>
      </c>
      <c r="I3777">
        <v>6667</v>
      </c>
      <c r="J3777">
        <v>2346</v>
      </c>
      <c r="K3777">
        <v>35.188240587970597</v>
      </c>
    </row>
    <row r="3778" spans="1:11" x14ac:dyDescent="0.25">
      <c r="A3778" t="s">
        <v>478</v>
      </c>
      <c r="B3778" t="s">
        <v>366</v>
      </c>
      <c r="C3778">
        <v>3691</v>
      </c>
      <c r="D3778">
        <v>1563</v>
      </c>
      <c r="E3778">
        <v>42.346247629368733</v>
      </c>
      <c r="F3778">
        <v>3997</v>
      </c>
      <c r="G3778">
        <v>1405</v>
      </c>
      <c r="H3778">
        <v>35.151363522641979</v>
      </c>
      <c r="I3778">
        <v>7688</v>
      </c>
      <c r="J3778">
        <v>2968</v>
      </c>
      <c r="K3778">
        <v>38.605619146722162</v>
      </c>
    </row>
    <row r="3779" spans="1:11" x14ac:dyDescent="0.25">
      <c r="A3779" t="s">
        <v>478</v>
      </c>
      <c r="B3779" t="s">
        <v>367</v>
      </c>
      <c r="C3779">
        <v>4729</v>
      </c>
      <c r="D3779">
        <v>2019</v>
      </c>
      <c r="E3779">
        <v>42.69401564812857</v>
      </c>
      <c r="F3779">
        <v>4327</v>
      </c>
      <c r="G3779">
        <v>1580</v>
      </c>
      <c r="H3779">
        <v>36.514906401663971</v>
      </c>
      <c r="I3779">
        <v>9056</v>
      </c>
      <c r="J3779">
        <v>3599</v>
      </c>
      <c r="K3779">
        <v>39.741607773851591</v>
      </c>
    </row>
    <row r="3780" spans="1:11" x14ac:dyDescent="0.25">
      <c r="A3780" t="s">
        <v>478</v>
      </c>
      <c r="B3780" t="s">
        <v>355</v>
      </c>
      <c r="C3780">
        <v>4325</v>
      </c>
      <c r="D3780">
        <v>1927</v>
      </c>
      <c r="E3780">
        <v>44.554913294797686</v>
      </c>
      <c r="F3780">
        <v>4789</v>
      </c>
      <c r="G3780">
        <v>1724</v>
      </c>
      <c r="H3780">
        <v>35.999164752557945</v>
      </c>
      <c r="I3780">
        <v>9114</v>
      </c>
      <c r="J3780">
        <v>3651</v>
      </c>
      <c r="K3780">
        <v>40.059249506254112</v>
      </c>
    </row>
    <row r="3781" spans="1:11" x14ac:dyDescent="0.25">
      <c r="A3781" t="s">
        <v>478</v>
      </c>
      <c r="B3781" t="s">
        <v>368</v>
      </c>
      <c r="C3781">
        <v>3912</v>
      </c>
      <c r="D3781">
        <v>1821</v>
      </c>
      <c r="E3781">
        <v>46.549079754601223</v>
      </c>
      <c r="F3781">
        <v>4437</v>
      </c>
      <c r="G3781">
        <v>1773</v>
      </c>
      <c r="H3781">
        <v>39.959432048681542</v>
      </c>
      <c r="I3781">
        <v>8349</v>
      </c>
      <c r="J3781">
        <v>3594</v>
      </c>
      <c r="K3781">
        <v>43.047071505569527</v>
      </c>
    </row>
    <row r="3782" spans="1:11" x14ac:dyDescent="0.25">
      <c r="A3782" t="s">
        <v>301</v>
      </c>
      <c r="B3782" t="s">
        <v>368</v>
      </c>
      <c r="C3782">
        <v>5801</v>
      </c>
      <c r="D3782">
        <v>3087</v>
      </c>
      <c r="E3782">
        <v>53.214962937424581</v>
      </c>
      <c r="F3782">
        <v>5713</v>
      </c>
      <c r="G3782">
        <v>2650</v>
      </c>
      <c r="H3782">
        <v>46.385436723262735</v>
      </c>
      <c r="I3782">
        <v>11514</v>
      </c>
      <c r="J3782">
        <v>5737</v>
      </c>
      <c r="K3782">
        <v>49.82629841931562</v>
      </c>
    </row>
    <row r="3783" spans="1:11" x14ac:dyDescent="0.25">
      <c r="A3783" t="s">
        <v>301</v>
      </c>
      <c r="B3783" t="s">
        <v>369</v>
      </c>
      <c r="C3783">
        <v>3659</v>
      </c>
      <c r="D3783">
        <v>2000</v>
      </c>
      <c r="E3783">
        <v>54.659743099207432</v>
      </c>
      <c r="F3783">
        <v>3988</v>
      </c>
      <c r="G3783">
        <v>1940</v>
      </c>
      <c r="H3783">
        <v>48.645937813440327</v>
      </c>
      <c r="I3783">
        <v>7647</v>
      </c>
      <c r="J3783">
        <v>3940</v>
      </c>
      <c r="K3783">
        <v>51.523473257486593</v>
      </c>
    </row>
    <row r="3784" spans="1:11" x14ac:dyDescent="0.25">
      <c r="A3784" t="s">
        <v>301</v>
      </c>
      <c r="B3784" t="s">
        <v>370</v>
      </c>
      <c r="C3784">
        <v>3306</v>
      </c>
      <c r="D3784">
        <v>1748</v>
      </c>
      <c r="E3784">
        <v>52.8735632183908</v>
      </c>
      <c r="F3784">
        <v>3587</v>
      </c>
      <c r="G3784">
        <v>1645</v>
      </c>
      <c r="H3784">
        <v>45.860050181209928</v>
      </c>
      <c r="I3784">
        <v>6893</v>
      </c>
      <c r="J3784">
        <v>3393</v>
      </c>
      <c r="K3784">
        <v>49.22385028289569</v>
      </c>
    </row>
    <row r="3785" spans="1:11" x14ac:dyDescent="0.25">
      <c r="A3785" t="s">
        <v>301</v>
      </c>
      <c r="B3785" t="s">
        <v>357</v>
      </c>
      <c r="C3785">
        <v>3204</v>
      </c>
      <c r="D3785">
        <v>1691</v>
      </c>
      <c r="E3785">
        <v>52.777777777777771</v>
      </c>
      <c r="F3785">
        <v>3417</v>
      </c>
      <c r="G3785">
        <v>1494</v>
      </c>
      <c r="H3785">
        <v>43.722563652326599</v>
      </c>
      <c r="I3785">
        <v>6621</v>
      </c>
      <c r="J3785">
        <v>3185</v>
      </c>
      <c r="K3785">
        <v>48.104515934148921</v>
      </c>
    </row>
    <row r="3786" spans="1:11" x14ac:dyDescent="0.25">
      <c r="A3786" t="s">
        <v>301</v>
      </c>
      <c r="B3786" t="s">
        <v>358</v>
      </c>
      <c r="C3786">
        <v>4190</v>
      </c>
      <c r="D3786">
        <v>2285</v>
      </c>
      <c r="E3786">
        <v>54.53460620525059</v>
      </c>
      <c r="F3786">
        <v>4150</v>
      </c>
      <c r="G3786">
        <v>1860</v>
      </c>
      <c r="H3786">
        <v>44.819277108433738</v>
      </c>
      <c r="I3786">
        <v>8340</v>
      </c>
      <c r="J3786">
        <v>4145</v>
      </c>
      <c r="K3786">
        <v>49.700239808153476</v>
      </c>
    </row>
    <row r="3787" spans="1:11" x14ac:dyDescent="0.25">
      <c r="A3787" t="s">
        <v>301</v>
      </c>
      <c r="B3787" t="s">
        <v>359</v>
      </c>
      <c r="C3787">
        <v>4468</v>
      </c>
      <c r="D3787">
        <v>2443</v>
      </c>
      <c r="E3787">
        <v>54.677708146821843</v>
      </c>
      <c r="F3787">
        <v>4829</v>
      </c>
      <c r="G3787">
        <v>2208</v>
      </c>
      <c r="H3787">
        <v>45.72375232967488</v>
      </c>
      <c r="I3787">
        <v>9297</v>
      </c>
      <c r="J3787">
        <v>4651</v>
      </c>
      <c r="K3787">
        <v>50.026890394751</v>
      </c>
    </row>
    <row r="3788" spans="1:11" x14ac:dyDescent="0.25">
      <c r="A3788" t="s">
        <v>301</v>
      </c>
      <c r="B3788" t="s">
        <v>360</v>
      </c>
      <c r="C3788">
        <v>4886</v>
      </c>
      <c r="D3788">
        <v>2600</v>
      </c>
      <c r="E3788">
        <v>53.213262382316827</v>
      </c>
      <c r="F3788">
        <v>4973</v>
      </c>
      <c r="G3788">
        <v>2276</v>
      </c>
      <c r="H3788">
        <v>45.767142569877343</v>
      </c>
      <c r="I3788">
        <v>9859</v>
      </c>
      <c r="J3788">
        <v>4876</v>
      </c>
      <c r="K3788">
        <v>49.457348615478239</v>
      </c>
    </row>
    <row r="3789" spans="1:11" x14ac:dyDescent="0.25">
      <c r="A3789" t="s">
        <v>301</v>
      </c>
      <c r="B3789" t="s">
        <v>361</v>
      </c>
      <c r="C3789">
        <v>3856</v>
      </c>
      <c r="D3789">
        <v>2102</v>
      </c>
      <c r="E3789">
        <v>54.512448132780101</v>
      </c>
      <c r="F3789">
        <v>4033</v>
      </c>
      <c r="G3789">
        <v>1911</v>
      </c>
      <c r="H3789">
        <v>47.384081329035503</v>
      </c>
      <c r="I3789">
        <v>7889</v>
      </c>
      <c r="J3789">
        <v>4013</v>
      </c>
      <c r="K3789">
        <v>50.8682976296109</v>
      </c>
    </row>
    <row r="3790" spans="1:11" x14ac:dyDescent="0.25">
      <c r="A3790" t="s">
        <v>301</v>
      </c>
      <c r="B3790" t="s">
        <v>362</v>
      </c>
      <c r="C3790">
        <v>3839</v>
      </c>
      <c r="D3790">
        <v>2089</v>
      </c>
      <c r="E3790">
        <v>54.415212294868503</v>
      </c>
      <c r="F3790">
        <v>4132</v>
      </c>
      <c r="G3790">
        <v>1922</v>
      </c>
      <c r="H3790">
        <v>46.515004840271096</v>
      </c>
      <c r="I3790">
        <v>7972</v>
      </c>
      <c r="J3790">
        <v>4012</v>
      </c>
      <c r="K3790">
        <v>50.326141495233301</v>
      </c>
    </row>
    <row r="3791" spans="1:11" x14ac:dyDescent="0.25">
      <c r="A3791" t="s">
        <v>301</v>
      </c>
      <c r="B3791" t="s">
        <v>363</v>
      </c>
      <c r="C3791">
        <v>1207</v>
      </c>
      <c r="D3791">
        <v>684</v>
      </c>
      <c r="E3791">
        <v>56.669428334714198</v>
      </c>
      <c r="F3791">
        <v>1205</v>
      </c>
      <c r="G3791">
        <v>601</v>
      </c>
      <c r="H3791">
        <v>49.875518672199199</v>
      </c>
      <c r="I3791">
        <v>2412</v>
      </c>
      <c r="J3791">
        <v>1285</v>
      </c>
      <c r="K3791">
        <v>53.275290215588697</v>
      </c>
    </row>
    <row r="3792" spans="1:11" x14ac:dyDescent="0.25">
      <c r="A3792" t="s">
        <v>302</v>
      </c>
      <c r="B3792" t="s">
        <v>359</v>
      </c>
      <c r="C3792">
        <v>552</v>
      </c>
      <c r="D3792">
        <v>227</v>
      </c>
      <c r="E3792">
        <v>41.123188405797102</v>
      </c>
      <c r="F3792">
        <v>602</v>
      </c>
      <c r="G3792">
        <v>193</v>
      </c>
      <c r="H3792">
        <v>32.059800664451828</v>
      </c>
      <c r="I3792">
        <v>1154</v>
      </c>
      <c r="J3792">
        <v>420</v>
      </c>
      <c r="K3792">
        <v>36.39514731369151</v>
      </c>
    </row>
    <row r="3793" spans="1:11" x14ac:dyDescent="0.25">
      <c r="A3793" t="s">
        <v>302</v>
      </c>
      <c r="B3793" t="s">
        <v>360</v>
      </c>
      <c r="C3793">
        <v>1707</v>
      </c>
      <c r="D3793">
        <v>742</v>
      </c>
      <c r="E3793">
        <v>43.468072642062097</v>
      </c>
      <c r="F3793">
        <v>2239</v>
      </c>
      <c r="G3793">
        <v>744</v>
      </c>
      <c r="H3793">
        <v>33.229120142920948</v>
      </c>
      <c r="I3793">
        <v>3946</v>
      </c>
      <c r="J3793">
        <v>1486</v>
      </c>
      <c r="K3793">
        <v>37.658388241256972</v>
      </c>
    </row>
    <row r="3794" spans="1:11" x14ac:dyDescent="0.25">
      <c r="A3794" t="s">
        <v>302</v>
      </c>
      <c r="B3794" t="s">
        <v>361</v>
      </c>
      <c r="C3794">
        <v>2047</v>
      </c>
      <c r="D3794">
        <v>877</v>
      </c>
      <c r="E3794">
        <v>42.843185148998501</v>
      </c>
      <c r="F3794">
        <v>2423</v>
      </c>
      <c r="G3794">
        <v>801</v>
      </c>
      <c r="H3794">
        <v>33.058192323565798</v>
      </c>
      <c r="I3794">
        <v>4470</v>
      </c>
      <c r="J3794">
        <v>1678</v>
      </c>
      <c r="K3794">
        <v>37.5391498881432</v>
      </c>
    </row>
    <row r="3795" spans="1:11" x14ac:dyDescent="0.25">
      <c r="A3795" t="s">
        <v>302</v>
      </c>
      <c r="B3795" t="s">
        <v>362</v>
      </c>
      <c r="C3795">
        <v>2871</v>
      </c>
      <c r="D3795">
        <v>1240</v>
      </c>
      <c r="E3795">
        <v>43.190525949146597</v>
      </c>
      <c r="F3795">
        <v>2879</v>
      </c>
      <c r="G3795">
        <v>1039</v>
      </c>
      <c r="H3795">
        <v>36.088919763806899</v>
      </c>
      <c r="I3795">
        <v>5750</v>
      </c>
      <c r="J3795">
        <v>2279</v>
      </c>
      <c r="K3795">
        <v>39.634782608695701</v>
      </c>
    </row>
    <row r="3796" spans="1:11" x14ac:dyDescent="0.25">
      <c r="A3796" t="s">
        <v>479</v>
      </c>
      <c r="B3796" t="s">
        <v>365</v>
      </c>
      <c r="C3796">
        <v>19</v>
      </c>
      <c r="D3796">
        <v>13</v>
      </c>
      <c r="E3796">
        <v>68.421052631578945</v>
      </c>
      <c r="F3796">
        <v>7</v>
      </c>
      <c r="G3796">
        <v>2</v>
      </c>
      <c r="H3796">
        <v>28.571428571428573</v>
      </c>
      <c r="I3796">
        <v>26</v>
      </c>
      <c r="J3796">
        <v>15</v>
      </c>
      <c r="K3796">
        <v>57.692307692307693</v>
      </c>
    </row>
    <row r="3797" spans="1:11" x14ac:dyDescent="0.25">
      <c r="A3797" t="s">
        <v>479</v>
      </c>
      <c r="B3797" t="s">
        <v>366</v>
      </c>
      <c r="C3797">
        <v>7</v>
      </c>
      <c r="D3797">
        <v>5</v>
      </c>
      <c r="E3797">
        <v>71.428571428571431</v>
      </c>
      <c r="F3797">
        <v>14</v>
      </c>
      <c r="G3797">
        <v>7</v>
      </c>
      <c r="H3797">
        <v>50</v>
      </c>
      <c r="I3797">
        <v>21</v>
      </c>
      <c r="J3797">
        <v>12</v>
      </c>
      <c r="K3797">
        <v>57.142857142857146</v>
      </c>
    </row>
    <row r="3798" spans="1:11" x14ac:dyDescent="0.25">
      <c r="A3798" t="s">
        <v>479</v>
      </c>
      <c r="B3798" t="s">
        <v>367</v>
      </c>
      <c r="C3798">
        <v>9</v>
      </c>
      <c r="D3798">
        <v>5</v>
      </c>
      <c r="E3798">
        <v>55.555555555555557</v>
      </c>
      <c r="F3798">
        <v>9</v>
      </c>
      <c r="G3798">
        <v>5</v>
      </c>
      <c r="H3798">
        <v>55.555555555555557</v>
      </c>
      <c r="I3798">
        <v>18</v>
      </c>
      <c r="J3798">
        <v>10</v>
      </c>
      <c r="K3798">
        <v>55.555555555555557</v>
      </c>
    </row>
    <row r="3799" spans="1:11" x14ac:dyDescent="0.25">
      <c r="A3799" t="s">
        <v>302</v>
      </c>
      <c r="B3799" t="s">
        <v>363</v>
      </c>
      <c r="C3799">
        <v>659</v>
      </c>
      <c r="D3799">
        <v>318</v>
      </c>
      <c r="E3799">
        <v>48.254931714719298</v>
      </c>
      <c r="F3799">
        <v>621</v>
      </c>
      <c r="G3799">
        <v>233</v>
      </c>
      <c r="H3799">
        <v>37.5201288244767</v>
      </c>
      <c r="I3799">
        <v>1280</v>
      </c>
      <c r="J3799">
        <v>551</v>
      </c>
      <c r="K3799">
        <v>43.046875</v>
      </c>
    </row>
    <row r="3800" spans="1:11" x14ac:dyDescent="0.25">
      <c r="A3800" t="s">
        <v>306</v>
      </c>
      <c r="B3800" t="s">
        <v>368</v>
      </c>
      <c r="C3800">
        <v>1756</v>
      </c>
      <c r="D3800">
        <v>877</v>
      </c>
      <c r="E3800">
        <v>49.943052391799547</v>
      </c>
      <c r="F3800">
        <v>1439</v>
      </c>
      <c r="G3800">
        <v>676</v>
      </c>
      <c r="H3800">
        <v>46.977067407922171</v>
      </c>
      <c r="I3800">
        <v>3195</v>
      </c>
      <c r="J3800">
        <v>1553</v>
      </c>
      <c r="K3800">
        <v>48.607198748043821</v>
      </c>
    </row>
    <row r="3801" spans="1:11" x14ac:dyDescent="0.25">
      <c r="A3801" t="s">
        <v>306</v>
      </c>
      <c r="B3801" t="s">
        <v>369</v>
      </c>
      <c r="C3801">
        <v>2344</v>
      </c>
      <c r="D3801">
        <v>1224</v>
      </c>
      <c r="E3801">
        <v>52.218430034129696</v>
      </c>
      <c r="F3801">
        <v>2051</v>
      </c>
      <c r="G3801">
        <v>932</v>
      </c>
      <c r="H3801">
        <v>45.441248171623599</v>
      </c>
      <c r="I3801">
        <v>4395</v>
      </c>
      <c r="J3801">
        <v>2156</v>
      </c>
      <c r="K3801">
        <v>49.055745164960179</v>
      </c>
    </row>
    <row r="3802" spans="1:11" x14ac:dyDescent="0.25">
      <c r="A3802" t="s">
        <v>306</v>
      </c>
      <c r="B3802" t="s">
        <v>370</v>
      </c>
      <c r="C3802">
        <v>2482</v>
      </c>
      <c r="D3802">
        <v>1255</v>
      </c>
      <c r="E3802">
        <v>50.564061240934734</v>
      </c>
      <c r="F3802">
        <v>2135</v>
      </c>
      <c r="G3802">
        <v>941</v>
      </c>
      <c r="H3802">
        <v>44.074941451990632</v>
      </c>
      <c r="I3802">
        <v>4617</v>
      </c>
      <c r="J3802">
        <v>2196</v>
      </c>
      <c r="K3802">
        <v>47.563352826510716</v>
      </c>
    </row>
    <row r="3803" spans="1:11" x14ac:dyDescent="0.25">
      <c r="A3803" t="s">
        <v>306</v>
      </c>
      <c r="B3803" t="s">
        <v>357</v>
      </c>
      <c r="C3803">
        <v>1952</v>
      </c>
      <c r="D3803">
        <v>942</v>
      </c>
      <c r="E3803">
        <v>48.258196721311478</v>
      </c>
      <c r="F3803">
        <v>2024</v>
      </c>
      <c r="G3803">
        <v>893</v>
      </c>
      <c r="H3803">
        <v>44.12055335968379</v>
      </c>
      <c r="I3803">
        <v>3976</v>
      </c>
      <c r="J3803">
        <v>1835</v>
      </c>
      <c r="K3803">
        <v>46.151911468812877</v>
      </c>
    </row>
    <row r="3804" spans="1:11" x14ac:dyDescent="0.25">
      <c r="A3804" t="s">
        <v>306</v>
      </c>
      <c r="B3804" t="s">
        <v>358</v>
      </c>
      <c r="C3804">
        <v>2975</v>
      </c>
      <c r="D3804">
        <v>1383</v>
      </c>
      <c r="E3804">
        <v>46.487394957983199</v>
      </c>
      <c r="F3804">
        <v>2396</v>
      </c>
      <c r="G3804">
        <v>1050</v>
      </c>
      <c r="H3804">
        <v>43.82303839732888</v>
      </c>
      <c r="I3804">
        <v>5371</v>
      </c>
      <c r="J3804">
        <v>2433</v>
      </c>
      <c r="K3804">
        <v>45.298827034071863</v>
      </c>
    </row>
    <row r="3805" spans="1:11" x14ac:dyDescent="0.25">
      <c r="A3805" t="s">
        <v>306</v>
      </c>
      <c r="B3805" t="s">
        <v>359</v>
      </c>
      <c r="C3805">
        <v>3788</v>
      </c>
      <c r="D3805">
        <v>1787</v>
      </c>
      <c r="E3805">
        <v>47.175290390707495</v>
      </c>
      <c r="F3805">
        <v>3181</v>
      </c>
      <c r="G3805">
        <v>1321</v>
      </c>
      <c r="H3805">
        <v>41.527821439798807</v>
      </c>
      <c r="I3805">
        <v>6969</v>
      </c>
      <c r="J3805">
        <v>3108</v>
      </c>
      <c r="K3805">
        <v>44.597503228583726</v>
      </c>
    </row>
    <row r="3806" spans="1:11" x14ac:dyDescent="0.25">
      <c r="A3806" t="s">
        <v>306</v>
      </c>
      <c r="B3806" t="s">
        <v>360</v>
      </c>
      <c r="C3806">
        <v>2797</v>
      </c>
      <c r="D3806">
        <v>1343</v>
      </c>
      <c r="E3806">
        <v>48.01573114050769</v>
      </c>
      <c r="F3806">
        <v>2753</v>
      </c>
      <c r="G3806">
        <v>1184</v>
      </c>
      <c r="H3806">
        <v>43.007628042135849</v>
      </c>
      <c r="I3806">
        <v>5550</v>
      </c>
      <c r="J3806">
        <v>2527</v>
      </c>
      <c r="K3806">
        <v>45.531531531531527</v>
      </c>
    </row>
    <row r="3807" spans="1:11" x14ac:dyDescent="0.25">
      <c r="A3807" t="s">
        <v>306</v>
      </c>
      <c r="B3807" t="s">
        <v>361</v>
      </c>
      <c r="C3807">
        <v>2527</v>
      </c>
      <c r="D3807">
        <v>1317</v>
      </c>
      <c r="E3807">
        <v>52.1171349426197</v>
      </c>
      <c r="F3807">
        <v>2320</v>
      </c>
      <c r="G3807">
        <v>1039</v>
      </c>
      <c r="H3807">
        <v>44.784482758620697</v>
      </c>
      <c r="I3807">
        <v>4847</v>
      </c>
      <c r="J3807">
        <v>2356</v>
      </c>
      <c r="K3807">
        <v>48.607386011966199</v>
      </c>
    </row>
    <row r="3808" spans="1:11" x14ac:dyDescent="0.25">
      <c r="A3808" t="s">
        <v>306</v>
      </c>
      <c r="B3808" t="s">
        <v>362</v>
      </c>
      <c r="C3808">
        <v>2372</v>
      </c>
      <c r="D3808">
        <v>1234</v>
      </c>
      <c r="E3808">
        <v>52.0236087689713</v>
      </c>
      <c r="F3808">
        <v>2122</v>
      </c>
      <c r="G3808">
        <v>950</v>
      </c>
      <c r="H3808">
        <v>44.769085768143299</v>
      </c>
      <c r="I3808">
        <v>4494</v>
      </c>
      <c r="J3808">
        <v>2184</v>
      </c>
      <c r="K3808">
        <v>48.598130841121502</v>
      </c>
    </row>
    <row r="3809" spans="1:11" x14ac:dyDescent="0.25">
      <c r="A3809" t="s">
        <v>306</v>
      </c>
      <c r="B3809" t="s">
        <v>363</v>
      </c>
      <c r="C3809">
        <v>542</v>
      </c>
      <c r="D3809">
        <v>280</v>
      </c>
      <c r="E3809">
        <v>51.660516605166102</v>
      </c>
      <c r="F3809">
        <v>502</v>
      </c>
      <c r="G3809">
        <v>240</v>
      </c>
      <c r="H3809">
        <v>47.808764940239001</v>
      </c>
      <c r="I3809">
        <v>1044</v>
      </c>
      <c r="J3809">
        <v>520</v>
      </c>
      <c r="K3809">
        <v>49.808429118773901</v>
      </c>
    </row>
    <row r="3810" spans="1:11" x14ac:dyDescent="0.25">
      <c r="A3810" t="s">
        <v>306</v>
      </c>
      <c r="B3810" t="s">
        <v>355</v>
      </c>
      <c r="C3810">
        <v>359</v>
      </c>
      <c r="D3810">
        <v>187</v>
      </c>
      <c r="E3810">
        <v>52.089136490250695</v>
      </c>
      <c r="F3810">
        <v>261</v>
      </c>
      <c r="G3810">
        <v>117</v>
      </c>
      <c r="H3810">
        <v>44.827586206896548</v>
      </c>
      <c r="I3810">
        <v>620</v>
      </c>
      <c r="J3810">
        <v>304</v>
      </c>
      <c r="K3810">
        <v>49.032258064516128</v>
      </c>
    </row>
    <row r="3811" spans="1:11" x14ac:dyDescent="0.25">
      <c r="A3811" t="s">
        <v>280</v>
      </c>
      <c r="B3811" t="s">
        <v>365</v>
      </c>
      <c r="C3811">
        <v>3304</v>
      </c>
      <c r="D3811">
        <v>1576</v>
      </c>
      <c r="E3811">
        <v>47.699757869249396</v>
      </c>
      <c r="F3811">
        <v>3575</v>
      </c>
      <c r="G3811">
        <v>1523</v>
      </c>
      <c r="H3811">
        <v>42.601398601398607</v>
      </c>
      <c r="I3811">
        <v>6880</v>
      </c>
      <c r="J3811">
        <v>3100</v>
      </c>
      <c r="K3811">
        <v>45.058139534883722</v>
      </c>
    </row>
    <row r="3812" spans="1:11" x14ac:dyDescent="0.25">
      <c r="A3812" t="s">
        <v>280</v>
      </c>
      <c r="B3812" t="s">
        <v>366</v>
      </c>
      <c r="C3812">
        <v>3164</v>
      </c>
      <c r="D3812">
        <v>1576</v>
      </c>
      <c r="E3812">
        <v>49.810366624525912</v>
      </c>
      <c r="F3812">
        <v>3195</v>
      </c>
      <c r="G3812">
        <v>1406</v>
      </c>
      <c r="H3812">
        <v>44.006259780907669</v>
      </c>
      <c r="I3812">
        <v>6360</v>
      </c>
      <c r="J3812">
        <v>2983</v>
      </c>
      <c r="K3812">
        <v>46.902515723270447</v>
      </c>
    </row>
    <row r="3813" spans="1:11" x14ac:dyDescent="0.25">
      <c r="A3813" t="s">
        <v>280</v>
      </c>
      <c r="B3813" t="s">
        <v>367</v>
      </c>
      <c r="C3813">
        <v>2623</v>
      </c>
      <c r="D3813">
        <v>1315</v>
      </c>
      <c r="E3813">
        <v>50.13343499809379</v>
      </c>
      <c r="F3813">
        <v>2627</v>
      </c>
      <c r="G3813">
        <v>1215</v>
      </c>
      <c r="H3813">
        <v>46.250475827940619</v>
      </c>
      <c r="I3813">
        <v>5250</v>
      </c>
      <c r="J3813">
        <v>2530</v>
      </c>
      <c r="K3813">
        <v>48.19047619047619</v>
      </c>
    </row>
    <row r="3814" spans="1:11" x14ac:dyDescent="0.25">
      <c r="A3814" t="s">
        <v>280</v>
      </c>
      <c r="B3814" t="s">
        <v>355</v>
      </c>
      <c r="C3814">
        <v>2632</v>
      </c>
      <c r="D3814">
        <v>1373</v>
      </c>
      <c r="E3814">
        <v>52.165653495440729</v>
      </c>
      <c r="F3814">
        <v>2776</v>
      </c>
      <c r="G3814">
        <v>1203</v>
      </c>
      <c r="H3814">
        <v>43.335734870316998</v>
      </c>
      <c r="I3814">
        <v>5408</v>
      </c>
      <c r="J3814">
        <v>2576</v>
      </c>
      <c r="K3814">
        <v>47.633136094674555</v>
      </c>
    </row>
    <row r="3815" spans="1:11" x14ac:dyDescent="0.25">
      <c r="A3815" t="s">
        <v>280</v>
      </c>
      <c r="B3815" t="s">
        <v>368</v>
      </c>
      <c r="C3815">
        <v>2403</v>
      </c>
      <c r="D3815">
        <v>1228</v>
      </c>
      <c r="E3815">
        <v>51.102788181439863</v>
      </c>
      <c r="F3815">
        <v>2992</v>
      </c>
      <c r="G3815">
        <v>1315</v>
      </c>
      <c r="H3815">
        <v>43.950534759358291</v>
      </c>
      <c r="I3815">
        <v>5395</v>
      </c>
      <c r="J3815">
        <v>2543</v>
      </c>
      <c r="K3815">
        <v>47.136237256719184</v>
      </c>
    </row>
    <row r="3816" spans="1:11" x14ac:dyDescent="0.25">
      <c r="A3816" t="s">
        <v>280</v>
      </c>
      <c r="B3816" t="s">
        <v>369</v>
      </c>
      <c r="C3816">
        <v>2138</v>
      </c>
      <c r="D3816">
        <v>1117</v>
      </c>
      <c r="E3816">
        <v>52.245088868101028</v>
      </c>
      <c r="F3816">
        <v>2434</v>
      </c>
      <c r="G3816">
        <v>1102</v>
      </c>
      <c r="H3816">
        <v>45.275267050123254</v>
      </c>
      <c r="I3816">
        <v>4572</v>
      </c>
      <c r="J3816">
        <v>2219</v>
      </c>
      <c r="K3816">
        <v>48.534558180227471</v>
      </c>
    </row>
    <row r="3817" spans="1:11" x14ac:dyDescent="0.25">
      <c r="A3817" t="s">
        <v>280</v>
      </c>
      <c r="B3817" t="s">
        <v>370</v>
      </c>
      <c r="C3817">
        <v>2004</v>
      </c>
      <c r="D3817">
        <v>976</v>
      </c>
      <c r="E3817">
        <v>48.702594810379239</v>
      </c>
      <c r="F3817">
        <v>2165</v>
      </c>
      <c r="G3817">
        <v>894</v>
      </c>
      <c r="H3817">
        <v>41.293302540415709</v>
      </c>
      <c r="I3817">
        <v>4169</v>
      </c>
      <c r="J3817">
        <v>1870</v>
      </c>
      <c r="K3817">
        <v>44.854881266490764</v>
      </c>
    </row>
    <row r="3818" spans="1:11" x14ac:dyDescent="0.25">
      <c r="A3818" t="s">
        <v>280</v>
      </c>
      <c r="B3818" t="s">
        <v>357</v>
      </c>
      <c r="C3818">
        <v>2199</v>
      </c>
      <c r="D3818">
        <v>1105</v>
      </c>
      <c r="E3818">
        <v>50.250113688040017</v>
      </c>
      <c r="F3818">
        <v>2416</v>
      </c>
      <c r="G3818">
        <v>1040</v>
      </c>
      <c r="H3818">
        <v>43.046357615894038</v>
      </c>
      <c r="I3818">
        <v>4615</v>
      </c>
      <c r="J3818">
        <v>2145</v>
      </c>
      <c r="K3818">
        <v>46.478873239436616</v>
      </c>
    </row>
    <row r="3819" spans="1:11" x14ac:dyDescent="0.25">
      <c r="A3819" t="s">
        <v>280</v>
      </c>
      <c r="B3819" t="s">
        <v>358</v>
      </c>
      <c r="C3819">
        <v>2379</v>
      </c>
      <c r="D3819">
        <v>1179</v>
      </c>
      <c r="E3819">
        <v>49.558638083228246</v>
      </c>
      <c r="F3819">
        <v>2632</v>
      </c>
      <c r="G3819">
        <v>1116</v>
      </c>
      <c r="H3819">
        <v>42.401215805471132</v>
      </c>
      <c r="I3819">
        <v>5011</v>
      </c>
      <c r="J3819">
        <v>2295</v>
      </c>
      <c r="K3819">
        <v>45.799241668329678</v>
      </c>
    </row>
    <row r="3820" spans="1:11" x14ac:dyDescent="0.25">
      <c r="A3820" t="s">
        <v>280</v>
      </c>
      <c r="B3820" t="s">
        <v>359</v>
      </c>
      <c r="C3820">
        <v>2675</v>
      </c>
      <c r="D3820">
        <v>1379</v>
      </c>
      <c r="E3820">
        <v>51.55140186915888</v>
      </c>
      <c r="F3820">
        <v>2925</v>
      </c>
      <c r="G3820">
        <v>1323</v>
      </c>
      <c r="H3820">
        <v>45.230769230769226</v>
      </c>
      <c r="I3820">
        <v>5600</v>
      </c>
      <c r="J3820">
        <v>2702</v>
      </c>
      <c r="K3820">
        <v>48.25</v>
      </c>
    </row>
    <row r="3821" spans="1:11" x14ac:dyDescent="0.25">
      <c r="A3821" t="s">
        <v>280</v>
      </c>
      <c r="B3821" t="s">
        <v>360</v>
      </c>
      <c r="C3821">
        <v>2675</v>
      </c>
      <c r="D3821">
        <v>1322</v>
      </c>
      <c r="E3821">
        <v>49.420560747663551</v>
      </c>
      <c r="F3821">
        <v>2834</v>
      </c>
      <c r="G3821">
        <v>1221</v>
      </c>
      <c r="H3821">
        <v>43.083980239943543</v>
      </c>
      <c r="I3821">
        <v>5509</v>
      </c>
      <c r="J3821">
        <v>2543</v>
      </c>
      <c r="K3821">
        <v>46.160827736431294</v>
      </c>
    </row>
    <row r="3822" spans="1:11" x14ac:dyDescent="0.25">
      <c r="A3822" t="s">
        <v>280</v>
      </c>
      <c r="B3822" t="s">
        <v>361</v>
      </c>
      <c r="C3822">
        <v>2312</v>
      </c>
      <c r="D3822">
        <v>1189</v>
      </c>
      <c r="E3822">
        <v>51.427335640138402</v>
      </c>
      <c r="F3822">
        <v>2824</v>
      </c>
      <c r="G3822">
        <v>1256</v>
      </c>
      <c r="H3822">
        <v>44.475920679886698</v>
      </c>
      <c r="I3822">
        <v>5136</v>
      </c>
      <c r="J3822">
        <v>2445</v>
      </c>
      <c r="K3822">
        <v>47.605140186915897</v>
      </c>
    </row>
    <row r="3823" spans="1:11" x14ac:dyDescent="0.25">
      <c r="A3823" t="s">
        <v>280</v>
      </c>
      <c r="B3823" t="s">
        <v>362</v>
      </c>
      <c r="C3823">
        <v>2566</v>
      </c>
      <c r="D3823">
        <v>1344</v>
      </c>
      <c r="E3823">
        <v>52.377240841777102</v>
      </c>
      <c r="F3823">
        <v>2864</v>
      </c>
      <c r="G3823">
        <v>1225</v>
      </c>
      <c r="H3823">
        <v>42.772346368715098</v>
      </c>
      <c r="I3823">
        <v>5430</v>
      </c>
      <c r="J3823">
        <v>2569</v>
      </c>
      <c r="K3823">
        <v>47.311233885819497</v>
      </c>
    </row>
    <row r="3824" spans="1:11" x14ac:dyDescent="0.25">
      <c r="A3824" t="s">
        <v>280</v>
      </c>
      <c r="B3824" t="s">
        <v>363</v>
      </c>
      <c r="C3824">
        <v>827</v>
      </c>
      <c r="D3824">
        <v>491</v>
      </c>
      <c r="E3824">
        <v>59.3712212817412</v>
      </c>
      <c r="F3824">
        <v>876</v>
      </c>
      <c r="G3824">
        <v>426</v>
      </c>
      <c r="H3824">
        <v>48.630136986301402</v>
      </c>
      <c r="I3824">
        <v>1703</v>
      </c>
      <c r="J3824">
        <v>917</v>
      </c>
      <c r="K3824">
        <v>53.846153846153797</v>
      </c>
    </row>
    <row r="3825" spans="1:11" x14ac:dyDescent="0.25">
      <c r="A3825" t="s">
        <v>281</v>
      </c>
      <c r="B3825" t="s">
        <v>365</v>
      </c>
      <c r="C3825">
        <v>4313</v>
      </c>
      <c r="D3825">
        <v>2050</v>
      </c>
      <c r="E3825">
        <v>47.530721075817297</v>
      </c>
      <c r="F3825">
        <v>3881</v>
      </c>
      <c r="G3825">
        <v>1747</v>
      </c>
      <c r="H3825">
        <v>45.014171605256379</v>
      </c>
      <c r="I3825">
        <v>8194</v>
      </c>
      <c r="J3825">
        <v>3797</v>
      </c>
      <c r="K3825">
        <v>46.338784476446179</v>
      </c>
    </row>
    <row r="3826" spans="1:11" x14ac:dyDescent="0.25">
      <c r="A3826" t="s">
        <v>281</v>
      </c>
      <c r="B3826" t="s">
        <v>366</v>
      </c>
      <c r="C3826">
        <v>4207</v>
      </c>
      <c r="D3826">
        <v>2184</v>
      </c>
      <c r="E3826">
        <v>51.913477537437601</v>
      </c>
      <c r="F3826">
        <v>3757</v>
      </c>
      <c r="G3826">
        <v>1766</v>
      </c>
      <c r="H3826">
        <v>47.0055895661432</v>
      </c>
      <c r="I3826">
        <v>7966</v>
      </c>
      <c r="J3826">
        <v>3952</v>
      </c>
      <c r="K3826">
        <v>49.610846095907611</v>
      </c>
    </row>
    <row r="3827" spans="1:11" x14ac:dyDescent="0.25">
      <c r="A3827" t="s">
        <v>281</v>
      </c>
      <c r="B3827" t="s">
        <v>367</v>
      </c>
      <c r="C3827">
        <v>3340</v>
      </c>
      <c r="D3827">
        <v>1746</v>
      </c>
      <c r="E3827">
        <v>52.275449101796404</v>
      </c>
      <c r="F3827">
        <v>3308</v>
      </c>
      <c r="G3827">
        <v>1586</v>
      </c>
      <c r="H3827">
        <v>47.944377267230955</v>
      </c>
      <c r="I3827">
        <v>6648</v>
      </c>
      <c r="J3827">
        <v>3332</v>
      </c>
      <c r="K3827">
        <v>50.120336943441636</v>
      </c>
    </row>
    <row r="3828" spans="1:11" x14ac:dyDescent="0.25">
      <c r="A3828" t="s">
        <v>281</v>
      </c>
      <c r="B3828" t="s">
        <v>355</v>
      </c>
      <c r="C3828">
        <v>3332</v>
      </c>
      <c r="D3828">
        <v>1757</v>
      </c>
      <c r="E3828">
        <v>52.731092436974784</v>
      </c>
      <c r="F3828">
        <v>3498</v>
      </c>
      <c r="G3828">
        <v>1653</v>
      </c>
      <c r="H3828">
        <v>47.255574614065182</v>
      </c>
      <c r="I3828">
        <v>6830</v>
      </c>
      <c r="J3828">
        <v>3410</v>
      </c>
      <c r="K3828">
        <v>49.926793557833086</v>
      </c>
    </row>
    <row r="3829" spans="1:11" x14ac:dyDescent="0.25">
      <c r="A3829" t="s">
        <v>281</v>
      </c>
      <c r="B3829" t="s">
        <v>368</v>
      </c>
      <c r="C3829">
        <v>3537</v>
      </c>
      <c r="D3829">
        <v>1946</v>
      </c>
      <c r="E3829">
        <v>55.018377155781735</v>
      </c>
      <c r="F3829">
        <v>3508</v>
      </c>
      <c r="G3829">
        <v>1737</v>
      </c>
      <c r="H3829">
        <v>49.515393386545036</v>
      </c>
      <c r="I3829">
        <v>7045</v>
      </c>
      <c r="J3829">
        <v>3683</v>
      </c>
      <c r="K3829">
        <v>52.278211497515969</v>
      </c>
    </row>
    <row r="3830" spans="1:11" x14ac:dyDescent="0.25">
      <c r="A3830" t="s">
        <v>281</v>
      </c>
      <c r="B3830" t="s">
        <v>369</v>
      </c>
      <c r="C3830">
        <v>3104</v>
      </c>
      <c r="D3830">
        <v>1591</v>
      </c>
      <c r="E3830">
        <v>51.256443298969067</v>
      </c>
      <c r="F3830">
        <v>3391</v>
      </c>
      <c r="G3830">
        <v>1610</v>
      </c>
      <c r="H3830">
        <v>47.47861987614273</v>
      </c>
      <c r="I3830">
        <v>6495</v>
      </c>
      <c r="J3830">
        <v>3201</v>
      </c>
      <c r="K3830">
        <v>49.284064665127019</v>
      </c>
    </row>
    <row r="3831" spans="1:11" x14ac:dyDescent="0.25">
      <c r="A3831" t="s">
        <v>281</v>
      </c>
      <c r="B3831" t="s">
        <v>370</v>
      </c>
      <c r="C3831">
        <v>3480</v>
      </c>
      <c r="D3831">
        <v>1852</v>
      </c>
      <c r="E3831">
        <v>53.218390804597703</v>
      </c>
      <c r="F3831">
        <v>3514</v>
      </c>
      <c r="G3831">
        <v>1701</v>
      </c>
      <c r="H3831">
        <v>48.406374501992033</v>
      </c>
      <c r="I3831">
        <v>6994</v>
      </c>
      <c r="J3831">
        <v>3553</v>
      </c>
      <c r="K3831">
        <v>50.800686302545039</v>
      </c>
    </row>
    <row r="3832" spans="1:11" x14ac:dyDescent="0.25">
      <c r="A3832" t="s">
        <v>281</v>
      </c>
      <c r="B3832" t="s">
        <v>357</v>
      </c>
      <c r="C3832">
        <v>3331</v>
      </c>
      <c r="D3832">
        <v>1779</v>
      </c>
      <c r="E3832">
        <v>53.407385169618735</v>
      </c>
      <c r="F3832">
        <v>3489</v>
      </c>
      <c r="G3832">
        <v>1661</v>
      </c>
      <c r="H3832">
        <v>47.606764115792494</v>
      </c>
      <c r="I3832">
        <v>6820</v>
      </c>
      <c r="J3832">
        <v>3440</v>
      </c>
      <c r="K3832">
        <v>50.439882697947212</v>
      </c>
    </row>
    <row r="3833" spans="1:11" x14ac:dyDescent="0.25">
      <c r="A3833" t="s">
        <v>281</v>
      </c>
      <c r="B3833" t="s">
        <v>358</v>
      </c>
      <c r="C3833">
        <v>3753</v>
      </c>
      <c r="D3833">
        <v>1938</v>
      </c>
      <c r="E3833">
        <v>51.638689048760988</v>
      </c>
      <c r="F3833">
        <v>3917</v>
      </c>
      <c r="G3833">
        <v>1750</v>
      </c>
      <c r="H3833">
        <v>44.677048761807512</v>
      </c>
      <c r="I3833">
        <v>7670</v>
      </c>
      <c r="J3833">
        <v>3688</v>
      </c>
      <c r="K3833">
        <v>48.083441981747065</v>
      </c>
    </row>
    <row r="3834" spans="1:11" x14ac:dyDescent="0.25">
      <c r="A3834" t="s">
        <v>281</v>
      </c>
      <c r="B3834" t="s">
        <v>359</v>
      </c>
      <c r="C3834">
        <v>3589</v>
      </c>
      <c r="D3834">
        <v>1771</v>
      </c>
      <c r="E3834">
        <v>49.345221510169971</v>
      </c>
      <c r="F3834">
        <v>4086</v>
      </c>
      <c r="G3834">
        <v>1780</v>
      </c>
      <c r="H3834">
        <v>43.563387175721971</v>
      </c>
      <c r="I3834">
        <v>7675</v>
      </c>
      <c r="J3834">
        <v>3551</v>
      </c>
      <c r="K3834">
        <v>46.267100977198695</v>
      </c>
    </row>
    <row r="3835" spans="1:11" x14ac:dyDescent="0.25">
      <c r="A3835" t="s">
        <v>281</v>
      </c>
      <c r="B3835" t="s">
        <v>360</v>
      </c>
      <c r="C3835">
        <v>3543</v>
      </c>
      <c r="D3835">
        <v>1772</v>
      </c>
      <c r="E3835">
        <v>50.014112334180069</v>
      </c>
      <c r="F3835">
        <v>3893</v>
      </c>
      <c r="G3835">
        <v>1703</v>
      </c>
      <c r="H3835">
        <v>43.745183662984843</v>
      </c>
      <c r="I3835">
        <v>7436</v>
      </c>
      <c r="J3835">
        <v>3475</v>
      </c>
      <c r="K3835">
        <v>46.732114039806348</v>
      </c>
    </row>
    <row r="3836" spans="1:11" x14ac:dyDescent="0.25">
      <c r="A3836" t="s">
        <v>281</v>
      </c>
      <c r="B3836" t="s">
        <v>361</v>
      </c>
      <c r="C3836">
        <v>3425</v>
      </c>
      <c r="D3836">
        <v>1661</v>
      </c>
      <c r="E3836">
        <v>48.496350364963497</v>
      </c>
      <c r="F3836">
        <v>3870</v>
      </c>
      <c r="G3836">
        <v>1681</v>
      </c>
      <c r="H3836">
        <v>43.436692506459899</v>
      </c>
      <c r="I3836">
        <v>7295</v>
      </c>
      <c r="J3836">
        <v>3342</v>
      </c>
      <c r="K3836">
        <v>45.812200137080197</v>
      </c>
    </row>
    <row r="3837" spans="1:11" x14ac:dyDescent="0.25">
      <c r="A3837" t="s">
        <v>281</v>
      </c>
      <c r="B3837" t="s">
        <v>362</v>
      </c>
      <c r="C3837">
        <v>3813</v>
      </c>
      <c r="D3837">
        <v>1742</v>
      </c>
      <c r="E3837">
        <v>45.685811696826597</v>
      </c>
      <c r="F3837">
        <v>4172</v>
      </c>
      <c r="G3837">
        <v>1649</v>
      </c>
      <c r="H3837">
        <v>39.525407478427603</v>
      </c>
      <c r="I3837">
        <v>7985</v>
      </c>
      <c r="J3837">
        <v>3391</v>
      </c>
      <c r="K3837">
        <v>42.467125860989398</v>
      </c>
    </row>
    <row r="3838" spans="1:11" x14ac:dyDescent="0.25">
      <c r="A3838" t="s">
        <v>281</v>
      </c>
      <c r="B3838" t="s">
        <v>363</v>
      </c>
      <c r="C3838">
        <v>1331</v>
      </c>
      <c r="D3838">
        <v>659</v>
      </c>
      <c r="E3838">
        <v>49.511645379413999</v>
      </c>
      <c r="F3838">
        <v>1310</v>
      </c>
      <c r="G3838">
        <v>583</v>
      </c>
      <c r="H3838">
        <v>44.503816793893101</v>
      </c>
      <c r="I3838">
        <v>2641</v>
      </c>
      <c r="J3838">
        <v>1242</v>
      </c>
      <c r="K3838">
        <v>47.027641045058701</v>
      </c>
    </row>
    <row r="3839" spans="1:11" x14ac:dyDescent="0.25">
      <c r="A3839" t="s">
        <v>282</v>
      </c>
      <c r="B3839" t="s">
        <v>369</v>
      </c>
      <c r="C3839">
        <v>872</v>
      </c>
      <c r="D3839">
        <v>363</v>
      </c>
      <c r="E3839">
        <v>41.628440366972484</v>
      </c>
      <c r="F3839">
        <v>1362</v>
      </c>
      <c r="G3839">
        <v>530</v>
      </c>
      <c r="H3839">
        <v>38.913362701908959</v>
      </c>
      <c r="I3839">
        <v>2234</v>
      </c>
      <c r="J3839">
        <v>893</v>
      </c>
      <c r="K3839">
        <v>39.973142345568483</v>
      </c>
    </row>
    <row r="3840" spans="1:11" x14ac:dyDescent="0.25">
      <c r="A3840" t="s">
        <v>282</v>
      </c>
      <c r="B3840" t="s">
        <v>370</v>
      </c>
      <c r="C3840">
        <v>1628</v>
      </c>
      <c r="D3840">
        <v>725</v>
      </c>
      <c r="E3840">
        <v>44.533169533169527</v>
      </c>
      <c r="F3840">
        <v>2241</v>
      </c>
      <c r="G3840">
        <v>924</v>
      </c>
      <c r="H3840">
        <v>41.231593038821956</v>
      </c>
      <c r="I3840">
        <v>3869</v>
      </c>
      <c r="J3840">
        <v>1649</v>
      </c>
      <c r="K3840">
        <v>42.620832256396994</v>
      </c>
    </row>
    <row r="3841" spans="1:11" x14ac:dyDescent="0.25">
      <c r="A3841" t="s">
        <v>282</v>
      </c>
      <c r="B3841" t="s">
        <v>357</v>
      </c>
      <c r="C3841">
        <v>2295</v>
      </c>
      <c r="D3841">
        <v>1094</v>
      </c>
      <c r="E3841">
        <v>47.668845315904136</v>
      </c>
      <c r="F3841">
        <v>2769</v>
      </c>
      <c r="G3841">
        <v>1123</v>
      </c>
      <c r="H3841">
        <v>40.556157457565909</v>
      </c>
      <c r="I3841">
        <v>5064</v>
      </c>
      <c r="J3841">
        <v>2217</v>
      </c>
      <c r="K3841">
        <v>43.779620853080566</v>
      </c>
    </row>
    <row r="3842" spans="1:11" x14ac:dyDescent="0.25">
      <c r="A3842" t="s">
        <v>282</v>
      </c>
      <c r="B3842" t="s">
        <v>358</v>
      </c>
      <c r="C3842">
        <v>2549</v>
      </c>
      <c r="D3842">
        <v>1160</v>
      </c>
      <c r="E3842">
        <v>45.508042369556691</v>
      </c>
      <c r="F3842">
        <v>3223</v>
      </c>
      <c r="G3842">
        <v>1290</v>
      </c>
      <c r="H3842">
        <v>40.024821594787461</v>
      </c>
      <c r="I3842">
        <v>5772</v>
      </c>
      <c r="J3842">
        <v>2450</v>
      </c>
      <c r="K3842">
        <v>42.446292446292446</v>
      </c>
    </row>
    <row r="3843" spans="1:11" x14ac:dyDescent="0.25">
      <c r="A3843" t="s">
        <v>282</v>
      </c>
      <c r="B3843" t="s">
        <v>359</v>
      </c>
      <c r="C3843">
        <v>3044</v>
      </c>
      <c r="D3843">
        <v>1389</v>
      </c>
      <c r="E3843">
        <v>45.630749014454665</v>
      </c>
      <c r="F3843">
        <v>3595</v>
      </c>
      <c r="G3843">
        <v>1446</v>
      </c>
      <c r="H3843">
        <v>40.222531293463142</v>
      </c>
      <c r="I3843">
        <v>6639</v>
      </c>
      <c r="J3843">
        <v>2835</v>
      </c>
      <c r="K3843">
        <v>42.702214188883872</v>
      </c>
    </row>
    <row r="3844" spans="1:11" x14ac:dyDescent="0.25">
      <c r="A3844" t="s">
        <v>282</v>
      </c>
      <c r="B3844" t="s">
        <v>360</v>
      </c>
      <c r="C3844">
        <v>2885</v>
      </c>
      <c r="D3844">
        <v>1327</v>
      </c>
      <c r="E3844">
        <v>45.996533795493932</v>
      </c>
      <c r="F3844">
        <v>3600</v>
      </c>
      <c r="G3844">
        <v>1518</v>
      </c>
      <c r="H3844">
        <v>42.166666666666671</v>
      </c>
      <c r="I3844">
        <v>6485</v>
      </c>
      <c r="J3844">
        <v>2845</v>
      </c>
      <c r="K3844">
        <v>43.870470316114108</v>
      </c>
    </row>
    <row r="3845" spans="1:11" x14ac:dyDescent="0.25">
      <c r="A3845" t="s">
        <v>282</v>
      </c>
      <c r="B3845" t="s">
        <v>361</v>
      </c>
      <c r="C3845">
        <v>3137</v>
      </c>
      <c r="D3845">
        <v>1514</v>
      </c>
      <c r="E3845">
        <v>48.262671342046502</v>
      </c>
      <c r="F3845">
        <v>3688</v>
      </c>
      <c r="G3845">
        <v>1601</v>
      </c>
      <c r="H3845">
        <v>43.411062906724503</v>
      </c>
      <c r="I3845">
        <v>6825</v>
      </c>
      <c r="J3845">
        <v>3115</v>
      </c>
      <c r="K3845">
        <v>45.6410256410256</v>
      </c>
    </row>
    <row r="3846" spans="1:11" x14ac:dyDescent="0.25">
      <c r="A3846" t="s">
        <v>282</v>
      </c>
      <c r="B3846" t="s">
        <v>362</v>
      </c>
      <c r="C3846">
        <v>2873</v>
      </c>
      <c r="D3846">
        <v>1453</v>
      </c>
      <c r="E3846">
        <v>50.574312565262801</v>
      </c>
      <c r="F3846">
        <v>3433</v>
      </c>
      <c r="G3846">
        <v>1548</v>
      </c>
      <c r="H3846">
        <v>45.091756481211803</v>
      </c>
      <c r="I3846">
        <v>6306</v>
      </c>
      <c r="J3846">
        <v>3001</v>
      </c>
      <c r="K3846">
        <v>47.589597209007302</v>
      </c>
    </row>
    <row r="3847" spans="1:11" x14ac:dyDescent="0.25">
      <c r="A3847" t="s">
        <v>282</v>
      </c>
      <c r="B3847" t="s">
        <v>363</v>
      </c>
      <c r="C3847">
        <v>573</v>
      </c>
      <c r="D3847">
        <v>323</v>
      </c>
      <c r="E3847">
        <v>56.369982547992997</v>
      </c>
      <c r="F3847">
        <v>628</v>
      </c>
      <c r="G3847">
        <v>347</v>
      </c>
      <c r="H3847">
        <v>55.254777070063703</v>
      </c>
      <c r="I3847">
        <v>1201</v>
      </c>
      <c r="J3847">
        <v>670</v>
      </c>
      <c r="K3847">
        <v>55.786844296419702</v>
      </c>
    </row>
    <row r="3848" spans="1:11" x14ac:dyDescent="0.25">
      <c r="A3848" t="s">
        <v>309</v>
      </c>
      <c r="B3848" t="s">
        <v>365</v>
      </c>
      <c r="C3848">
        <v>8056</v>
      </c>
      <c r="D3848">
        <v>2755</v>
      </c>
      <c r="E3848">
        <v>34.198113207547173</v>
      </c>
      <c r="F3848">
        <v>7946</v>
      </c>
      <c r="G3848">
        <v>2334</v>
      </c>
      <c r="H3848">
        <v>29.373269569594765</v>
      </c>
      <c r="I3848">
        <v>16005</v>
      </c>
      <c r="J3848">
        <v>5090</v>
      </c>
      <c r="K3848">
        <v>31.802561699468914</v>
      </c>
    </row>
    <row r="3849" spans="1:11" x14ac:dyDescent="0.25">
      <c r="A3849" t="s">
        <v>309</v>
      </c>
      <c r="B3849" t="s">
        <v>366</v>
      </c>
      <c r="C3849">
        <v>7465</v>
      </c>
      <c r="D3849">
        <v>2473</v>
      </c>
      <c r="E3849">
        <v>33.127930341594109</v>
      </c>
      <c r="F3849">
        <v>8257</v>
      </c>
      <c r="G3849">
        <v>2320</v>
      </c>
      <c r="H3849">
        <v>28.097371926849945</v>
      </c>
      <c r="I3849">
        <v>15722</v>
      </c>
      <c r="J3849">
        <v>4793</v>
      </c>
      <c r="K3849">
        <v>30.485943264215749</v>
      </c>
    </row>
    <row r="3850" spans="1:11" x14ac:dyDescent="0.25">
      <c r="A3850" t="s">
        <v>309</v>
      </c>
      <c r="B3850" t="s">
        <v>367</v>
      </c>
      <c r="C3850">
        <v>6109</v>
      </c>
      <c r="D3850">
        <v>2039</v>
      </c>
      <c r="E3850">
        <v>33.376984776559176</v>
      </c>
      <c r="F3850">
        <v>6898</v>
      </c>
      <c r="G3850">
        <v>1899</v>
      </c>
      <c r="H3850">
        <v>27.529718759060597</v>
      </c>
      <c r="I3850">
        <v>13007</v>
      </c>
      <c r="J3850">
        <v>3938</v>
      </c>
      <c r="K3850">
        <v>30.27600522795418</v>
      </c>
    </row>
    <row r="3851" spans="1:11" x14ac:dyDescent="0.25">
      <c r="A3851" t="s">
        <v>309</v>
      </c>
      <c r="B3851" t="s">
        <v>368</v>
      </c>
      <c r="C3851">
        <v>6019</v>
      </c>
      <c r="D3851">
        <v>2122</v>
      </c>
      <c r="E3851">
        <v>35.255025751786008</v>
      </c>
      <c r="F3851">
        <v>7185</v>
      </c>
      <c r="G3851">
        <v>2206</v>
      </c>
      <c r="H3851">
        <v>30.702853166318718</v>
      </c>
      <c r="I3851">
        <v>13204</v>
      </c>
      <c r="J3851">
        <v>4328</v>
      </c>
      <c r="K3851">
        <v>32.777946076946378</v>
      </c>
    </row>
    <row r="3852" spans="1:11" x14ac:dyDescent="0.25">
      <c r="A3852" t="s">
        <v>309</v>
      </c>
      <c r="B3852" t="s">
        <v>369</v>
      </c>
      <c r="C3852">
        <v>5778</v>
      </c>
      <c r="D3852">
        <v>2007</v>
      </c>
      <c r="E3852">
        <v>34.73520249221184</v>
      </c>
      <c r="F3852">
        <v>6180</v>
      </c>
      <c r="G3852">
        <v>1924</v>
      </c>
      <c r="H3852">
        <v>31.132686084142396</v>
      </c>
      <c r="I3852">
        <v>11958</v>
      </c>
      <c r="J3852">
        <v>3931</v>
      </c>
      <c r="K3852">
        <v>32.873390199029934</v>
      </c>
    </row>
    <row r="3853" spans="1:11" x14ac:dyDescent="0.25">
      <c r="A3853" t="s">
        <v>309</v>
      </c>
      <c r="B3853" t="s">
        <v>355</v>
      </c>
      <c r="C3853">
        <v>6032</v>
      </c>
      <c r="D3853">
        <v>1971</v>
      </c>
      <c r="E3853">
        <v>32.675729442970827</v>
      </c>
      <c r="F3853">
        <v>7256</v>
      </c>
      <c r="G3853">
        <v>1988</v>
      </c>
      <c r="H3853">
        <v>27.398015435501652</v>
      </c>
      <c r="I3853">
        <v>13288</v>
      </c>
      <c r="J3853">
        <v>3959</v>
      </c>
      <c r="K3853">
        <v>29.793798916315474</v>
      </c>
    </row>
    <row r="3854" spans="1:11" x14ac:dyDescent="0.25">
      <c r="A3854" t="s">
        <v>309</v>
      </c>
      <c r="B3854" t="s">
        <v>370</v>
      </c>
      <c r="C3854">
        <v>6088</v>
      </c>
      <c r="D3854">
        <v>2227</v>
      </c>
      <c r="E3854">
        <v>36.58015768725361</v>
      </c>
      <c r="F3854">
        <v>6024</v>
      </c>
      <c r="G3854">
        <v>1828</v>
      </c>
      <c r="H3854">
        <v>30.345285524568393</v>
      </c>
      <c r="I3854">
        <v>12112</v>
      </c>
      <c r="J3854">
        <v>4055</v>
      </c>
      <c r="K3854">
        <v>33.479194187582564</v>
      </c>
    </row>
    <row r="3855" spans="1:11" x14ac:dyDescent="0.25">
      <c r="A3855" t="s">
        <v>309</v>
      </c>
      <c r="B3855" t="s">
        <v>357</v>
      </c>
      <c r="C3855">
        <v>5988</v>
      </c>
      <c r="D3855">
        <v>2152</v>
      </c>
      <c r="E3855">
        <v>35.938543754175015</v>
      </c>
      <c r="F3855">
        <v>5815</v>
      </c>
      <c r="G3855">
        <v>1743</v>
      </c>
      <c r="H3855">
        <v>29.974204643164231</v>
      </c>
      <c r="I3855">
        <v>11803</v>
      </c>
      <c r="J3855">
        <v>3895</v>
      </c>
      <c r="K3855">
        <v>33.00008472422266</v>
      </c>
    </row>
    <row r="3856" spans="1:11" x14ac:dyDescent="0.25">
      <c r="A3856" t="s">
        <v>309</v>
      </c>
      <c r="B3856" t="s">
        <v>358</v>
      </c>
      <c r="C3856">
        <v>5666</v>
      </c>
      <c r="D3856">
        <v>1957</v>
      </c>
      <c r="E3856">
        <v>34.539357571479002</v>
      </c>
      <c r="F3856">
        <v>5511</v>
      </c>
      <c r="G3856">
        <v>1623</v>
      </c>
      <c r="H3856">
        <v>29.450190528034842</v>
      </c>
      <c r="I3856">
        <v>11177</v>
      </c>
      <c r="J3856">
        <v>3580</v>
      </c>
      <c r="K3856">
        <v>32.030061733917869</v>
      </c>
    </row>
    <row r="3857" spans="1:11" x14ac:dyDescent="0.25">
      <c r="A3857" t="s">
        <v>309</v>
      </c>
      <c r="B3857" t="s">
        <v>359</v>
      </c>
      <c r="C3857">
        <v>6395</v>
      </c>
      <c r="D3857">
        <v>2250</v>
      </c>
      <c r="E3857">
        <v>35.183737294761528</v>
      </c>
      <c r="F3857">
        <v>5757</v>
      </c>
      <c r="G3857">
        <v>1683</v>
      </c>
      <c r="H3857">
        <v>29.233976029181868</v>
      </c>
      <c r="I3857">
        <v>12152</v>
      </c>
      <c r="J3857">
        <v>3933</v>
      </c>
      <c r="K3857">
        <v>32.365042791310067</v>
      </c>
    </row>
    <row r="3858" spans="1:11" x14ac:dyDescent="0.25">
      <c r="A3858" t="s">
        <v>309</v>
      </c>
      <c r="B3858" t="s">
        <v>360</v>
      </c>
      <c r="C3858">
        <v>6600</v>
      </c>
      <c r="D3858">
        <v>2428</v>
      </c>
      <c r="E3858">
        <v>36.787878787878789</v>
      </c>
      <c r="F3858">
        <v>6288</v>
      </c>
      <c r="G3858">
        <v>1876</v>
      </c>
      <c r="H3858">
        <v>29.834605597964376</v>
      </c>
      <c r="I3858">
        <v>12888</v>
      </c>
      <c r="J3858">
        <v>4304</v>
      </c>
      <c r="K3858">
        <v>33.395406579764121</v>
      </c>
    </row>
    <row r="3859" spans="1:11" x14ac:dyDescent="0.25">
      <c r="A3859" t="s">
        <v>309</v>
      </c>
      <c r="B3859" t="s">
        <v>361</v>
      </c>
      <c r="C3859">
        <v>5483</v>
      </c>
      <c r="D3859">
        <v>2156</v>
      </c>
      <c r="E3859">
        <v>39.321539303301101</v>
      </c>
      <c r="F3859">
        <v>4833</v>
      </c>
      <c r="G3859">
        <v>1528</v>
      </c>
      <c r="H3859">
        <v>31.6159735154149</v>
      </c>
      <c r="I3859">
        <v>10316</v>
      </c>
      <c r="J3859">
        <v>3684</v>
      </c>
      <c r="K3859">
        <v>35.711516091508301</v>
      </c>
    </row>
    <row r="3860" spans="1:11" x14ac:dyDescent="0.25">
      <c r="A3860" t="s">
        <v>309</v>
      </c>
      <c r="B3860" t="s">
        <v>362</v>
      </c>
      <c r="C3860">
        <v>4273</v>
      </c>
      <c r="D3860">
        <v>1604</v>
      </c>
      <c r="E3860">
        <v>37.538029487479498</v>
      </c>
      <c r="F3860">
        <v>3583</v>
      </c>
      <c r="G3860">
        <v>1122</v>
      </c>
      <c r="H3860">
        <v>31.314540887524402</v>
      </c>
      <c r="I3860">
        <v>7856</v>
      </c>
      <c r="J3860">
        <v>2726</v>
      </c>
      <c r="K3860">
        <v>34.699592668024401</v>
      </c>
    </row>
    <row r="3861" spans="1:11" x14ac:dyDescent="0.25">
      <c r="A3861" t="s">
        <v>309</v>
      </c>
      <c r="B3861" t="s">
        <v>363</v>
      </c>
      <c r="C3861">
        <v>1413</v>
      </c>
      <c r="D3861">
        <v>598</v>
      </c>
      <c r="E3861">
        <v>42.321302193913702</v>
      </c>
      <c r="F3861">
        <v>967</v>
      </c>
      <c r="G3861">
        <v>367</v>
      </c>
      <c r="H3861">
        <v>37.952430196484002</v>
      </c>
      <c r="I3861">
        <v>2380</v>
      </c>
      <c r="J3861">
        <v>965</v>
      </c>
      <c r="K3861">
        <v>40.546218487395002</v>
      </c>
    </row>
    <row r="3862" spans="1:11" x14ac:dyDescent="0.25">
      <c r="A3862" t="s">
        <v>312</v>
      </c>
      <c r="B3862" t="s">
        <v>365</v>
      </c>
      <c r="C3862">
        <v>3427</v>
      </c>
      <c r="D3862">
        <v>1659</v>
      </c>
      <c r="E3862">
        <v>48.409687773562879</v>
      </c>
      <c r="F3862">
        <v>3352</v>
      </c>
      <c r="G3862">
        <v>1450</v>
      </c>
      <c r="H3862">
        <v>43.25775656324582</v>
      </c>
      <c r="I3862">
        <v>6779</v>
      </c>
      <c r="J3862">
        <v>3109</v>
      </c>
      <c r="K3862">
        <v>45.862221566602749</v>
      </c>
    </row>
    <row r="3863" spans="1:11" x14ac:dyDescent="0.25">
      <c r="A3863" t="s">
        <v>312</v>
      </c>
      <c r="B3863" t="s">
        <v>366</v>
      </c>
      <c r="C3863">
        <v>3412</v>
      </c>
      <c r="D3863">
        <v>1711</v>
      </c>
      <c r="E3863">
        <v>50.146541617819459</v>
      </c>
      <c r="F3863">
        <v>3268</v>
      </c>
      <c r="G3863">
        <v>1422</v>
      </c>
      <c r="H3863">
        <v>43.512851897184817</v>
      </c>
      <c r="I3863">
        <v>6680</v>
      </c>
      <c r="J3863">
        <v>3133</v>
      </c>
      <c r="K3863">
        <v>46.901197604790426</v>
      </c>
    </row>
    <row r="3864" spans="1:11" x14ac:dyDescent="0.25">
      <c r="A3864" t="s">
        <v>312</v>
      </c>
      <c r="B3864" t="s">
        <v>367</v>
      </c>
      <c r="C3864">
        <v>3260</v>
      </c>
      <c r="D3864">
        <v>1627</v>
      </c>
      <c r="E3864">
        <v>49.907975460122699</v>
      </c>
      <c r="F3864">
        <v>3201</v>
      </c>
      <c r="G3864">
        <v>1441</v>
      </c>
      <c r="H3864">
        <v>45.017182130584196</v>
      </c>
      <c r="I3864">
        <v>6463</v>
      </c>
      <c r="J3864">
        <v>3069</v>
      </c>
      <c r="K3864">
        <v>47.485687761101651</v>
      </c>
    </row>
    <row r="3865" spans="1:11" x14ac:dyDescent="0.25">
      <c r="A3865" t="s">
        <v>312</v>
      </c>
      <c r="B3865" t="s">
        <v>355</v>
      </c>
      <c r="C3865">
        <v>4211</v>
      </c>
      <c r="D3865">
        <v>2125</v>
      </c>
      <c r="E3865">
        <v>50.463072904298272</v>
      </c>
      <c r="F3865">
        <v>4139</v>
      </c>
      <c r="G3865">
        <v>1786</v>
      </c>
      <c r="H3865">
        <v>43.150519449142301</v>
      </c>
      <c r="I3865">
        <v>8350</v>
      </c>
      <c r="J3865">
        <v>3911</v>
      </c>
      <c r="K3865">
        <v>46.838323353293418</v>
      </c>
    </row>
    <row r="3866" spans="1:11" x14ac:dyDescent="0.25">
      <c r="A3866" t="s">
        <v>312</v>
      </c>
      <c r="B3866" t="s">
        <v>368</v>
      </c>
      <c r="C3866">
        <v>3756</v>
      </c>
      <c r="D3866">
        <v>1982</v>
      </c>
      <c r="E3866">
        <v>52.768903088391909</v>
      </c>
      <c r="F3866">
        <v>3757</v>
      </c>
      <c r="G3866">
        <v>1711</v>
      </c>
      <c r="H3866">
        <v>45.541655576257654</v>
      </c>
      <c r="I3866">
        <v>7513</v>
      </c>
      <c r="J3866">
        <v>3693</v>
      </c>
      <c r="K3866">
        <v>49.154798349527482</v>
      </c>
    </row>
    <row r="3867" spans="1:11" x14ac:dyDescent="0.25">
      <c r="A3867" t="s">
        <v>312</v>
      </c>
      <c r="B3867" t="s">
        <v>369</v>
      </c>
      <c r="C3867">
        <v>2721</v>
      </c>
      <c r="D3867">
        <v>1428</v>
      </c>
      <c r="E3867">
        <v>52.480705622932746</v>
      </c>
      <c r="F3867">
        <v>2991</v>
      </c>
      <c r="G3867">
        <v>1384</v>
      </c>
      <c r="H3867">
        <v>46.272149782681382</v>
      </c>
      <c r="I3867">
        <v>5712</v>
      </c>
      <c r="J3867">
        <v>2812</v>
      </c>
      <c r="K3867">
        <v>49.229691876750707</v>
      </c>
    </row>
    <row r="3868" spans="1:11" x14ac:dyDescent="0.25">
      <c r="A3868" t="s">
        <v>312</v>
      </c>
      <c r="B3868" t="s">
        <v>370</v>
      </c>
      <c r="C3868">
        <v>3318</v>
      </c>
      <c r="D3868">
        <v>1733</v>
      </c>
      <c r="E3868">
        <v>52.230259192284514</v>
      </c>
      <c r="F3868">
        <v>3084</v>
      </c>
      <c r="G3868">
        <v>1396</v>
      </c>
      <c r="H3868">
        <v>45.265888456549938</v>
      </c>
      <c r="I3868">
        <v>6402</v>
      </c>
      <c r="J3868">
        <v>3129</v>
      </c>
      <c r="K3868">
        <v>48.87535145267104</v>
      </c>
    </row>
    <row r="3869" spans="1:11" x14ac:dyDescent="0.25">
      <c r="A3869" t="s">
        <v>312</v>
      </c>
      <c r="B3869" t="s">
        <v>357</v>
      </c>
      <c r="C3869">
        <v>3126</v>
      </c>
      <c r="D3869">
        <v>1703</v>
      </c>
      <c r="E3869">
        <v>54.478566858605248</v>
      </c>
      <c r="F3869">
        <v>3198</v>
      </c>
      <c r="G3869">
        <v>1478</v>
      </c>
      <c r="H3869">
        <v>46.21638524077548</v>
      </c>
      <c r="I3869">
        <v>6324</v>
      </c>
      <c r="J3869">
        <v>3181</v>
      </c>
      <c r="K3869">
        <v>50.300442757748257</v>
      </c>
    </row>
    <row r="3870" spans="1:11" x14ac:dyDescent="0.25">
      <c r="A3870" t="s">
        <v>312</v>
      </c>
      <c r="B3870" t="s">
        <v>358</v>
      </c>
      <c r="C3870">
        <v>2739</v>
      </c>
      <c r="D3870">
        <v>1430</v>
      </c>
      <c r="E3870">
        <v>52.208835341365464</v>
      </c>
      <c r="F3870">
        <v>2907</v>
      </c>
      <c r="G3870">
        <v>1263</v>
      </c>
      <c r="H3870">
        <v>43.446852425180595</v>
      </c>
      <c r="I3870">
        <v>5646</v>
      </c>
      <c r="J3870">
        <v>2693</v>
      </c>
      <c r="K3870">
        <v>47.697484945093876</v>
      </c>
    </row>
    <row r="3871" spans="1:11" x14ac:dyDescent="0.25">
      <c r="A3871" t="s">
        <v>312</v>
      </c>
      <c r="B3871" t="s">
        <v>359</v>
      </c>
      <c r="C3871">
        <v>3851</v>
      </c>
      <c r="D3871">
        <v>1879</v>
      </c>
      <c r="E3871">
        <v>48.79252142300701</v>
      </c>
      <c r="F3871">
        <v>3668</v>
      </c>
      <c r="G3871">
        <v>1575</v>
      </c>
      <c r="H3871">
        <v>42.938931297709921</v>
      </c>
      <c r="I3871">
        <v>7519</v>
      </c>
      <c r="J3871">
        <v>3454</v>
      </c>
      <c r="K3871">
        <v>45.936959702088046</v>
      </c>
    </row>
    <row r="3872" spans="1:11" x14ac:dyDescent="0.25">
      <c r="A3872" t="s">
        <v>312</v>
      </c>
      <c r="B3872" t="s">
        <v>360</v>
      </c>
      <c r="C3872">
        <v>3197</v>
      </c>
      <c r="D3872">
        <v>1655</v>
      </c>
      <c r="E3872">
        <v>51.767281826712541</v>
      </c>
      <c r="F3872">
        <v>3227</v>
      </c>
      <c r="G3872">
        <v>1494</v>
      </c>
      <c r="H3872">
        <v>46.296870158041528</v>
      </c>
      <c r="I3872">
        <v>6424</v>
      </c>
      <c r="J3872">
        <v>3149</v>
      </c>
      <c r="K3872">
        <v>49.019302615193027</v>
      </c>
    </row>
    <row r="3873" spans="1:11" x14ac:dyDescent="0.25">
      <c r="A3873" t="s">
        <v>312</v>
      </c>
      <c r="B3873" t="s">
        <v>361</v>
      </c>
      <c r="C3873">
        <v>2958</v>
      </c>
      <c r="D3873">
        <v>1427</v>
      </c>
      <c r="E3873">
        <v>48.2420554428668</v>
      </c>
      <c r="F3873">
        <v>3059</v>
      </c>
      <c r="G3873">
        <v>1365</v>
      </c>
      <c r="H3873">
        <v>44.622425629290603</v>
      </c>
      <c r="I3873">
        <v>6017</v>
      </c>
      <c r="J3873">
        <v>2792</v>
      </c>
      <c r="K3873">
        <v>46.401861392720598</v>
      </c>
    </row>
    <row r="3874" spans="1:11" x14ac:dyDescent="0.25">
      <c r="A3874" t="s">
        <v>312</v>
      </c>
      <c r="B3874" t="s">
        <v>362</v>
      </c>
      <c r="C3874">
        <v>3004</v>
      </c>
      <c r="D3874">
        <v>1514</v>
      </c>
      <c r="E3874">
        <v>50.399467376830899</v>
      </c>
      <c r="F3874">
        <v>2648</v>
      </c>
      <c r="G3874">
        <v>1242</v>
      </c>
      <c r="H3874">
        <v>46.903323262839898</v>
      </c>
      <c r="I3874">
        <v>5652</v>
      </c>
      <c r="J3874">
        <v>2756</v>
      </c>
      <c r="K3874">
        <v>48.761500353857002</v>
      </c>
    </row>
    <row r="3875" spans="1:11" x14ac:dyDescent="0.25">
      <c r="A3875" t="s">
        <v>312</v>
      </c>
      <c r="B3875" t="s">
        <v>363</v>
      </c>
      <c r="C3875">
        <v>1108</v>
      </c>
      <c r="D3875">
        <v>627</v>
      </c>
      <c r="E3875">
        <v>56.588447653429597</v>
      </c>
      <c r="F3875">
        <v>830</v>
      </c>
      <c r="G3875">
        <v>421</v>
      </c>
      <c r="H3875">
        <v>50.722891566265098</v>
      </c>
      <c r="I3875">
        <v>1938</v>
      </c>
      <c r="J3875">
        <v>1048</v>
      </c>
      <c r="K3875">
        <v>54.076367389060898</v>
      </c>
    </row>
    <row r="3876" spans="1:11" x14ac:dyDescent="0.25">
      <c r="A3876" t="s">
        <v>317</v>
      </c>
      <c r="B3876" t="s">
        <v>365</v>
      </c>
      <c r="C3876">
        <v>3930</v>
      </c>
      <c r="D3876">
        <v>2170</v>
      </c>
      <c r="E3876">
        <v>55.216284987277348</v>
      </c>
      <c r="F3876">
        <v>5471</v>
      </c>
      <c r="G3876">
        <v>2482</v>
      </c>
      <c r="H3876">
        <v>45.36647779199415</v>
      </c>
      <c r="I3876">
        <v>9401</v>
      </c>
      <c r="J3876">
        <v>4652</v>
      </c>
      <c r="K3876">
        <v>49.484097436442937</v>
      </c>
    </row>
    <row r="3877" spans="1:11" x14ac:dyDescent="0.25">
      <c r="A3877" t="s">
        <v>317</v>
      </c>
      <c r="B3877" t="s">
        <v>366</v>
      </c>
      <c r="C3877">
        <v>3484</v>
      </c>
      <c r="D3877">
        <v>1867</v>
      </c>
      <c r="E3877">
        <v>53.587830080367397</v>
      </c>
      <c r="F3877">
        <v>5119</v>
      </c>
      <c r="G3877">
        <v>2318</v>
      </c>
      <c r="H3877">
        <v>45.282281695643675</v>
      </c>
      <c r="I3877">
        <v>8603</v>
      </c>
      <c r="J3877">
        <v>4185</v>
      </c>
      <c r="K3877">
        <v>48.645821225154016</v>
      </c>
    </row>
    <row r="3878" spans="1:11" x14ac:dyDescent="0.25">
      <c r="A3878" t="s">
        <v>317</v>
      </c>
      <c r="B3878" t="s">
        <v>367</v>
      </c>
      <c r="C3878">
        <v>3102</v>
      </c>
      <c r="D3878">
        <v>1677</v>
      </c>
      <c r="E3878">
        <v>54.061895551257258</v>
      </c>
      <c r="F3878">
        <v>4513</v>
      </c>
      <c r="G3878">
        <v>2133</v>
      </c>
      <c r="H3878">
        <v>47.263461112342121</v>
      </c>
      <c r="I3878">
        <v>7615</v>
      </c>
      <c r="J3878">
        <v>3810</v>
      </c>
      <c r="K3878">
        <v>50.032829940906105</v>
      </c>
    </row>
    <row r="3879" spans="1:11" x14ac:dyDescent="0.25">
      <c r="A3879" t="s">
        <v>317</v>
      </c>
      <c r="B3879" t="s">
        <v>368</v>
      </c>
      <c r="C3879">
        <v>3070</v>
      </c>
      <c r="D3879">
        <v>1687</v>
      </c>
      <c r="E3879">
        <v>54.951140065146582</v>
      </c>
      <c r="F3879">
        <v>4533</v>
      </c>
      <c r="G3879">
        <v>2162</v>
      </c>
      <c r="H3879">
        <v>47.694683432605345</v>
      </c>
      <c r="I3879">
        <v>7603</v>
      </c>
      <c r="J3879">
        <v>3849</v>
      </c>
      <c r="K3879">
        <v>50.624753386820991</v>
      </c>
    </row>
    <row r="3880" spans="1:11" x14ac:dyDescent="0.25">
      <c r="A3880" t="s">
        <v>317</v>
      </c>
      <c r="B3880" t="s">
        <v>369</v>
      </c>
      <c r="C3880">
        <v>3172</v>
      </c>
      <c r="D3880">
        <v>1689</v>
      </c>
      <c r="E3880">
        <v>53.247162673392182</v>
      </c>
      <c r="F3880">
        <v>4795</v>
      </c>
      <c r="G3880">
        <v>2225</v>
      </c>
      <c r="H3880">
        <v>46.402502606882173</v>
      </c>
      <c r="I3880">
        <v>7967</v>
      </c>
      <c r="J3880">
        <v>3914</v>
      </c>
      <c r="K3880">
        <v>49.127651562696116</v>
      </c>
    </row>
    <row r="3881" spans="1:11" x14ac:dyDescent="0.25">
      <c r="A3881" t="s">
        <v>317</v>
      </c>
      <c r="B3881" t="s">
        <v>355</v>
      </c>
      <c r="C3881">
        <v>3607</v>
      </c>
      <c r="D3881">
        <v>1971</v>
      </c>
      <c r="E3881">
        <v>54.643748267258104</v>
      </c>
      <c r="F3881">
        <v>5029</v>
      </c>
      <c r="G3881">
        <v>2396</v>
      </c>
      <c r="H3881">
        <v>47.643666732948894</v>
      </c>
      <c r="I3881">
        <v>8636</v>
      </c>
      <c r="J3881">
        <v>4367</v>
      </c>
      <c r="K3881">
        <v>50.567392311255205</v>
      </c>
    </row>
    <row r="3882" spans="1:11" x14ac:dyDescent="0.25">
      <c r="A3882" t="s">
        <v>317</v>
      </c>
      <c r="B3882" t="s">
        <v>370</v>
      </c>
      <c r="C3882">
        <v>4523</v>
      </c>
      <c r="D3882">
        <v>2389</v>
      </c>
      <c r="E3882">
        <v>52.818925491930131</v>
      </c>
      <c r="F3882">
        <v>6218</v>
      </c>
      <c r="G3882">
        <v>2826</v>
      </c>
      <c r="H3882">
        <v>45.448697330331299</v>
      </c>
      <c r="I3882">
        <v>10741</v>
      </c>
      <c r="J3882">
        <v>5215</v>
      </c>
      <c r="K3882">
        <v>48.552276324364584</v>
      </c>
    </row>
    <row r="3883" spans="1:11" x14ac:dyDescent="0.25">
      <c r="A3883" t="s">
        <v>317</v>
      </c>
      <c r="B3883" t="s">
        <v>357</v>
      </c>
      <c r="C3883">
        <v>4499</v>
      </c>
      <c r="D3883">
        <v>2423</v>
      </c>
      <c r="E3883">
        <v>53.856412536119144</v>
      </c>
      <c r="F3883">
        <v>6479</v>
      </c>
      <c r="G3883">
        <v>2933</v>
      </c>
      <c r="H3883">
        <v>45.269331686988735</v>
      </c>
      <c r="I3883">
        <v>10978</v>
      </c>
      <c r="J3883">
        <v>5356</v>
      </c>
      <c r="K3883">
        <v>48.788486063035158</v>
      </c>
    </row>
    <row r="3884" spans="1:11" x14ac:dyDescent="0.25">
      <c r="A3884" t="s">
        <v>317</v>
      </c>
      <c r="B3884" t="s">
        <v>358</v>
      </c>
      <c r="C3884">
        <v>4400</v>
      </c>
      <c r="D3884">
        <v>2356</v>
      </c>
      <c r="E3884">
        <v>53.545454545454547</v>
      </c>
      <c r="F3884">
        <v>6025</v>
      </c>
      <c r="G3884">
        <v>2781</v>
      </c>
      <c r="H3884">
        <v>46.157676348547717</v>
      </c>
      <c r="I3884">
        <v>10425</v>
      </c>
      <c r="J3884">
        <v>5137</v>
      </c>
      <c r="K3884">
        <v>49.275779376498804</v>
      </c>
    </row>
    <row r="3885" spans="1:11" x14ac:dyDescent="0.25">
      <c r="A3885" t="s">
        <v>317</v>
      </c>
      <c r="B3885" t="s">
        <v>359</v>
      </c>
      <c r="C3885">
        <v>4219</v>
      </c>
      <c r="D3885">
        <v>2327</v>
      </c>
      <c r="E3885">
        <v>55.155250059255749</v>
      </c>
      <c r="F3885">
        <v>5960</v>
      </c>
      <c r="G3885">
        <v>2670</v>
      </c>
      <c r="H3885">
        <v>44.798657718120801</v>
      </c>
      <c r="I3885">
        <v>10179</v>
      </c>
      <c r="J3885">
        <v>4997</v>
      </c>
      <c r="K3885">
        <v>49.091266332645645</v>
      </c>
    </row>
    <row r="3886" spans="1:11" x14ac:dyDescent="0.25">
      <c r="A3886" t="s">
        <v>317</v>
      </c>
      <c r="B3886" t="s">
        <v>360</v>
      </c>
      <c r="C3886">
        <v>4143</v>
      </c>
      <c r="D3886">
        <v>2340</v>
      </c>
      <c r="E3886">
        <v>56.480811006517015</v>
      </c>
      <c r="F3886">
        <v>5680</v>
      </c>
      <c r="G3886">
        <v>2644</v>
      </c>
      <c r="H3886">
        <v>46.549295774647888</v>
      </c>
      <c r="I3886">
        <v>9823</v>
      </c>
      <c r="J3886">
        <v>4984</v>
      </c>
      <c r="K3886">
        <v>50.738063727985335</v>
      </c>
    </row>
    <row r="3887" spans="1:11" x14ac:dyDescent="0.25">
      <c r="A3887" t="s">
        <v>317</v>
      </c>
      <c r="B3887" t="s">
        <v>361</v>
      </c>
      <c r="C3887">
        <v>4928</v>
      </c>
      <c r="D3887">
        <v>2553</v>
      </c>
      <c r="E3887">
        <v>51.806006493506501</v>
      </c>
      <c r="F3887">
        <v>6311</v>
      </c>
      <c r="G3887">
        <v>2736</v>
      </c>
      <c r="H3887">
        <v>43.352875930914301</v>
      </c>
      <c r="I3887">
        <v>11239</v>
      </c>
      <c r="J3887">
        <v>5289</v>
      </c>
      <c r="K3887">
        <v>47.059346916985497</v>
      </c>
    </row>
    <row r="3888" spans="1:11" x14ac:dyDescent="0.25">
      <c r="A3888" t="s">
        <v>317</v>
      </c>
      <c r="B3888" t="s">
        <v>362</v>
      </c>
      <c r="C3888">
        <v>5288</v>
      </c>
      <c r="D3888">
        <v>2618</v>
      </c>
      <c r="E3888">
        <v>49.508320726172499</v>
      </c>
      <c r="F3888">
        <v>6614</v>
      </c>
      <c r="G3888">
        <v>2831</v>
      </c>
      <c r="H3888">
        <v>42.803144844269703</v>
      </c>
      <c r="I3888">
        <v>11902</v>
      </c>
      <c r="J3888">
        <v>5449</v>
      </c>
      <c r="K3888">
        <v>45.7822214753823</v>
      </c>
    </row>
    <row r="3889" spans="1:11" x14ac:dyDescent="0.25">
      <c r="A3889" t="s">
        <v>317</v>
      </c>
      <c r="B3889" t="s">
        <v>363</v>
      </c>
      <c r="C3889">
        <v>820</v>
      </c>
      <c r="D3889">
        <v>438</v>
      </c>
      <c r="E3889">
        <v>53.414634146341498</v>
      </c>
      <c r="F3889">
        <v>962</v>
      </c>
      <c r="G3889">
        <v>447</v>
      </c>
      <c r="H3889">
        <v>46.465696465696503</v>
      </c>
      <c r="I3889">
        <v>1782</v>
      </c>
      <c r="J3889">
        <v>885</v>
      </c>
      <c r="K3889">
        <v>49.663299663299703</v>
      </c>
    </row>
    <row r="3890" spans="1:11" x14ac:dyDescent="0.25">
      <c r="A3890" t="s">
        <v>325</v>
      </c>
      <c r="B3890" t="s">
        <v>365</v>
      </c>
      <c r="C3890">
        <v>4613</v>
      </c>
      <c r="D3890">
        <v>1809</v>
      </c>
      <c r="E3890">
        <v>39.215261218296121</v>
      </c>
      <c r="F3890">
        <v>5114</v>
      </c>
      <c r="G3890">
        <v>1720</v>
      </c>
      <c r="H3890">
        <v>33.633163863903007</v>
      </c>
      <c r="I3890">
        <v>9728</v>
      </c>
      <c r="J3890">
        <v>3530</v>
      </c>
      <c r="K3890">
        <v>36.28700657894737</v>
      </c>
    </row>
    <row r="3891" spans="1:11" x14ac:dyDescent="0.25">
      <c r="A3891" t="s">
        <v>325</v>
      </c>
      <c r="B3891" t="s">
        <v>366</v>
      </c>
      <c r="C3891">
        <v>4184</v>
      </c>
      <c r="D3891">
        <v>1815</v>
      </c>
      <c r="E3891">
        <v>43.379541108986615</v>
      </c>
      <c r="F3891">
        <v>5715</v>
      </c>
      <c r="G3891">
        <v>1908</v>
      </c>
      <c r="H3891">
        <v>33.385826771653541</v>
      </c>
      <c r="I3891">
        <v>9899</v>
      </c>
      <c r="J3891">
        <v>3723</v>
      </c>
      <c r="K3891">
        <v>37.609859581775936</v>
      </c>
    </row>
    <row r="3892" spans="1:11" x14ac:dyDescent="0.25">
      <c r="A3892" t="s">
        <v>287</v>
      </c>
      <c r="B3892" t="s">
        <v>365</v>
      </c>
      <c r="C3892">
        <v>1884</v>
      </c>
      <c r="D3892">
        <v>912</v>
      </c>
      <c r="E3892">
        <v>48.407643312101911</v>
      </c>
      <c r="F3892">
        <v>1848</v>
      </c>
      <c r="G3892">
        <v>795</v>
      </c>
      <c r="H3892">
        <v>43.019480519480524</v>
      </c>
      <c r="I3892">
        <v>3732</v>
      </c>
      <c r="J3892">
        <v>1707</v>
      </c>
      <c r="K3892">
        <v>45.739549839228296</v>
      </c>
    </row>
    <row r="3893" spans="1:11" x14ac:dyDescent="0.25">
      <c r="A3893" t="s">
        <v>287</v>
      </c>
      <c r="B3893" t="s">
        <v>366</v>
      </c>
      <c r="C3893">
        <v>1654</v>
      </c>
      <c r="D3893">
        <v>838</v>
      </c>
      <c r="E3893">
        <v>50.665054413542933</v>
      </c>
      <c r="F3893">
        <v>1723</v>
      </c>
      <c r="G3893">
        <v>769</v>
      </c>
      <c r="H3893">
        <v>44.631456761462566</v>
      </c>
      <c r="I3893">
        <v>3377</v>
      </c>
      <c r="J3893">
        <v>1607</v>
      </c>
      <c r="K3893">
        <v>47.586615339058334</v>
      </c>
    </row>
    <row r="3894" spans="1:11" x14ac:dyDescent="0.25">
      <c r="A3894" t="s">
        <v>287</v>
      </c>
      <c r="B3894" t="s">
        <v>367</v>
      </c>
      <c r="C3894">
        <v>1543</v>
      </c>
      <c r="D3894">
        <v>801</v>
      </c>
      <c r="E3894">
        <v>51.91186001296176</v>
      </c>
      <c r="F3894">
        <v>1639</v>
      </c>
      <c r="G3894">
        <v>790</v>
      </c>
      <c r="H3894">
        <v>48.200122025625376</v>
      </c>
      <c r="I3894">
        <v>3182</v>
      </c>
      <c r="J3894">
        <v>1591</v>
      </c>
      <c r="K3894">
        <v>50</v>
      </c>
    </row>
    <row r="3895" spans="1:11" x14ac:dyDescent="0.25">
      <c r="A3895" t="s">
        <v>287</v>
      </c>
      <c r="B3895" t="s">
        <v>355</v>
      </c>
      <c r="C3895">
        <v>1474</v>
      </c>
      <c r="D3895">
        <v>771</v>
      </c>
      <c r="E3895">
        <v>52.306648575305289</v>
      </c>
      <c r="F3895">
        <v>1536</v>
      </c>
      <c r="G3895">
        <v>722</v>
      </c>
      <c r="H3895">
        <v>47.005208333333329</v>
      </c>
      <c r="I3895">
        <v>3010</v>
      </c>
      <c r="J3895">
        <v>1493</v>
      </c>
      <c r="K3895">
        <v>49.601328903654483</v>
      </c>
    </row>
    <row r="3896" spans="1:11" x14ac:dyDescent="0.25">
      <c r="A3896" t="s">
        <v>287</v>
      </c>
      <c r="B3896" t="s">
        <v>368</v>
      </c>
      <c r="C3896">
        <v>1217</v>
      </c>
      <c r="D3896">
        <v>684</v>
      </c>
      <c r="E3896">
        <v>56.203779786359902</v>
      </c>
      <c r="F3896">
        <v>1414</v>
      </c>
      <c r="G3896">
        <v>696</v>
      </c>
      <c r="H3896">
        <v>49.222065063649225</v>
      </c>
      <c r="I3896">
        <v>2631</v>
      </c>
      <c r="J3896">
        <v>1380</v>
      </c>
      <c r="K3896">
        <v>52.451539338654499</v>
      </c>
    </row>
    <row r="3897" spans="1:11" x14ac:dyDescent="0.25">
      <c r="A3897" t="s">
        <v>287</v>
      </c>
      <c r="B3897" t="s">
        <v>369</v>
      </c>
      <c r="C3897">
        <v>1277</v>
      </c>
      <c r="D3897">
        <v>739</v>
      </c>
      <c r="E3897">
        <v>57.870007830853567</v>
      </c>
      <c r="F3897">
        <v>1358</v>
      </c>
      <c r="G3897">
        <v>714</v>
      </c>
      <c r="H3897">
        <v>52.577319587628864</v>
      </c>
      <c r="I3897">
        <v>2635</v>
      </c>
      <c r="J3897">
        <v>1453</v>
      </c>
      <c r="K3897">
        <v>55.142314990512332</v>
      </c>
    </row>
    <row r="3898" spans="1:11" x14ac:dyDescent="0.25">
      <c r="A3898" t="s">
        <v>287</v>
      </c>
      <c r="B3898" t="s">
        <v>370</v>
      </c>
      <c r="C3898">
        <v>1201</v>
      </c>
      <c r="D3898">
        <v>697</v>
      </c>
      <c r="E3898">
        <v>58.034970857618653</v>
      </c>
      <c r="F3898">
        <v>1423</v>
      </c>
      <c r="G3898">
        <v>719</v>
      </c>
      <c r="H3898">
        <v>50.527055516514409</v>
      </c>
      <c r="I3898">
        <v>2624</v>
      </c>
      <c r="J3898">
        <v>1416</v>
      </c>
      <c r="K3898">
        <v>53.963414634146339</v>
      </c>
    </row>
    <row r="3899" spans="1:11" x14ac:dyDescent="0.25">
      <c r="A3899" t="s">
        <v>287</v>
      </c>
      <c r="B3899" t="s">
        <v>357</v>
      </c>
      <c r="C3899">
        <v>1279</v>
      </c>
      <c r="D3899">
        <v>697</v>
      </c>
      <c r="E3899">
        <v>54.495699765441749</v>
      </c>
      <c r="F3899">
        <v>1425</v>
      </c>
      <c r="G3899">
        <v>668</v>
      </c>
      <c r="H3899">
        <v>46.877192982456144</v>
      </c>
      <c r="I3899">
        <v>2704</v>
      </c>
      <c r="J3899">
        <v>1365</v>
      </c>
      <c r="K3899">
        <v>50.480769230769226</v>
      </c>
    </row>
    <row r="3900" spans="1:11" x14ac:dyDescent="0.25">
      <c r="A3900" t="s">
        <v>287</v>
      </c>
      <c r="B3900" t="s">
        <v>358</v>
      </c>
      <c r="C3900">
        <v>1413</v>
      </c>
      <c r="D3900">
        <v>745</v>
      </c>
      <c r="E3900">
        <v>52.724699221514513</v>
      </c>
      <c r="F3900">
        <v>1483</v>
      </c>
      <c r="G3900">
        <v>694</v>
      </c>
      <c r="H3900">
        <v>46.797033041132835</v>
      </c>
      <c r="I3900">
        <v>2896</v>
      </c>
      <c r="J3900">
        <v>1439</v>
      </c>
      <c r="K3900">
        <v>49.689226519337019</v>
      </c>
    </row>
    <row r="3901" spans="1:11" x14ac:dyDescent="0.25">
      <c r="A3901" t="s">
        <v>287</v>
      </c>
      <c r="B3901" t="s">
        <v>359</v>
      </c>
      <c r="C3901">
        <v>1472</v>
      </c>
      <c r="D3901">
        <v>787</v>
      </c>
      <c r="E3901">
        <v>53.464673913043477</v>
      </c>
      <c r="F3901">
        <v>1492</v>
      </c>
      <c r="G3901">
        <v>685</v>
      </c>
      <c r="H3901">
        <v>45.911528150134046</v>
      </c>
      <c r="I3901">
        <v>2964</v>
      </c>
      <c r="J3901">
        <v>1472</v>
      </c>
      <c r="K3901">
        <v>49.662618083670715</v>
      </c>
    </row>
    <row r="3902" spans="1:11" x14ac:dyDescent="0.25">
      <c r="A3902" t="s">
        <v>287</v>
      </c>
      <c r="B3902" t="s">
        <v>360</v>
      </c>
      <c r="C3902">
        <v>1312</v>
      </c>
      <c r="D3902">
        <v>700</v>
      </c>
      <c r="E3902">
        <v>53.353658536585364</v>
      </c>
      <c r="F3902">
        <v>1495</v>
      </c>
      <c r="G3902">
        <v>693</v>
      </c>
      <c r="H3902">
        <v>46.354515050167223</v>
      </c>
      <c r="I3902">
        <v>2807</v>
      </c>
      <c r="J3902">
        <v>1393</v>
      </c>
      <c r="K3902">
        <v>49.625935162094763</v>
      </c>
    </row>
    <row r="3903" spans="1:11" x14ac:dyDescent="0.25">
      <c r="A3903" t="s">
        <v>287</v>
      </c>
      <c r="B3903" t="s">
        <v>361</v>
      </c>
      <c r="C3903">
        <v>1334</v>
      </c>
      <c r="D3903">
        <v>737</v>
      </c>
      <c r="E3903">
        <v>55.2473763118441</v>
      </c>
      <c r="F3903">
        <v>1613</v>
      </c>
      <c r="G3903">
        <v>761</v>
      </c>
      <c r="H3903">
        <v>47.179169249845003</v>
      </c>
      <c r="I3903">
        <v>2947</v>
      </c>
      <c r="J3903">
        <v>1498</v>
      </c>
      <c r="K3903">
        <v>50.831353919239902</v>
      </c>
    </row>
    <row r="3904" spans="1:11" x14ac:dyDescent="0.25">
      <c r="A3904" t="s">
        <v>287</v>
      </c>
      <c r="B3904" t="s">
        <v>362</v>
      </c>
      <c r="C3904">
        <v>1123</v>
      </c>
      <c r="D3904">
        <v>628</v>
      </c>
      <c r="E3904">
        <v>55.921638468388203</v>
      </c>
      <c r="F3904">
        <v>1490</v>
      </c>
      <c r="G3904">
        <v>696</v>
      </c>
      <c r="H3904">
        <v>46.711409395973099</v>
      </c>
      <c r="I3904">
        <v>2613</v>
      </c>
      <c r="J3904">
        <v>1324</v>
      </c>
      <c r="K3904">
        <v>50.669728281668597</v>
      </c>
    </row>
    <row r="3905" spans="1:11" x14ac:dyDescent="0.25">
      <c r="A3905" t="s">
        <v>287</v>
      </c>
      <c r="B3905" t="s">
        <v>363</v>
      </c>
      <c r="C3905">
        <v>324</v>
      </c>
      <c r="D3905">
        <v>167</v>
      </c>
      <c r="E3905">
        <v>51.543209876543202</v>
      </c>
      <c r="F3905">
        <v>309</v>
      </c>
      <c r="G3905">
        <v>144</v>
      </c>
      <c r="H3905">
        <v>46.601941747572802</v>
      </c>
      <c r="I3905">
        <v>633</v>
      </c>
      <c r="J3905">
        <v>311</v>
      </c>
      <c r="K3905">
        <v>49.131121642970001</v>
      </c>
    </row>
    <row r="3906" spans="1:11" x14ac:dyDescent="0.25">
      <c r="A3906" t="s">
        <v>325</v>
      </c>
      <c r="B3906" t="s">
        <v>367</v>
      </c>
      <c r="C3906">
        <v>3901</v>
      </c>
      <c r="D3906">
        <v>1713</v>
      </c>
      <c r="E3906">
        <v>43.91181748269674</v>
      </c>
      <c r="F3906">
        <v>4984</v>
      </c>
      <c r="G3906">
        <v>1731</v>
      </c>
      <c r="H3906">
        <v>34.731139646869984</v>
      </c>
      <c r="I3906">
        <v>8885</v>
      </c>
      <c r="J3906">
        <v>3444</v>
      </c>
      <c r="K3906">
        <v>38.761958356781093</v>
      </c>
    </row>
    <row r="3907" spans="1:11" x14ac:dyDescent="0.25">
      <c r="A3907" t="s">
        <v>325</v>
      </c>
      <c r="B3907" t="s">
        <v>355</v>
      </c>
      <c r="C3907">
        <v>3833</v>
      </c>
      <c r="D3907">
        <v>1620</v>
      </c>
      <c r="E3907">
        <v>42.264544743021133</v>
      </c>
      <c r="F3907">
        <v>5188</v>
      </c>
      <c r="G3907">
        <v>1747</v>
      </c>
      <c r="H3907">
        <v>33.673862760215883</v>
      </c>
      <c r="I3907">
        <v>9021</v>
      </c>
      <c r="J3907">
        <v>3367</v>
      </c>
      <c r="K3907">
        <v>37.324021727081252</v>
      </c>
    </row>
    <row r="3908" spans="1:11" x14ac:dyDescent="0.25">
      <c r="A3908" t="s">
        <v>325</v>
      </c>
      <c r="B3908" t="s">
        <v>368</v>
      </c>
      <c r="C3908">
        <v>3944</v>
      </c>
      <c r="D3908">
        <v>1510</v>
      </c>
      <c r="E3908">
        <v>38.286004056795129</v>
      </c>
      <c r="F3908">
        <v>5306</v>
      </c>
      <c r="G3908">
        <v>1675</v>
      </c>
      <c r="H3908">
        <v>31.568036185450431</v>
      </c>
      <c r="I3908">
        <v>9250</v>
      </c>
      <c r="J3908">
        <v>3185</v>
      </c>
      <c r="K3908">
        <v>34.432432432432435</v>
      </c>
    </row>
    <row r="3909" spans="1:11" x14ac:dyDescent="0.25">
      <c r="A3909" t="s">
        <v>325</v>
      </c>
      <c r="B3909" t="s">
        <v>369</v>
      </c>
      <c r="C3909">
        <v>3392</v>
      </c>
      <c r="D3909">
        <v>1275</v>
      </c>
      <c r="E3909">
        <v>37.588443396226417</v>
      </c>
      <c r="F3909">
        <v>4775</v>
      </c>
      <c r="G3909">
        <v>1401</v>
      </c>
      <c r="H3909">
        <v>29.340314136125652</v>
      </c>
      <c r="I3909">
        <v>8167</v>
      </c>
      <c r="J3909">
        <v>2676</v>
      </c>
      <c r="K3909">
        <v>32.766009550630585</v>
      </c>
    </row>
    <row r="3910" spans="1:11" x14ac:dyDescent="0.25">
      <c r="A3910" t="s">
        <v>325</v>
      </c>
      <c r="B3910" t="s">
        <v>370</v>
      </c>
      <c r="C3910">
        <v>4087</v>
      </c>
      <c r="D3910">
        <v>1612</v>
      </c>
      <c r="E3910">
        <v>39.442133594323465</v>
      </c>
      <c r="F3910">
        <v>5438</v>
      </c>
      <c r="G3910">
        <v>1647</v>
      </c>
      <c r="H3910">
        <v>30.286870172857665</v>
      </c>
      <c r="I3910">
        <v>9525</v>
      </c>
      <c r="J3910">
        <v>3259</v>
      </c>
      <c r="K3910">
        <v>34.215223097112862</v>
      </c>
    </row>
    <row r="3911" spans="1:11" x14ac:dyDescent="0.25">
      <c r="A3911" t="s">
        <v>325</v>
      </c>
      <c r="B3911" t="s">
        <v>357</v>
      </c>
      <c r="C3911">
        <v>5122</v>
      </c>
      <c r="D3911">
        <v>2050</v>
      </c>
      <c r="E3911">
        <v>40.023428348301444</v>
      </c>
      <c r="F3911">
        <v>6278</v>
      </c>
      <c r="G3911">
        <v>1921</v>
      </c>
      <c r="H3911">
        <v>30.598916852500796</v>
      </c>
      <c r="I3911">
        <v>11400</v>
      </c>
      <c r="J3911">
        <v>3971</v>
      </c>
      <c r="K3911">
        <v>34.833333333333336</v>
      </c>
    </row>
    <row r="3912" spans="1:11" x14ac:dyDescent="0.25">
      <c r="A3912" t="s">
        <v>325</v>
      </c>
      <c r="B3912" t="s">
        <v>358</v>
      </c>
      <c r="C3912">
        <v>5055</v>
      </c>
      <c r="D3912">
        <v>2163</v>
      </c>
      <c r="E3912">
        <v>42.789317507418403</v>
      </c>
      <c r="F3912">
        <v>5912</v>
      </c>
      <c r="G3912">
        <v>1952</v>
      </c>
      <c r="H3912">
        <v>33.017591339648177</v>
      </c>
      <c r="I3912">
        <v>10967</v>
      </c>
      <c r="J3912">
        <v>4115</v>
      </c>
      <c r="K3912">
        <v>37.521655876721077</v>
      </c>
    </row>
    <row r="3913" spans="1:11" x14ac:dyDescent="0.25">
      <c r="A3913" t="s">
        <v>325</v>
      </c>
      <c r="B3913" t="s">
        <v>359</v>
      </c>
      <c r="C3913">
        <v>4310</v>
      </c>
      <c r="D3913">
        <v>1923</v>
      </c>
      <c r="E3913">
        <v>44.617169373549885</v>
      </c>
      <c r="F3913">
        <v>4969</v>
      </c>
      <c r="G3913">
        <v>1763</v>
      </c>
      <c r="H3913">
        <v>35.479975850271686</v>
      </c>
      <c r="I3913">
        <v>9279</v>
      </c>
      <c r="J3913">
        <v>3686</v>
      </c>
      <c r="K3913">
        <v>39.724108201314799</v>
      </c>
    </row>
    <row r="3914" spans="1:11" x14ac:dyDescent="0.25">
      <c r="A3914" t="s">
        <v>289</v>
      </c>
      <c r="B3914" t="s">
        <v>365</v>
      </c>
      <c r="C3914">
        <v>2680</v>
      </c>
      <c r="D3914">
        <v>1098</v>
      </c>
      <c r="E3914">
        <v>40.970149253731343</v>
      </c>
      <c r="F3914">
        <v>2987</v>
      </c>
      <c r="G3914">
        <v>1114</v>
      </c>
      <c r="H3914">
        <v>37.294944760629399</v>
      </c>
      <c r="I3914">
        <v>5671</v>
      </c>
      <c r="J3914">
        <v>2213</v>
      </c>
      <c r="K3914">
        <v>39.023099982366425</v>
      </c>
    </row>
    <row r="3915" spans="1:11" x14ac:dyDescent="0.25">
      <c r="A3915" t="s">
        <v>289</v>
      </c>
      <c r="B3915" t="s">
        <v>366</v>
      </c>
      <c r="C3915">
        <v>2789</v>
      </c>
      <c r="D3915">
        <v>1210</v>
      </c>
      <c r="E3915">
        <v>43.384725708139122</v>
      </c>
      <c r="F3915">
        <v>2762</v>
      </c>
      <c r="G3915">
        <v>998</v>
      </c>
      <c r="H3915">
        <v>36.133236784938447</v>
      </c>
      <c r="I3915">
        <v>5551</v>
      </c>
      <c r="J3915">
        <v>2208</v>
      </c>
      <c r="K3915">
        <v>39.776616825797156</v>
      </c>
    </row>
    <row r="3916" spans="1:11" x14ac:dyDescent="0.25">
      <c r="A3916" t="s">
        <v>289</v>
      </c>
      <c r="B3916" t="s">
        <v>367</v>
      </c>
      <c r="C3916">
        <v>2117</v>
      </c>
      <c r="D3916">
        <v>1017</v>
      </c>
      <c r="E3916">
        <v>48.039678790741618</v>
      </c>
      <c r="F3916">
        <v>2333</v>
      </c>
      <c r="G3916">
        <v>910</v>
      </c>
      <c r="H3916">
        <v>39.005572224603519</v>
      </c>
      <c r="I3916">
        <v>4451</v>
      </c>
      <c r="J3916">
        <v>1927</v>
      </c>
      <c r="K3916">
        <v>43.293641878229607</v>
      </c>
    </row>
    <row r="3917" spans="1:11" x14ac:dyDescent="0.25">
      <c r="A3917" t="s">
        <v>289</v>
      </c>
      <c r="B3917" t="s">
        <v>355</v>
      </c>
      <c r="C3917">
        <v>2196</v>
      </c>
      <c r="D3917">
        <v>1007</v>
      </c>
      <c r="E3917">
        <v>45.856102003642988</v>
      </c>
      <c r="F3917">
        <v>2466</v>
      </c>
      <c r="G3917">
        <v>894</v>
      </c>
      <c r="H3917">
        <v>36.253041362530411</v>
      </c>
      <c r="I3917">
        <v>4662</v>
      </c>
      <c r="J3917">
        <v>1901</v>
      </c>
      <c r="K3917">
        <v>40.776490776490775</v>
      </c>
    </row>
    <row r="3918" spans="1:11" x14ac:dyDescent="0.25">
      <c r="A3918" t="s">
        <v>289</v>
      </c>
      <c r="B3918" t="s">
        <v>368</v>
      </c>
      <c r="C3918">
        <v>2246</v>
      </c>
      <c r="D3918">
        <v>965</v>
      </c>
      <c r="E3918">
        <v>42.965271593944792</v>
      </c>
      <c r="F3918">
        <v>2730</v>
      </c>
      <c r="G3918">
        <v>867</v>
      </c>
      <c r="H3918">
        <v>31.758241758241756</v>
      </c>
      <c r="I3918">
        <v>4976</v>
      </c>
      <c r="J3918">
        <v>1832</v>
      </c>
      <c r="K3918">
        <v>36.816720257234728</v>
      </c>
    </row>
    <row r="3919" spans="1:11" x14ac:dyDescent="0.25">
      <c r="A3919" t="s">
        <v>289</v>
      </c>
      <c r="B3919" t="s">
        <v>369</v>
      </c>
      <c r="C3919">
        <v>1926</v>
      </c>
      <c r="D3919">
        <v>842</v>
      </c>
      <c r="E3919">
        <v>43.717549325025956</v>
      </c>
      <c r="F3919">
        <v>2249</v>
      </c>
      <c r="G3919">
        <v>756</v>
      </c>
      <c r="H3919">
        <v>33.614939973321476</v>
      </c>
      <c r="I3919">
        <v>4175</v>
      </c>
      <c r="J3919">
        <v>1598</v>
      </c>
      <c r="K3919">
        <v>38.275449101796404</v>
      </c>
    </row>
    <row r="3920" spans="1:11" x14ac:dyDescent="0.25">
      <c r="A3920" t="s">
        <v>289</v>
      </c>
      <c r="B3920" t="s">
        <v>370</v>
      </c>
      <c r="C3920">
        <v>1771</v>
      </c>
      <c r="D3920">
        <v>914</v>
      </c>
      <c r="E3920">
        <v>51.609260304912475</v>
      </c>
      <c r="F3920">
        <v>2106</v>
      </c>
      <c r="G3920">
        <v>929</v>
      </c>
      <c r="H3920">
        <v>44.112060778727447</v>
      </c>
      <c r="I3920">
        <v>3877</v>
      </c>
      <c r="J3920">
        <v>1843</v>
      </c>
      <c r="K3920">
        <v>47.536755223110646</v>
      </c>
    </row>
    <row r="3921" spans="1:11" x14ac:dyDescent="0.25">
      <c r="A3921" t="s">
        <v>289</v>
      </c>
      <c r="B3921" t="s">
        <v>357</v>
      </c>
      <c r="C3921">
        <v>1831</v>
      </c>
      <c r="D3921">
        <v>1092</v>
      </c>
      <c r="E3921">
        <v>59.639541234298193</v>
      </c>
      <c r="F3921">
        <v>2058</v>
      </c>
      <c r="G3921">
        <v>1066</v>
      </c>
      <c r="H3921">
        <v>51.797862001943628</v>
      </c>
      <c r="I3921">
        <v>3889</v>
      </c>
      <c r="J3921">
        <v>2158</v>
      </c>
      <c r="K3921">
        <v>55.489843147338654</v>
      </c>
    </row>
    <row r="3922" spans="1:11" x14ac:dyDescent="0.25">
      <c r="A3922" t="s">
        <v>289</v>
      </c>
      <c r="B3922" t="s">
        <v>358</v>
      </c>
      <c r="C3922">
        <v>2026</v>
      </c>
      <c r="D3922">
        <v>1155</v>
      </c>
      <c r="E3922">
        <v>57.00888450148075</v>
      </c>
      <c r="F3922">
        <v>2246</v>
      </c>
      <c r="G3922">
        <v>1124</v>
      </c>
      <c r="H3922">
        <v>50.044523597506675</v>
      </c>
      <c r="I3922">
        <v>4272</v>
      </c>
      <c r="J3922">
        <v>2279</v>
      </c>
      <c r="K3922">
        <v>53.34737827715356</v>
      </c>
    </row>
    <row r="3923" spans="1:11" x14ac:dyDescent="0.25">
      <c r="A3923" t="s">
        <v>289</v>
      </c>
      <c r="B3923" t="s">
        <v>359</v>
      </c>
      <c r="C3923">
        <v>2882</v>
      </c>
      <c r="D3923">
        <v>1604</v>
      </c>
      <c r="E3923">
        <v>55.655794587092295</v>
      </c>
      <c r="F3923">
        <v>2964</v>
      </c>
      <c r="G3923">
        <v>1494</v>
      </c>
      <c r="H3923">
        <v>50.404858299595141</v>
      </c>
      <c r="I3923">
        <v>5846</v>
      </c>
      <c r="J3923">
        <v>3098</v>
      </c>
      <c r="K3923">
        <v>52.993499828942866</v>
      </c>
    </row>
    <row r="3924" spans="1:11" x14ac:dyDescent="0.25">
      <c r="A3924" t="s">
        <v>289</v>
      </c>
      <c r="B3924" t="s">
        <v>360</v>
      </c>
      <c r="C3924">
        <v>2627</v>
      </c>
      <c r="D3924">
        <v>1448</v>
      </c>
      <c r="E3924">
        <v>55.119908641035401</v>
      </c>
      <c r="F3924">
        <v>2933</v>
      </c>
      <c r="G3924">
        <v>1429</v>
      </c>
      <c r="H3924">
        <v>48.721445618820319</v>
      </c>
      <c r="I3924">
        <v>5560</v>
      </c>
      <c r="J3924">
        <v>2877</v>
      </c>
      <c r="K3924">
        <v>51.744604316546763</v>
      </c>
    </row>
    <row r="3925" spans="1:11" x14ac:dyDescent="0.25">
      <c r="A3925" t="s">
        <v>289</v>
      </c>
      <c r="B3925" t="s">
        <v>361</v>
      </c>
      <c r="C3925">
        <v>2338</v>
      </c>
      <c r="D3925">
        <v>1211</v>
      </c>
      <c r="E3925">
        <v>51.796407185628702</v>
      </c>
      <c r="F3925">
        <v>2489</v>
      </c>
      <c r="G3925">
        <v>1146</v>
      </c>
      <c r="H3925">
        <v>46.042587384491803</v>
      </c>
      <c r="I3925">
        <v>4827</v>
      </c>
      <c r="J3925">
        <v>2357</v>
      </c>
      <c r="K3925">
        <v>48.829500725088003</v>
      </c>
    </row>
    <row r="3926" spans="1:11" x14ac:dyDescent="0.25">
      <c r="A3926" t="s">
        <v>289</v>
      </c>
      <c r="B3926" t="s">
        <v>362</v>
      </c>
      <c r="C3926">
        <v>2383</v>
      </c>
      <c r="D3926">
        <v>1230</v>
      </c>
      <c r="E3926">
        <v>51.615610574905602</v>
      </c>
      <c r="F3926">
        <v>2505</v>
      </c>
      <c r="G3926">
        <v>1149</v>
      </c>
      <c r="H3926">
        <v>45.868263473053901</v>
      </c>
      <c r="I3926">
        <v>4888</v>
      </c>
      <c r="J3926">
        <v>2379</v>
      </c>
      <c r="K3926">
        <v>48.670212765957501</v>
      </c>
    </row>
    <row r="3927" spans="1:11" x14ac:dyDescent="0.25">
      <c r="A3927" t="s">
        <v>289</v>
      </c>
      <c r="B3927" t="s">
        <v>363</v>
      </c>
      <c r="C3927">
        <v>474</v>
      </c>
      <c r="D3927">
        <v>260</v>
      </c>
      <c r="E3927">
        <v>54.852320675105503</v>
      </c>
      <c r="F3927">
        <v>488</v>
      </c>
      <c r="G3927">
        <v>240</v>
      </c>
      <c r="H3927">
        <v>49.180327868852501</v>
      </c>
      <c r="I3927">
        <v>962</v>
      </c>
      <c r="J3927">
        <v>500</v>
      </c>
      <c r="K3927">
        <v>51.975051975051997</v>
      </c>
    </row>
    <row r="3928" spans="1:11" x14ac:dyDescent="0.25">
      <c r="A3928" t="s">
        <v>290</v>
      </c>
      <c r="B3928" t="s">
        <v>365</v>
      </c>
      <c r="C3928">
        <v>1731</v>
      </c>
      <c r="D3928">
        <v>810</v>
      </c>
      <c r="E3928">
        <v>46.793760831889088</v>
      </c>
      <c r="F3928">
        <v>2035</v>
      </c>
      <c r="G3928">
        <v>795</v>
      </c>
      <c r="H3928">
        <v>39.066339066339062</v>
      </c>
      <c r="I3928">
        <v>3768</v>
      </c>
      <c r="J3928">
        <v>1606</v>
      </c>
      <c r="K3928">
        <v>42.622080679405514</v>
      </c>
    </row>
    <row r="3929" spans="1:11" x14ac:dyDescent="0.25">
      <c r="A3929" t="s">
        <v>290</v>
      </c>
      <c r="B3929" t="s">
        <v>366</v>
      </c>
      <c r="C3929">
        <v>1641</v>
      </c>
      <c r="D3929">
        <v>789</v>
      </c>
      <c r="E3929">
        <v>48.080438756855571</v>
      </c>
      <c r="F3929">
        <v>1672</v>
      </c>
      <c r="G3929">
        <v>645</v>
      </c>
      <c r="H3929">
        <v>38.576555023923447</v>
      </c>
      <c r="I3929">
        <v>3313</v>
      </c>
      <c r="J3929">
        <v>1434</v>
      </c>
      <c r="K3929">
        <v>43.284032598853003</v>
      </c>
    </row>
    <row r="3930" spans="1:11" x14ac:dyDescent="0.25">
      <c r="A3930" t="s">
        <v>290</v>
      </c>
      <c r="B3930" t="s">
        <v>367</v>
      </c>
      <c r="C3930">
        <v>1671</v>
      </c>
      <c r="D3930">
        <v>746</v>
      </c>
      <c r="E3930">
        <v>44.643925792938361</v>
      </c>
      <c r="F3930">
        <v>1699</v>
      </c>
      <c r="G3930">
        <v>669</v>
      </c>
      <c r="H3930">
        <v>39.376103590347263</v>
      </c>
      <c r="I3930">
        <v>3372</v>
      </c>
      <c r="J3930">
        <v>1415</v>
      </c>
      <c r="K3930">
        <v>41.9632265717675</v>
      </c>
    </row>
    <row r="3931" spans="1:11" x14ac:dyDescent="0.25">
      <c r="A3931" t="s">
        <v>290</v>
      </c>
      <c r="B3931" t="s">
        <v>355</v>
      </c>
      <c r="C3931">
        <v>1617</v>
      </c>
      <c r="D3931">
        <v>748</v>
      </c>
      <c r="E3931">
        <v>46.258503401360542</v>
      </c>
      <c r="F3931">
        <v>1696</v>
      </c>
      <c r="G3931">
        <v>693</v>
      </c>
      <c r="H3931">
        <v>40.860849056603776</v>
      </c>
      <c r="I3931">
        <v>3313</v>
      </c>
      <c r="J3931">
        <v>1441</v>
      </c>
      <c r="K3931">
        <v>43.495321460911562</v>
      </c>
    </row>
    <row r="3932" spans="1:11" x14ac:dyDescent="0.25">
      <c r="A3932" t="s">
        <v>290</v>
      </c>
      <c r="B3932" t="s">
        <v>368</v>
      </c>
      <c r="C3932">
        <v>1426</v>
      </c>
      <c r="D3932">
        <v>655</v>
      </c>
      <c r="E3932">
        <v>45.932678821879378</v>
      </c>
      <c r="F3932">
        <v>1604</v>
      </c>
      <c r="G3932">
        <v>658</v>
      </c>
      <c r="H3932">
        <v>41.022443890274317</v>
      </c>
      <c r="I3932">
        <v>3030</v>
      </c>
      <c r="J3932">
        <v>1313</v>
      </c>
      <c r="K3932">
        <v>43.333333333333329</v>
      </c>
    </row>
    <row r="3933" spans="1:11" x14ac:dyDescent="0.25">
      <c r="A3933" t="s">
        <v>290</v>
      </c>
      <c r="B3933" t="s">
        <v>369</v>
      </c>
      <c r="C3933">
        <v>1513</v>
      </c>
      <c r="D3933">
        <v>694</v>
      </c>
      <c r="E3933">
        <v>45.869134170522138</v>
      </c>
      <c r="F3933">
        <v>1596</v>
      </c>
      <c r="G3933">
        <v>609</v>
      </c>
      <c r="H3933">
        <v>38.157894736842103</v>
      </c>
      <c r="I3933">
        <v>3109</v>
      </c>
      <c r="J3933">
        <v>1303</v>
      </c>
      <c r="K3933">
        <v>41.910582180765523</v>
      </c>
    </row>
    <row r="3934" spans="1:11" x14ac:dyDescent="0.25">
      <c r="A3934" t="s">
        <v>290</v>
      </c>
      <c r="B3934" t="s">
        <v>370</v>
      </c>
      <c r="C3934">
        <v>1400</v>
      </c>
      <c r="D3934">
        <v>656</v>
      </c>
      <c r="E3934">
        <v>46.857142857142854</v>
      </c>
      <c r="F3934">
        <v>1631</v>
      </c>
      <c r="G3934">
        <v>633</v>
      </c>
      <c r="H3934">
        <v>38.810545677498467</v>
      </c>
      <c r="I3934">
        <v>3031</v>
      </c>
      <c r="J3934">
        <v>1289</v>
      </c>
      <c r="K3934">
        <v>42.527218739689872</v>
      </c>
    </row>
    <row r="3935" spans="1:11" x14ac:dyDescent="0.25">
      <c r="A3935" t="s">
        <v>290</v>
      </c>
      <c r="B3935" t="s">
        <v>357</v>
      </c>
      <c r="C3935">
        <v>1373</v>
      </c>
      <c r="D3935">
        <v>661</v>
      </c>
      <c r="E3935">
        <v>48.142753095411507</v>
      </c>
      <c r="F3935">
        <v>1595</v>
      </c>
      <c r="G3935">
        <v>684</v>
      </c>
      <c r="H3935">
        <v>42.884012539184951</v>
      </c>
      <c r="I3935">
        <v>2968</v>
      </c>
      <c r="J3935">
        <v>1345</v>
      </c>
      <c r="K3935">
        <v>45.316711590296499</v>
      </c>
    </row>
    <row r="3936" spans="1:11" x14ac:dyDescent="0.25">
      <c r="A3936" t="s">
        <v>290</v>
      </c>
      <c r="B3936" t="s">
        <v>358</v>
      </c>
      <c r="C3936">
        <v>1634</v>
      </c>
      <c r="D3936">
        <v>829</v>
      </c>
      <c r="E3936">
        <v>50.734394124847</v>
      </c>
      <c r="F3936">
        <v>1742</v>
      </c>
      <c r="G3936">
        <v>765</v>
      </c>
      <c r="H3936">
        <v>43.915040183696902</v>
      </c>
      <c r="I3936">
        <v>3376</v>
      </c>
      <c r="J3936">
        <v>1594</v>
      </c>
      <c r="K3936">
        <v>47.215639810426538</v>
      </c>
    </row>
    <row r="3937" spans="1:11" x14ac:dyDescent="0.25">
      <c r="A3937" t="s">
        <v>290</v>
      </c>
      <c r="B3937" t="s">
        <v>359</v>
      </c>
      <c r="C3937">
        <v>1819</v>
      </c>
      <c r="D3937">
        <v>836</v>
      </c>
      <c r="E3937">
        <v>45.959318306761958</v>
      </c>
      <c r="F3937">
        <v>2040</v>
      </c>
      <c r="G3937">
        <v>839</v>
      </c>
      <c r="H3937">
        <v>41.127450980392162</v>
      </c>
      <c r="I3937">
        <v>3859</v>
      </c>
      <c r="J3937">
        <v>1675</v>
      </c>
      <c r="K3937">
        <v>43.405027209121535</v>
      </c>
    </row>
    <row r="3938" spans="1:11" x14ac:dyDescent="0.25">
      <c r="A3938" t="s">
        <v>290</v>
      </c>
      <c r="B3938" t="s">
        <v>360</v>
      </c>
      <c r="C3938">
        <v>1720</v>
      </c>
      <c r="D3938">
        <v>786</v>
      </c>
      <c r="E3938">
        <v>45.697674418604649</v>
      </c>
      <c r="F3938">
        <v>1975</v>
      </c>
      <c r="G3938">
        <v>811</v>
      </c>
      <c r="H3938">
        <v>41.063291139240512</v>
      </c>
      <c r="I3938">
        <v>3695</v>
      </c>
      <c r="J3938">
        <v>1597</v>
      </c>
      <c r="K3938">
        <v>43.220568335588631</v>
      </c>
    </row>
    <row r="3939" spans="1:11" x14ac:dyDescent="0.25">
      <c r="A3939" t="s">
        <v>290</v>
      </c>
      <c r="B3939" t="s">
        <v>361</v>
      </c>
      <c r="C3939">
        <v>1543</v>
      </c>
      <c r="D3939">
        <v>720</v>
      </c>
      <c r="E3939">
        <v>46.662346079066801</v>
      </c>
      <c r="F3939">
        <v>1945</v>
      </c>
      <c r="G3939">
        <v>765</v>
      </c>
      <c r="H3939">
        <v>39.331619537275103</v>
      </c>
      <c r="I3939">
        <v>3488</v>
      </c>
      <c r="J3939">
        <v>1485</v>
      </c>
      <c r="K3939">
        <v>42.574541284403701</v>
      </c>
    </row>
    <row r="3940" spans="1:11" x14ac:dyDescent="0.25">
      <c r="A3940" t="s">
        <v>290</v>
      </c>
      <c r="B3940" t="s">
        <v>362</v>
      </c>
      <c r="C3940">
        <v>1598</v>
      </c>
      <c r="D3940">
        <v>759</v>
      </c>
      <c r="E3940">
        <v>47.496871088861099</v>
      </c>
      <c r="F3940">
        <v>1758</v>
      </c>
      <c r="G3940">
        <v>764</v>
      </c>
      <c r="H3940">
        <v>43.4584755403868</v>
      </c>
      <c r="I3940">
        <v>3356</v>
      </c>
      <c r="J3940">
        <v>1523</v>
      </c>
      <c r="K3940">
        <v>45.381406436233597</v>
      </c>
    </row>
    <row r="3941" spans="1:11" x14ac:dyDescent="0.25">
      <c r="A3941" t="s">
        <v>290</v>
      </c>
      <c r="B3941" t="s">
        <v>363</v>
      </c>
      <c r="C3941">
        <v>598</v>
      </c>
      <c r="D3941">
        <v>301</v>
      </c>
      <c r="E3941">
        <v>50.334448160535104</v>
      </c>
      <c r="F3941">
        <v>593</v>
      </c>
      <c r="G3941">
        <v>302</v>
      </c>
      <c r="H3941">
        <v>50.927487352445198</v>
      </c>
      <c r="I3941">
        <v>1191</v>
      </c>
      <c r="J3941">
        <v>603</v>
      </c>
      <c r="K3941">
        <v>50.6297229219144</v>
      </c>
    </row>
    <row r="3942" spans="1:11" x14ac:dyDescent="0.25">
      <c r="A3942" t="s">
        <v>291</v>
      </c>
      <c r="B3942" t="s">
        <v>365</v>
      </c>
      <c r="C3942">
        <v>3207</v>
      </c>
      <c r="D3942">
        <v>1436</v>
      </c>
      <c r="E3942">
        <v>44.777050202681629</v>
      </c>
      <c r="F3942">
        <v>3100</v>
      </c>
      <c r="G3942">
        <v>1280</v>
      </c>
      <c r="H3942">
        <v>41.29032258064516</v>
      </c>
      <c r="I3942">
        <v>6308</v>
      </c>
      <c r="J3942">
        <v>2717</v>
      </c>
      <c r="K3942">
        <v>43.072289156626503</v>
      </c>
    </row>
    <row r="3943" spans="1:11" x14ac:dyDescent="0.25">
      <c r="A3943" t="s">
        <v>291</v>
      </c>
      <c r="B3943" t="s">
        <v>366</v>
      </c>
      <c r="C3943">
        <v>3143</v>
      </c>
      <c r="D3943">
        <v>1423</v>
      </c>
      <c r="E3943">
        <v>45.275214762965312</v>
      </c>
      <c r="F3943">
        <v>3234</v>
      </c>
      <c r="G3943">
        <v>1326</v>
      </c>
      <c r="H3943">
        <v>41.001855287569569</v>
      </c>
      <c r="I3943">
        <v>6377</v>
      </c>
      <c r="J3943">
        <v>2749</v>
      </c>
      <c r="K3943">
        <v>43.108044535047831</v>
      </c>
    </row>
    <row r="3944" spans="1:11" x14ac:dyDescent="0.25">
      <c r="A3944" t="s">
        <v>291</v>
      </c>
      <c r="B3944" t="s">
        <v>367</v>
      </c>
      <c r="C3944">
        <v>2430</v>
      </c>
      <c r="D3944">
        <v>1228</v>
      </c>
      <c r="E3944">
        <v>50.534979423868315</v>
      </c>
      <c r="F3944">
        <v>2463</v>
      </c>
      <c r="G3944">
        <v>1065</v>
      </c>
      <c r="H3944">
        <v>43.239951278928139</v>
      </c>
      <c r="I3944">
        <v>4893</v>
      </c>
      <c r="J3944">
        <v>2293</v>
      </c>
      <c r="K3944">
        <v>46.862865317800946</v>
      </c>
    </row>
    <row r="3945" spans="1:11" x14ac:dyDescent="0.25">
      <c r="A3945" t="s">
        <v>291</v>
      </c>
      <c r="B3945" t="s">
        <v>368</v>
      </c>
      <c r="C3945">
        <v>2760</v>
      </c>
      <c r="D3945">
        <v>1279</v>
      </c>
      <c r="E3945">
        <v>46.340579710144929</v>
      </c>
      <c r="F3945">
        <v>2980</v>
      </c>
      <c r="G3945">
        <v>1214</v>
      </c>
      <c r="H3945">
        <v>40.738255033557046</v>
      </c>
      <c r="I3945">
        <v>5740</v>
      </c>
      <c r="J3945">
        <v>2493</v>
      </c>
      <c r="K3945">
        <v>43.432055749128921</v>
      </c>
    </row>
    <row r="3946" spans="1:11" x14ac:dyDescent="0.25">
      <c r="A3946" t="s">
        <v>291</v>
      </c>
      <c r="B3946" t="s">
        <v>369</v>
      </c>
      <c r="C3946">
        <v>2119</v>
      </c>
      <c r="D3946">
        <v>1001</v>
      </c>
      <c r="E3946">
        <v>47.239263803680977</v>
      </c>
      <c r="F3946">
        <v>2564</v>
      </c>
      <c r="G3946">
        <v>964</v>
      </c>
      <c r="H3946">
        <v>37.597503900156006</v>
      </c>
      <c r="I3946">
        <v>4683</v>
      </c>
      <c r="J3946">
        <v>1965</v>
      </c>
      <c r="K3946">
        <v>41.960281870595772</v>
      </c>
    </row>
    <row r="3947" spans="1:11" x14ac:dyDescent="0.25">
      <c r="A3947" t="s">
        <v>291</v>
      </c>
      <c r="B3947" t="s">
        <v>355</v>
      </c>
      <c r="C3947">
        <v>2631</v>
      </c>
      <c r="D3947">
        <v>1293</v>
      </c>
      <c r="E3947">
        <v>49.14481185860889</v>
      </c>
      <c r="F3947">
        <v>3206</v>
      </c>
      <c r="G3947">
        <v>1244</v>
      </c>
      <c r="H3947">
        <v>38.802245789145353</v>
      </c>
      <c r="I3947">
        <v>5837</v>
      </c>
      <c r="J3947">
        <v>2537</v>
      </c>
      <c r="K3947">
        <v>43.464108274798697</v>
      </c>
    </row>
    <row r="3948" spans="1:11" x14ac:dyDescent="0.25">
      <c r="A3948" t="s">
        <v>291</v>
      </c>
      <c r="B3948" t="s">
        <v>357</v>
      </c>
      <c r="C3948">
        <v>3029</v>
      </c>
      <c r="D3948">
        <v>1405</v>
      </c>
      <c r="E3948">
        <v>46.384945526576431</v>
      </c>
      <c r="F3948">
        <v>2920</v>
      </c>
      <c r="G3948">
        <v>1167</v>
      </c>
      <c r="H3948">
        <v>39.965753424657535</v>
      </c>
      <c r="I3948">
        <v>5949</v>
      </c>
      <c r="J3948">
        <v>2572</v>
      </c>
      <c r="K3948">
        <v>43.234157001176669</v>
      </c>
    </row>
    <row r="3949" spans="1:11" x14ac:dyDescent="0.25">
      <c r="A3949" t="s">
        <v>291</v>
      </c>
      <c r="B3949" t="s">
        <v>358</v>
      </c>
      <c r="C3949">
        <v>3181</v>
      </c>
      <c r="D3949">
        <v>1424</v>
      </c>
      <c r="E3949">
        <v>44.765796919207794</v>
      </c>
      <c r="F3949">
        <v>3318</v>
      </c>
      <c r="G3949">
        <v>1207</v>
      </c>
      <c r="H3949">
        <v>36.377335744424357</v>
      </c>
      <c r="I3949">
        <v>6499</v>
      </c>
      <c r="J3949">
        <v>2631</v>
      </c>
      <c r="K3949">
        <v>40.483151254039086</v>
      </c>
    </row>
    <row r="3950" spans="1:11" x14ac:dyDescent="0.25">
      <c r="A3950" t="s">
        <v>291</v>
      </c>
      <c r="B3950" t="s">
        <v>359</v>
      </c>
      <c r="C3950">
        <v>2676</v>
      </c>
      <c r="D3950">
        <v>1241</v>
      </c>
      <c r="E3950">
        <v>46.375186846038858</v>
      </c>
      <c r="F3950">
        <v>3042</v>
      </c>
      <c r="G3950">
        <v>1185</v>
      </c>
      <c r="H3950">
        <v>38.954635108481263</v>
      </c>
      <c r="I3950">
        <v>5718</v>
      </c>
      <c r="J3950">
        <v>2426</v>
      </c>
      <c r="K3950">
        <v>42.427422175585868</v>
      </c>
    </row>
    <row r="3951" spans="1:11" x14ac:dyDescent="0.25">
      <c r="A3951" t="s">
        <v>291</v>
      </c>
      <c r="B3951" t="s">
        <v>360</v>
      </c>
      <c r="C3951">
        <v>2514</v>
      </c>
      <c r="D3951">
        <v>1092</v>
      </c>
      <c r="E3951">
        <v>43.436754176610975</v>
      </c>
      <c r="F3951">
        <v>3041</v>
      </c>
      <c r="G3951">
        <v>1093</v>
      </c>
      <c r="H3951">
        <v>35.942124301216701</v>
      </c>
      <c r="I3951">
        <v>5555</v>
      </c>
      <c r="J3951">
        <v>2185</v>
      </c>
      <c r="K3951">
        <v>39.333933393339336</v>
      </c>
    </row>
    <row r="3952" spans="1:11" x14ac:dyDescent="0.25">
      <c r="A3952" t="s">
        <v>291</v>
      </c>
      <c r="B3952" t="s">
        <v>361</v>
      </c>
      <c r="C3952">
        <v>2719</v>
      </c>
      <c r="D3952">
        <v>1181</v>
      </c>
      <c r="E3952">
        <v>43.435086428834097</v>
      </c>
      <c r="F3952">
        <v>3404</v>
      </c>
      <c r="G3952">
        <v>1124</v>
      </c>
      <c r="H3952">
        <v>33.019976498237398</v>
      </c>
      <c r="I3952">
        <v>6123</v>
      </c>
      <c r="J3952">
        <v>2305</v>
      </c>
      <c r="K3952">
        <v>37.644945288257396</v>
      </c>
    </row>
    <row r="3953" spans="1:11" x14ac:dyDescent="0.25">
      <c r="A3953" t="s">
        <v>291</v>
      </c>
      <c r="B3953" t="s">
        <v>362</v>
      </c>
      <c r="C3953">
        <v>2873</v>
      </c>
      <c r="D3953">
        <v>1193</v>
      </c>
      <c r="E3953">
        <v>41.524538809606703</v>
      </c>
      <c r="F3953">
        <v>3365</v>
      </c>
      <c r="G3953">
        <v>1080</v>
      </c>
      <c r="H3953">
        <v>32.095096582466603</v>
      </c>
      <c r="I3953">
        <v>6240</v>
      </c>
      <c r="J3953">
        <v>2273</v>
      </c>
      <c r="K3953">
        <v>36.426282051282101</v>
      </c>
    </row>
    <row r="3954" spans="1:11" x14ac:dyDescent="0.25">
      <c r="A3954" t="s">
        <v>291</v>
      </c>
      <c r="B3954" t="s">
        <v>363</v>
      </c>
      <c r="C3954">
        <v>703</v>
      </c>
      <c r="D3954">
        <v>276</v>
      </c>
      <c r="E3954">
        <v>39.260312944523498</v>
      </c>
      <c r="F3954">
        <v>753</v>
      </c>
      <c r="G3954">
        <v>275</v>
      </c>
      <c r="H3954">
        <v>36.520584329349298</v>
      </c>
      <c r="I3954">
        <v>1456</v>
      </c>
      <c r="J3954">
        <v>551</v>
      </c>
      <c r="K3954">
        <v>37.843406593406598</v>
      </c>
    </row>
    <row r="3955" spans="1:11" x14ac:dyDescent="0.25">
      <c r="A3955" t="s">
        <v>292</v>
      </c>
      <c r="B3955" t="s">
        <v>357</v>
      </c>
      <c r="C3955">
        <v>2339</v>
      </c>
      <c r="D3955">
        <v>1104</v>
      </c>
      <c r="E3955">
        <v>47.199657973492947</v>
      </c>
      <c r="F3955">
        <v>2453</v>
      </c>
      <c r="G3955">
        <v>1063</v>
      </c>
      <c r="H3955">
        <v>43.33469221361598</v>
      </c>
      <c r="I3955">
        <v>4792</v>
      </c>
      <c r="J3955">
        <v>2167</v>
      </c>
      <c r="K3955">
        <v>45.221202003338895</v>
      </c>
    </row>
    <row r="3956" spans="1:11" x14ac:dyDescent="0.25">
      <c r="A3956" t="s">
        <v>292</v>
      </c>
      <c r="B3956" t="s">
        <v>358</v>
      </c>
      <c r="C3956">
        <v>2600</v>
      </c>
      <c r="D3956">
        <v>1399</v>
      </c>
      <c r="E3956">
        <v>53.807692307692307</v>
      </c>
      <c r="F3956">
        <v>2681</v>
      </c>
      <c r="G3956">
        <v>1254</v>
      </c>
      <c r="H3956">
        <v>46.773591943304737</v>
      </c>
      <c r="I3956">
        <v>5281</v>
      </c>
      <c r="J3956">
        <v>2653</v>
      </c>
      <c r="K3956">
        <v>50.236697595152435</v>
      </c>
    </row>
    <row r="3957" spans="1:11" x14ac:dyDescent="0.25">
      <c r="A3957" t="s">
        <v>292</v>
      </c>
      <c r="B3957" t="s">
        <v>359</v>
      </c>
      <c r="C3957">
        <v>2899</v>
      </c>
      <c r="D3957">
        <v>1377</v>
      </c>
      <c r="E3957">
        <v>47.499137633666777</v>
      </c>
      <c r="F3957">
        <v>2943</v>
      </c>
      <c r="G3957">
        <v>1286</v>
      </c>
      <c r="H3957">
        <v>43.696907917091401</v>
      </c>
      <c r="I3957">
        <v>5842</v>
      </c>
      <c r="J3957">
        <v>2663</v>
      </c>
      <c r="K3957">
        <v>45.58370421088668</v>
      </c>
    </row>
    <row r="3958" spans="1:11" x14ac:dyDescent="0.25">
      <c r="A3958" t="s">
        <v>292</v>
      </c>
      <c r="B3958" t="s">
        <v>360</v>
      </c>
      <c r="C3958">
        <v>3286</v>
      </c>
      <c r="D3958">
        <v>1488</v>
      </c>
      <c r="E3958">
        <v>45.283018867924532</v>
      </c>
      <c r="F3958">
        <v>3460</v>
      </c>
      <c r="G3958">
        <v>1343</v>
      </c>
      <c r="H3958">
        <v>38.815028901734102</v>
      </c>
      <c r="I3958">
        <v>6746</v>
      </c>
      <c r="J3958">
        <v>2831</v>
      </c>
      <c r="K3958">
        <v>41.965609249925883</v>
      </c>
    </row>
    <row r="3959" spans="1:11" x14ac:dyDescent="0.25">
      <c r="A3959" t="s">
        <v>292</v>
      </c>
      <c r="B3959" t="s">
        <v>361</v>
      </c>
      <c r="C3959">
        <v>3051</v>
      </c>
      <c r="D3959">
        <v>1351</v>
      </c>
      <c r="E3959">
        <v>44.2805637495903</v>
      </c>
      <c r="F3959">
        <v>3224</v>
      </c>
      <c r="G3959">
        <v>1229</v>
      </c>
      <c r="H3959">
        <v>38.1203473945409</v>
      </c>
      <c r="I3959">
        <v>6275</v>
      </c>
      <c r="J3959">
        <v>2580</v>
      </c>
      <c r="K3959">
        <v>41.115537848605598</v>
      </c>
    </row>
    <row r="3960" spans="1:11" x14ac:dyDescent="0.25">
      <c r="A3960" t="s">
        <v>292</v>
      </c>
      <c r="B3960" t="s">
        <v>362</v>
      </c>
      <c r="C3960">
        <v>2398</v>
      </c>
      <c r="D3960">
        <v>990</v>
      </c>
      <c r="E3960">
        <v>41.284403669724803</v>
      </c>
      <c r="F3960">
        <v>2801</v>
      </c>
      <c r="G3960">
        <v>1025</v>
      </c>
      <c r="H3960">
        <v>36.594073545162402</v>
      </c>
      <c r="I3960">
        <v>5199</v>
      </c>
      <c r="J3960">
        <v>2015</v>
      </c>
      <c r="K3960">
        <v>38.7574533564147</v>
      </c>
    </row>
    <row r="3961" spans="1:11" x14ac:dyDescent="0.25">
      <c r="A3961" t="s">
        <v>292</v>
      </c>
      <c r="B3961" t="s">
        <v>363</v>
      </c>
      <c r="C3961">
        <v>704</v>
      </c>
      <c r="D3961">
        <v>319</v>
      </c>
      <c r="E3961">
        <v>45.3125</v>
      </c>
      <c r="F3961">
        <v>737</v>
      </c>
      <c r="G3961">
        <v>323</v>
      </c>
      <c r="H3961">
        <v>43.826322930800501</v>
      </c>
      <c r="I3961">
        <v>1443</v>
      </c>
      <c r="J3961">
        <v>643</v>
      </c>
      <c r="K3961">
        <v>44.559944559944597</v>
      </c>
    </row>
    <row r="3962" spans="1:11" x14ac:dyDescent="0.25">
      <c r="A3962" t="s">
        <v>291</v>
      </c>
      <c r="B3962" t="s">
        <v>370</v>
      </c>
      <c r="C3962">
        <v>2374</v>
      </c>
      <c r="D3962">
        <v>1143</v>
      </c>
      <c r="E3962">
        <v>48.146588037068241</v>
      </c>
      <c r="F3962">
        <v>2663</v>
      </c>
      <c r="G3962">
        <v>1118</v>
      </c>
      <c r="H3962">
        <v>41.982726248591817</v>
      </c>
      <c r="I3962">
        <v>5037</v>
      </c>
      <c r="J3962">
        <v>2261</v>
      </c>
      <c r="K3962">
        <v>44.887830057573957</v>
      </c>
    </row>
    <row r="3963" spans="1:11" x14ac:dyDescent="0.25">
      <c r="A3963" t="s">
        <v>292</v>
      </c>
      <c r="B3963" t="s">
        <v>370</v>
      </c>
      <c r="C3963">
        <v>2339</v>
      </c>
      <c r="D3963">
        <v>1179</v>
      </c>
      <c r="E3963">
        <v>50.406156477126977</v>
      </c>
      <c r="F3963">
        <v>2552</v>
      </c>
      <c r="G3963">
        <v>1132</v>
      </c>
      <c r="H3963">
        <v>44.357366771159874</v>
      </c>
      <c r="I3963">
        <v>4891</v>
      </c>
      <c r="J3963">
        <v>2311</v>
      </c>
      <c r="K3963">
        <v>47.250051114291551</v>
      </c>
    </row>
    <row r="3964" spans="1:11" x14ac:dyDescent="0.25">
      <c r="A3964" t="s">
        <v>293</v>
      </c>
      <c r="B3964" t="s">
        <v>365</v>
      </c>
      <c r="C3964">
        <v>214</v>
      </c>
      <c r="D3964">
        <v>120</v>
      </c>
      <c r="E3964">
        <v>56.074766355140191</v>
      </c>
      <c r="F3964">
        <v>217</v>
      </c>
      <c r="G3964">
        <v>110</v>
      </c>
      <c r="H3964">
        <v>50.691244239631331</v>
      </c>
      <c r="I3964">
        <v>431</v>
      </c>
      <c r="J3964">
        <v>230</v>
      </c>
      <c r="K3964">
        <v>53.364269141531324</v>
      </c>
    </row>
    <row r="3965" spans="1:11" x14ac:dyDescent="0.25">
      <c r="A3965" t="s">
        <v>293</v>
      </c>
      <c r="B3965" t="s">
        <v>366</v>
      </c>
      <c r="C3965">
        <v>201</v>
      </c>
      <c r="D3965">
        <v>109</v>
      </c>
      <c r="E3965">
        <v>54.228855721393039</v>
      </c>
      <c r="F3965">
        <v>223</v>
      </c>
      <c r="G3965">
        <v>109</v>
      </c>
      <c r="H3965">
        <v>48.878923766816143</v>
      </c>
      <c r="I3965">
        <v>424</v>
      </c>
      <c r="J3965">
        <v>218</v>
      </c>
      <c r="K3965">
        <v>51.415094339622641</v>
      </c>
    </row>
    <row r="3966" spans="1:11" x14ac:dyDescent="0.25">
      <c r="A3966" t="s">
        <v>293</v>
      </c>
      <c r="B3966" t="s">
        <v>367</v>
      </c>
      <c r="C3966">
        <v>217</v>
      </c>
      <c r="D3966">
        <v>131</v>
      </c>
      <c r="E3966">
        <v>60.368663594470043</v>
      </c>
      <c r="F3966">
        <v>189</v>
      </c>
      <c r="G3966">
        <v>87</v>
      </c>
      <c r="H3966">
        <v>46.031746031746032</v>
      </c>
      <c r="I3966">
        <v>406</v>
      </c>
      <c r="J3966">
        <v>218</v>
      </c>
      <c r="K3966">
        <v>53.694581280788178</v>
      </c>
    </row>
    <row r="3967" spans="1:11" x14ac:dyDescent="0.25">
      <c r="A3967" t="s">
        <v>293</v>
      </c>
      <c r="B3967" t="s">
        <v>370</v>
      </c>
      <c r="C3967">
        <v>181</v>
      </c>
      <c r="D3967">
        <v>91</v>
      </c>
      <c r="E3967">
        <v>50.276243093922652</v>
      </c>
      <c r="F3967">
        <v>204</v>
      </c>
      <c r="G3967">
        <v>98</v>
      </c>
      <c r="H3967">
        <v>48.03921568627451</v>
      </c>
      <c r="I3967">
        <v>385</v>
      </c>
      <c r="J3967">
        <v>189</v>
      </c>
      <c r="K3967">
        <v>49.090909090909093</v>
      </c>
    </row>
    <row r="3968" spans="1:11" x14ac:dyDescent="0.25">
      <c r="A3968" t="s">
        <v>293</v>
      </c>
      <c r="B3968" t="s">
        <v>357</v>
      </c>
      <c r="C3968">
        <v>212</v>
      </c>
      <c r="D3968">
        <v>110</v>
      </c>
      <c r="E3968">
        <v>51.886792452830186</v>
      </c>
      <c r="F3968">
        <v>200</v>
      </c>
      <c r="G3968">
        <v>117</v>
      </c>
      <c r="H3968">
        <v>58.5</v>
      </c>
      <c r="I3968">
        <v>412</v>
      </c>
      <c r="J3968">
        <v>227</v>
      </c>
      <c r="K3968">
        <v>55.097087378640779</v>
      </c>
    </row>
    <row r="3969" spans="1:11" x14ac:dyDescent="0.25">
      <c r="A3969" t="s">
        <v>293</v>
      </c>
      <c r="B3969" t="s">
        <v>358</v>
      </c>
      <c r="C3969">
        <v>126</v>
      </c>
      <c r="D3969">
        <v>71</v>
      </c>
      <c r="E3969">
        <v>56.349206349206355</v>
      </c>
      <c r="F3969">
        <v>156</v>
      </c>
      <c r="G3969">
        <v>83</v>
      </c>
      <c r="H3969">
        <v>53.205128205128204</v>
      </c>
      <c r="I3969">
        <v>282</v>
      </c>
      <c r="J3969">
        <v>154</v>
      </c>
      <c r="K3969">
        <v>54.609929078014183</v>
      </c>
    </row>
    <row r="3970" spans="1:11" x14ac:dyDescent="0.25">
      <c r="A3970" t="s">
        <v>293</v>
      </c>
      <c r="B3970" t="s">
        <v>359</v>
      </c>
      <c r="C3970">
        <v>163</v>
      </c>
      <c r="D3970">
        <v>103</v>
      </c>
      <c r="E3970">
        <v>63.190184049079754</v>
      </c>
      <c r="F3970">
        <v>184</v>
      </c>
      <c r="G3970">
        <v>124</v>
      </c>
      <c r="H3970">
        <v>67.391304347826093</v>
      </c>
      <c r="I3970">
        <v>347</v>
      </c>
      <c r="J3970">
        <v>227</v>
      </c>
      <c r="K3970">
        <v>65.417867435158499</v>
      </c>
    </row>
    <row r="3971" spans="1:11" x14ac:dyDescent="0.25">
      <c r="A3971" t="s">
        <v>293</v>
      </c>
      <c r="B3971" t="s">
        <v>360</v>
      </c>
      <c r="C3971">
        <v>208</v>
      </c>
      <c r="D3971">
        <v>114</v>
      </c>
      <c r="E3971">
        <v>54.807692307692307</v>
      </c>
      <c r="F3971">
        <v>246</v>
      </c>
      <c r="G3971">
        <v>131</v>
      </c>
      <c r="H3971">
        <v>53.252032520325201</v>
      </c>
      <c r="I3971">
        <v>454</v>
      </c>
      <c r="J3971">
        <v>245</v>
      </c>
      <c r="K3971">
        <v>53.964757709251096</v>
      </c>
    </row>
    <row r="3972" spans="1:11" x14ac:dyDescent="0.25">
      <c r="A3972" t="s">
        <v>293</v>
      </c>
      <c r="B3972" t="s">
        <v>361</v>
      </c>
      <c r="C3972">
        <v>149</v>
      </c>
      <c r="D3972">
        <v>93</v>
      </c>
      <c r="E3972">
        <v>62.416107382550301</v>
      </c>
      <c r="F3972">
        <v>229</v>
      </c>
      <c r="G3972">
        <v>116</v>
      </c>
      <c r="H3972">
        <v>50.655021834061102</v>
      </c>
      <c r="I3972">
        <v>378</v>
      </c>
      <c r="J3972">
        <v>209</v>
      </c>
      <c r="K3972">
        <v>55.291005291005298</v>
      </c>
    </row>
    <row r="3973" spans="1:11" x14ac:dyDescent="0.25">
      <c r="A3973" t="s">
        <v>293</v>
      </c>
      <c r="B3973" t="s">
        <v>362</v>
      </c>
      <c r="C3973">
        <v>139</v>
      </c>
      <c r="D3973">
        <v>85</v>
      </c>
      <c r="E3973">
        <v>61.151079136690598</v>
      </c>
      <c r="F3973">
        <v>208</v>
      </c>
      <c r="G3973">
        <v>111</v>
      </c>
      <c r="H3973">
        <v>53.365384615384599</v>
      </c>
      <c r="I3973">
        <v>347</v>
      </c>
      <c r="J3973">
        <v>196</v>
      </c>
      <c r="K3973">
        <v>56.484149855907802</v>
      </c>
    </row>
    <row r="3974" spans="1:11" x14ac:dyDescent="0.25">
      <c r="A3974" t="s">
        <v>293</v>
      </c>
      <c r="B3974" t="s">
        <v>363</v>
      </c>
      <c r="C3974">
        <v>45</v>
      </c>
      <c r="D3974">
        <v>33</v>
      </c>
      <c r="E3974">
        <v>73.3333333333333</v>
      </c>
      <c r="F3974">
        <v>48</v>
      </c>
      <c r="G3974">
        <v>28</v>
      </c>
      <c r="H3974">
        <v>58.3333333333333</v>
      </c>
      <c r="I3974">
        <v>93</v>
      </c>
      <c r="J3974">
        <v>61</v>
      </c>
      <c r="K3974">
        <v>65.591397849462396</v>
      </c>
    </row>
    <row r="3975" spans="1:11" x14ac:dyDescent="0.25">
      <c r="A3975" t="s">
        <v>293</v>
      </c>
      <c r="B3975" t="s">
        <v>355</v>
      </c>
      <c r="C3975">
        <v>191</v>
      </c>
      <c r="D3975">
        <v>112</v>
      </c>
      <c r="E3975">
        <v>58.638743455497377</v>
      </c>
      <c r="F3975">
        <v>207</v>
      </c>
      <c r="G3975">
        <v>111</v>
      </c>
      <c r="H3975">
        <v>53.623188405797102</v>
      </c>
      <c r="I3975">
        <v>398</v>
      </c>
      <c r="J3975">
        <v>223</v>
      </c>
      <c r="K3975">
        <v>56.030150753768851</v>
      </c>
    </row>
    <row r="3976" spans="1:11" x14ac:dyDescent="0.25">
      <c r="A3976" t="s">
        <v>294</v>
      </c>
      <c r="B3976" t="s">
        <v>365</v>
      </c>
      <c r="C3976">
        <v>141</v>
      </c>
      <c r="D3976">
        <v>101</v>
      </c>
      <c r="E3976">
        <v>71.63120567375887</v>
      </c>
      <c r="F3976">
        <v>179</v>
      </c>
      <c r="G3976">
        <v>80</v>
      </c>
      <c r="H3976">
        <v>44.692737430167597</v>
      </c>
      <c r="I3976">
        <v>320</v>
      </c>
      <c r="J3976">
        <v>181</v>
      </c>
      <c r="K3976">
        <v>56.5625</v>
      </c>
    </row>
    <row r="3977" spans="1:11" x14ac:dyDescent="0.25">
      <c r="A3977" t="s">
        <v>294</v>
      </c>
      <c r="B3977" t="s">
        <v>366</v>
      </c>
      <c r="C3977">
        <v>159</v>
      </c>
      <c r="D3977">
        <v>99</v>
      </c>
      <c r="E3977">
        <v>62.264150943396224</v>
      </c>
      <c r="F3977">
        <v>212</v>
      </c>
      <c r="G3977">
        <v>114</v>
      </c>
      <c r="H3977">
        <v>53.773584905660371</v>
      </c>
      <c r="I3977">
        <v>371</v>
      </c>
      <c r="J3977">
        <v>213</v>
      </c>
      <c r="K3977">
        <v>57.412398921832882</v>
      </c>
    </row>
    <row r="3978" spans="1:11" x14ac:dyDescent="0.25">
      <c r="A3978" t="s">
        <v>294</v>
      </c>
      <c r="B3978" t="s">
        <v>367</v>
      </c>
      <c r="C3978">
        <v>141</v>
      </c>
      <c r="D3978">
        <v>91</v>
      </c>
      <c r="E3978">
        <v>64.539007092198574</v>
      </c>
      <c r="F3978">
        <v>149</v>
      </c>
      <c r="G3978">
        <v>82</v>
      </c>
      <c r="H3978">
        <v>55.033557046979865</v>
      </c>
      <c r="I3978">
        <v>291</v>
      </c>
      <c r="J3978">
        <v>174</v>
      </c>
      <c r="K3978">
        <v>59.793814432989691</v>
      </c>
    </row>
    <row r="3979" spans="1:11" x14ac:dyDescent="0.25">
      <c r="A3979" t="s">
        <v>294</v>
      </c>
      <c r="B3979" t="s">
        <v>368</v>
      </c>
      <c r="C3979">
        <v>124</v>
      </c>
      <c r="D3979">
        <v>92</v>
      </c>
      <c r="E3979">
        <v>74.193548387096769</v>
      </c>
      <c r="F3979">
        <v>167</v>
      </c>
      <c r="G3979">
        <v>103</v>
      </c>
      <c r="H3979">
        <v>61.676646706586823</v>
      </c>
      <c r="I3979">
        <v>291</v>
      </c>
      <c r="J3979">
        <v>195</v>
      </c>
      <c r="K3979">
        <v>67.010309278350519</v>
      </c>
    </row>
    <row r="3980" spans="1:11" x14ac:dyDescent="0.25">
      <c r="A3980" t="s">
        <v>294</v>
      </c>
      <c r="B3980" t="s">
        <v>370</v>
      </c>
      <c r="C3980">
        <v>110</v>
      </c>
      <c r="D3980">
        <v>59</v>
      </c>
      <c r="E3980">
        <v>53.63636363636364</v>
      </c>
      <c r="F3980">
        <v>183</v>
      </c>
      <c r="G3980">
        <v>113</v>
      </c>
      <c r="H3980">
        <v>61.748633879781416</v>
      </c>
      <c r="I3980">
        <v>293</v>
      </c>
      <c r="J3980">
        <v>172</v>
      </c>
      <c r="K3980">
        <v>58.703071672354945</v>
      </c>
    </row>
    <row r="3981" spans="1:11" x14ac:dyDescent="0.25">
      <c r="A3981" t="s">
        <v>294</v>
      </c>
      <c r="B3981" t="s">
        <v>357</v>
      </c>
      <c r="C3981">
        <v>124</v>
      </c>
      <c r="D3981">
        <v>77</v>
      </c>
      <c r="E3981">
        <v>62.096774193548391</v>
      </c>
      <c r="F3981">
        <v>192</v>
      </c>
      <c r="G3981">
        <v>108</v>
      </c>
      <c r="H3981">
        <v>56.25</v>
      </c>
      <c r="I3981">
        <v>316</v>
      </c>
      <c r="J3981">
        <v>185</v>
      </c>
      <c r="K3981">
        <v>58.544303797468359</v>
      </c>
    </row>
    <row r="3982" spans="1:11" x14ac:dyDescent="0.25">
      <c r="A3982" t="s">
        <v>294</v>
      </c>
      <c r="B3982" t="s">
        <v>358</v>
      </c>
      <c r="C3982">
        <v>129</v>
      </c>
      <c r="D3982">
        <v>86</v>
      </c>
      <c r="E3982">
        <v>66.666666666666671</v>
      </c>
      <c r="F3982">
        <v>195</v>
      </c>
      <c r="G3982">
        <v>108</v>
      </c>
      <c r="H3982">
        <v>55.38461538461538</v>
      </c>
      <c r="I3982">
        <v>324</v>
      </c>
      <c r="J3982">
        <v>194</v>
      </c>
      <c r="K3982">
        <v>59.876543209876544</v>
      </c>
    </row>
    <row r="3983" spans="1:11" x14ac:dyDescent="0.25">
      <c r="A3983" t="s">
        <v>294</v>
      </c>
      <c r="B3983" t="s">
        <v>359</v>
      </c>
      <c r="C3983">
        <v>136</v>
      </c>
      <c r="D3983">
        <v>82</v>
      </c>
      <c r="E3983">
        <v>60.294117647058819</v>
      </c>
      <c r="F3983">
        <v>148</v>
      </c>
      <c r="G3983">
        <v>100</v>
      </c>
      <c r="H3983">
        <v>67.567567567567565</v>
      </c>
      <c r="I3983">
        <v>284</v>
      </c>
      <c r="J3983">
        <v>182</v>
      </c>
      <c r="K3983">
        <v>64.08450704225352</v>
      </c>
    </row>
    <row r="3984" spans="1:11" x14ac:dyDescent="0.25">
      <c r="A3984" t="s">
        <v>294</v>
      </c>
      <c r="B3984" t="s">
        <v>360</v>
      </c>
      <c r="C3984">
        <v>152</v>
      </c>
      <c r="D3984">
        <v>104</v>
      </c>
      <c r="E3984">
        <v>68.421052631578945</v>
      </c>
      <c r="F3984">
        <v>182</v>
      </c>
      <c r="G3984">
        <v>109</v>
      </c>
      <c r="H3984">
        <v>59.890109890109891</v>
      </c>
      <c r="I3984">
        <v>334</v>
      </c>
      <c r="J3984">
        <v>213</v>
      </c>
      <c r="K3984">
        <v>63.772455089820362</v>
      </c>
    </row>
    <row r="3985" spans="1:11" x14ac:dyDescent="0.25">
      <c r="A3985" t="s">
        <v>294</v>
      </c>
      <c r="B3985" t="s">
        <v>361</v>
      </c>
      <c r="C3985">
        <v>128</v>
      </c>
      <c r="D3985">
        <v>74</v>
      </c>
      <c r="E3985">
        <v>57.8125</v>
      </c>
      <c r="F3985">
        <v>162</v>
      </c>
      <c r="G3985">
        <v>101</v>
      </c>
      <c r="H3985">
        <v>62.345679012345698</v>
      </c>
      <c r="I3985">
        <v>290</v>
      </c>
      <c r="J3985">
        <v>175</v>
      </c>
      <c r="K3985">
        <v>60.344827586206897</v>
      </c>
    </row>
    <row r="3986" spans="1:11" x14ac:dyDescent="0.25">
      <c r="A3986" t="s">
        <v>294</v>
      </c>
      <c r="B3986" t="s">
        <v>362</v>
      </c>
      <c r="C3986">
        <v>160</v>
      </c>
      <c r="D3986">
        <v>99</v>
      </c>
      <c r="E3986">
        <v>61.875</v>
      </c>
      <c r="F3986">
        <v>118</v>
      </c>
      <c r="G3986">
        <v>77</v>
      </c>
      <c r="H3986">
        <v>65.254237288135599</v>
      </c>
      <c r="I3986">
        <v>278</v>
      </c>
      <c r="J3986">
        <v>176</v>
      </c>
      <c r="K3986">
        <v>63.309352517985602</v>
      </c>
    </row>
    <row r="3987" spans="1:11" x14ac:dyDescent="0.25">
      <c r="A3987" t="s">
        <v>294</v>
      </c>
      <c r="B3987" t="s">
        <v>363</v>
      </c>
      <c r="C3987">
        <v>36</v>
      </c>
      <c r="D3987">
        <v>26</v>
      </c>
      <c r="E3987">
        <v>72.2222222222222</v>
      </c>
      <c r="F3987">
        <v>44</v>
      </c>
      <c r="G3987">
        <v>28</v>
      </c>
      <c r="H3987">
        <v>63.636363636363598</v>
      </c>
      <c r="I3987">
        <v>80</v>
      </c>
      <c r="J3987">
        <v>54</v>
      </c>
      <c r="K3987">
        <v>67.5</v>
      </c>
    </row>
    <row r="3988" spans="1:11" x14ac:dyDescent="0.25">
      <c r="A3988" t="s">
        <v>294</v>
      </c>
      <c r="B3988" t="s">
        <v>355</v>
      </c>
      <c r="C3988">
        <v>116</v>
      </c>
      <c r="D3988">
        <v>70</v>
      </c>
      <c r="E3988">
        <v>60.34482758620689</v>
      </c>
      <c r="F3988">
        <v>127</v>
      </c>
      <c r="G3988">
        <v>74</v>
      </c>
      <c r="H3988">
        <v>58.267716535433074</v>
      </c>
      <c r="I3988">
        <v>243</v>
      </c>
      <c r="J3988">
        <v>144</v>
      </c>
      <c r="K3988">
        <v>59.25925925925926</v>
      </c>
    </row>
    <row r="3989" spans="1:11" x14ac:dyDescent="0.25">
      <c r="A3989" t="s">
        <v>325</v>
      </c>
      <c r="B3989" t="s">
        <v>360</v>
      </c>
      <c r="C3989">
        <v>2619</v>
      </c>
      <c r="D3989">
        <v>1159</v>
      </c>
      <c r="E3989">
        <v>44.253531882397866</v>
      </c>
      <c r="F3989">
        <v>3545</v>
      </c>
      <c r="G3989">
        <v>1213</v>
      </c>
      <c r="H3989">
        <v>34.217207334273624</v>
      </c>
      <c r="I3989">
        <v>6164</v>
      </c>
      <c r="J3989">
        <v>2372</v>
      </c>
      <c r="K3989">
        <v>38.481505515898768</v>
      </c>
    </row>
    <row r="3990" spans="1:11" x14ac:dyDescent="0.25">
      <c r="A3990" t="s">
        <v>325</v>
      </c>
      <c r="B3990" t="s">
        <v>361</v>
      </c>
      <c r="C3990">
        <v>3623</v>
      </c>
      <c r="D3990">
        <v>1644</v>
      </c>
      <c r="E3990">
        <v>45.376759591498796</v>
      </c>
      <c r="F3990">
        <v>4475</v>
      </c>
      <c r="G3990">
        <v>1560</v>
      </c>
      <c r="H3990">
        <v>34.860335195530702</v>
      </c>
      <c r="I3990">
        <v>8098</v>
      </c>
      <c r="J3990">
        <v>3204</v>
      </c>
      <c r="K3990">
        <v>39.565324771548497</v>
      </c>
    </row>
    <row r="3991" spans="1:11" x14ac:dyDescent="0.25">
      <c r="A3991" t="s">
        <v>325</v>
      </c>
      <c r="B3991" t="s">
        <v>362</v>
      </c>
      <c r="C3991">
        <v>4504</v>
      </c>
      <c r="D3991">
        <v>2069</v>
      </c>
      <c r="E3991">
        <v>45.936944937832997</v>
      </c>
      <c r="F3991">
        <v>4748</v>
      </c>
      <c r="G3991">
        <v>1772</v>
      </c>
      <c r="H3991">
        <v>37.320977253580502</v>
      </c>
      <c r="I3991">
        <v>9252</v>
      </c>
      <c r="J3991">
        <v>3841</v>
      </c>
      <c r="K3991">
        <v>41.515348032857801</v>
      </c>
    </row>
    <row r="3992" spans="1:11" x14ac:dyDescent="0.25">
      <c r="A3992" t="s">
        <v>325</v>
      </c>
      <c r="B3992" t="s">
        <v>363</v>
      </c>
      <c r="C3992">
        <v>1140</v>
      </c>
      <c r="D3992">
        <v>541</v>
      </c>
      <c r="E3992">
        <v>47.456140350877199</v>
      </c>
      <c r="F3992">
        <v>1058</v>
      </c>
      <c r="G3992">
        <v>412</v>
      </c>
      <c r="H3992">
        <v>38.9413988657845</v>
      </c>
      <c r="I3992">
        <v>2199</v>
      </c>
      <c r="J3992">
        <v>953</v>
      </c>
      <c r="K3992">
        <v>43.337880854934099</v>
      </c>
    </row>
    <row r="3993" spans="1:11" x14ac:dyDescent="0.25">
      <c r="A3993" t="s">
        <v>330</v>
      </c>
      <c r="B3993" t="s">
        <v>360</v>
      </c>
      <c r="C3993" t="s">
        <v>334</v>
      </c>
      <c r="D3993" t="s">
        <v>334</v>
      </c>
      <c r="E3993">
        <v>28.571428571428573</v>
      </c>
      <c r="F3993" t="s">
        <v>334</v>
      </c>
      <c r="G3993" t="s">
        <v>334</v>
      </c>
      <c r="H3993">
        <v>22.222222222222221</v>
      </c>
      <c r="I3993" t="s">
        <v>334</v>
      </c>
      <c r="J3993" t="s">
        <v>334</v>
      </c>
      <c r="K3993">
        <v>25</v>
      </c>
    </row>
    <row r="3994" spans="1:11" x14ac:dyDescent="0.25">
      <c r="A3994" t="s">
        <v>330</v>
      </c>
      <c r="B3994" t="s">
        <v>361</v>
      </c>
      <c r="C3994">
        <v>84</v>
      </c>
      <c r="D3994">
        <v>35</v>
      </c>
      <c r="E3994">
        <v>41.6666666666667</v>
      </c>
      <c r="F3994">
        <v>40</v>
      </c>
      <c r="G3994">
        <v>14</v>
      </c>
      <c r="H3994">
        <v>35</v>
      </c>
      <c r="I3994">
        <v>124</v>
      </c>
      <c r="J3994">
        <v>49</v>
      </c>
      <c r="K3994">
        <v>39.5161290322581</v>
      </c>
    </row>
    <row r="3995" spans="1:11" x14ac:dyDescent="0.25">
      <c r="A3995" t="s">
        <v>330</v>
      </c>
      <c r="B3995" t="s">
        <v>362</v>
      </c>
      <c r="C3995">
        <v>1299</v>
      </c>
      <c r="D3995">
        <v>519</v>
      </c>
      <c r="E3995">
        <v>39.953810623556599</v>
      </c>
      <c r="F3995">
        <v>855</v>
      </c>
      <c r="G3995">
        <v>267</v>
      </c>
      <c r="H3995">
        <v>31.228070175438599</v>
      </c>
      <c r="I3995">
        <v>2154</v>
      </c>
      <c r="J3995">
        <v>786</v>
      </c>
      <c r="K3995">
        <v>36.490250696378801</v>
      </c>
    </row>
    <row r="3996" spans="1:11" x14ac:dyDescent="0.25">
      <c r="A3996" t="s">
        <v>330</v>
      </c>
      <c r="B3996" t="s">
        <v>363</v>
      </c>
      <c r="C3996">
        <v>1019</v>
      </c>
      <c r="D3996">
        <v>422</v>
      </c>
      <c r="E3996">
        <v>41.413150147203098</v>
      </c>
      <c r="F3996">
        <v>503</v>
      </c>
      <c r="G3996">
        <v>199</v>
      </c>
      <c r="H3996">
        <v>39.562624254473199</v>
      </c>
      <c r="I3996">
        <v>1522</v>
      </c>
      <c r="J3996">
        <v>621</v>
      </c>
      <c r="K3996">
        <v>40.801576872536103</v>
      </c>
    </row>
    <row r="3997" spans="1:11" x14ac:dyDescent="0.25">
      <c r="A3997" t="s">
        <v>37</v>
      </c>
      <c r="B3997" t="s">
        <v>367</v>
      </c>
      <c r="C3997">
        <v>2885</v>
      </c>
      <c r="D3997">
        <v>1548</v>
      </c>
      <c r="E3997">
        <v>53.656845753899482</v>
      </c>
      <c r="F3997">
        <v>2901</v>
      </c>
      <c r="G3997">
        <v>1320</v>
      </c>
      <c r="H3997">
        <v>45.501551189245092</v>
      </c>
      <c r="I3997">
        <v>5787</v>
      </c>
      <c r="J3997">
        <v>2868</v>
      </c>
      <c r="K3997">
        <v>49.559357179885957</v>
      </c>
    </row>
    <row r="3998" spans="1:11" x14ac:dyDescent="0.25">
      <c r="A3998" t="s">
        <v>37</v>
      </c>
      <c r="B3998" t="s">
        <v>368</v>
      </c>
      <c r="C3998">
        <v>2307</v>
      </c>
      <c r="D3998">
        <v>1289</v>
      </c>
      <c r="E3998">
        <v>55.873428695275251</v>
      </c>
      <c r="F3998">
        <v>2921</v>
      </c>
      <c r="G3998">
        <v>1436</v>
      </c>
      <c r="H3998">
        <v>49.161246148579259</v>
      </c>
      <c r="I3998">
        <v>5228</v>
      </c>
      <c r="J3998">
        <v>2725</v>
      </c>
      <c r="K3998">
        <v>52.123182861514913</v>
      </c>
    </row>
    <row r="3999" spans="1:11" x14ac:dyDescent="0.25">
      <c r="A3999" t="s">
        <v>37</v>
      </c>
      <c r="B3999" t="s">
        <v>369</v>
      </c>
      <c r="C3999">
        <v>2036</v>
      </c>
      <c r="D3999">
        <v>1127</v>
      </c>
      <c r="E3999">
        <v>55.353634577603145</v>
      </c>
      <c r="F3999">
        <v>2444</v>
      </c>
      <c r="G3999">
        <v>1165</v>
      </c>
      <c r="H3999">
        <v>47.667757774140753</v>
      </c>
      <c r="I3999">
        <v>4480</v>
      </c>
      <c r="J3999">
        <v>2292</v>
      </c>
      <c r="K3999">
        <v>51.160714285714285</v>
      </c>
    </row>
    <row r="4000" spans="1:11" x14ac:dyDescent="0.25">
      <c r="A4000" t="s">
        <v>37</v>
      </c>
      <c r="B4000" t="s">
        <v>370</v>
      </c>
      <c r="C4000">
        <v>2396</v>
      </c>
      <c r="D4000">
        <v>1302</v>
      </c>
      <c r="E4000">
        <v>54.340567612687806</v>
      </c>
      <c r="F4000">
        <v>2832</v>
      </c>
      <c r="G4000">
        <v>1295</v>
      </c>
      <c r="H4000">
        <v>45.727401129943502</v>
      </c>
      <c r="I4000">
        <v>5228</v>
      </c>
      <c r="J4000">
        <v>2597</v>
      </c>
      <c r="K4000">
        <v>49.674827850038255</v>
      </c>
    </row>
    <row r="4001" spans="1:11" x14ac:dyDescent="0.25">
      <c r="A4001" t="s">
        <v>37</v>
      </c>
      <c r="B4001" t="s">
        <v>357</v>
      </c>
      <c r="C4001">
        <v>2368</v>
      </c>
      <c r="D4001">
        <v>1260</v>
      </c>
      <c r="E4001">
        <v>53.20945945945946</v>
      </c>
      <c r="F4001">
        <v>2793</v>
      </c>
      <c r="G4001">
        <v>1317</v>
      </c>
      <c r="H4001">
        <v>47.153598281417828</v>
      </c>
      <c r="I4001">
        <v>5161</v>
      </c>
      <c r="J4001">
        <v>2577</v>
      </c>
      <c r="K4001">
        <v>49.932183685332305</v>
      </c>
    </row>
    <row r="4002" spans="1:11" x14ac:dyDescent="0.25">
      <c r="A4002" t="s">
        <v>37</v>
      </c>
      <c r="B4002" t="s">
        <v>358</v>
      </c>
      <c r="C4002">
        <v>2350</v>
      </c>
      <c r="D4002">
        <v>1285</v>
      </c>
      <c r="E4002">
        <v>54.680851063829785</v>
      </c>
      <c r="F4002">
        <v>2734</v>
      </c>
      <c r="G4002">
        <v>1284</v>
      </c>
      <c r="H4002">
        <v>46.964155084125821</v>
      </c>
      <c r="I4002">
        <v>5084</v>
      </c>
      <c r="J4002">
        <v>2569</v>
      </c>
      <c r="K4002">
        <v>50.531077891424076</v>
      </c>
    </row>
    <row r="4003" spans="1:11" x14ac:dyDescent="0.25">
      <c r="A4003" t="s">
        <v>480</v>
      </c>
      <c r="B4003" t="s">
        <v>365</v>
      </c>
      <c r="C4003">
        <v>2968</v>
      </c>
      <c r="D4003">
        <v>1559</v>
      </c>
      <c r="E4003">
        <v>52.526954177897579</v>
      </c>
      <c r="F4003">
        <v>3343</v>
      </c>
      <c r="G4003">
        <v>1479</v>
      </c>
      <c r="H4003">
        <v>44.241699072689201</v>
      </c>
      <c r="I4003">
        <v>6312</v>
      </c>
      <c r="J4003">
        <v>3039</v>
      </c>
      <c r="K4003">
        <v>48.146387832699617</v>
      </c>
    </row>
    <row r="4004" spans="1:11" x14ac:dyDescent="0.25">
      <c r="A4004" t="s">
        <v>480</v>
      </c>
      <c r="B4004" t="s">
        <v>366</v>
      </c>
      <c r="C4004">
        <v>3298</v>
      </c>
      <c r="D4004">
        <v>1752</v>
      </c>
      <c r="E4004">
        <v>53.123104912067923</v>
      </c>
      <c r="F4004">
        <v>3621</v>
      </c>
      <c r="G4004">
        <v>1568</v>
      </c>
      <c r="H4004">
        <v>43.302954984810825</v>
      </c>
      <c r="I4004">
        <v>6920</v>
      </c>
      <c r="J4004">
        <v>3320</v>
      </c>
      <c r="K4004">
        <v>47.976878612716767</v>
      </c>
    </row>
    <row r="4005" spans="1:11" x14ac:dyDescent="0.25">
      <c r="A4005" t="s">
        <v>480</v>
      </c>
      <c r="B4005" t="s">
        <v>367</v>
      </c>
      <c r="C4005">
        <v>3229</v>
      </c>
      <c r="D4005">
        <v>1752</v>
      </c>
      <c r="E4005">
        <v>54.258284298544439</v>
      </c>
      <c r="F4005">
        <v>3772</v>
      </c>
      <c r="G4005">
        <v>1739</v>
      </c>
      <c r="H4005">
        <v>46.102863202545066</v>
      </c>
      <c r="I4005">
        <v>7001</v>
      </c>
      <c r="J4005">
        <v>3491</v>
      </c>
      <c r="K4005">
        <v>49.864305099271533</v>
      </c>
    </row>
    <row r="4006" spans="1:11" x14ac:dyDescent="0.25">
      <c r="A4006" t="s">
        <v>480</v>
      </c>
      <c r="B4006" t="s">
        <v>368</v>
      </c>
      <c r="C4006">
        <v>3908</v>
      </c>
      <c r="D4006">
        <v>1919</v>
      </c>
      <c r="E4006">
        <v>49.104401228249742</v>
      </c>
      <c r="F4006">
        <v>4366</v>
      </c>
      <c r="G4006">
        <v>1865</v>
      </c>
      <c r="H4006">
        <v>42.71644525881814</v>
      </c>
      <c r="I4006">
        <v>8274</v>
      </c>
      <c r="J4006">
        <v>3784</v>
      </c>
      <c r="K4006">
        <v>45.73362339859802</v>
      </c>
    </row>
    <row r="4007" spans="1:11" x14ac:dyDescent="0.25">
      <c r="A4007" t="s">
        <v>480</v>
      </c>
      <c r="B4007" t="s">
        <v>369</v>
      </c>
      <c r="C4007">
        <v>3919</v>
      </c>
      <c r="D4007">
        <v>1889</v>
      </c>
      <c r="E4007">
        <v>48.201071701964786</v>
      </c>
      <c r="F4007">
        <v>4394</v>
      </c>
      <c r="G4007">
        <v>1918</v>
      </c>
      <c r="H4007">
        <v>43.650432407828859</v>
      </c>
      <c r="I4007">
        <v>8313</v>
      </c>
      <c r="J4007">
        <v>3807</v>
      </c>
      <c r="K4007">
        <v>45.795741609527248</v>
      </c>
    </row>
    <row r="4008" spans="1:11" x14ac:dyDescent="0.25">
      <c r="A4008" t="s">
        <v>480</v>
      </c>
      <c r="B4008" t="s">
        <v>370</v>
      </c>
      <c r="C4008">
        <v>3499</v>
      </c>
      <c r="D4008">
        <v>1659</v>
      </c>
      <c r="E4008">
        <v>47.413546727636465</v>
      </c>
      <c r="F4008">
        <v>4194</v>
      </c>
      <c r="G4008">
        <v>1714</v>
      </c>
      <c r="H4008">
        <v>40.867906533142587</v>
      </c>
      <c r="I4008">
        <v>7693</v>
      </c>
      <c r="J4008">
        <v>3373</v>
      </c>
      <c r="K4008">
        <v>43.84505394514494</v>
      </c>
    </row>
    <row r="4009" spans="1:11" x14ac:dyDescent="0.25">
      <c r="A4009" t="s">
        <v>480</v>
      </c>
      <c r="B4009" t="s">
        <v>357</v>
      </c>
      <c r="C4009">
        <v>3747</v>
      </c>
      <c r="D4009">
        <v>1839</v>
      </c>
      <c r="E4009">
        <v>49.079263410728579</v>
      </c>
      <c r="F4009">
        <v>4447</v>
      </c>
      <c r="G4009">
        <v>1875</v>
      </c>
      <c r="H4009">
        <v>42.163256127726555</v>
      </c>
      <c r="I4009">
        <v>8194</v>
      </c>
      <c r="J4009">
        <v>3714</v>
      </c>
      <c r="K4009">
        <v>45.325848181596292</v>
      </c>
    </row>
    <row r="4010" spans="1:11" x14ac:dyDescent="0.25">
      <c r="A4010" t="s">
        <v>480</v>
      </c>
      <c r="B4010" t="s">
        <v>358</v>
      </c>
      <c r="C4010">
        <v>3855</v>
      </c>
      <c r="D4010">
        <v>1969</v>
      </c>
      <c r="E4010">
        <v>51.076523994811936</v>
      </c>
      <c r="F4010">
        <v>4371</v>
      </c>
      <c r="G4010">
        <v>1988</v>
      </c>
      <c r="H4010">
        <v>45.481583161747885</v>
      </c>
      <c r="I4010">
        <v>8226</v>
      </c>
      <c r="J4010">
        <v>3957</v>
      </c>
      <c r="K4010">
        <v>48.10357403355215</v>
      </c>
    </row>
    <row r="4011" spans="1:11" x14ac:dyDescent="0.25">
      <c r="A4011" t="s">
        <v>480</v>
      </c>
      <c r="B4011" t="s">
        <v>359</v>
      </c>
      <c r="C4011">
        <v>4137</v>
      </c>
      <c r="D4011">
        <v>2156</v>
      </c>
      <c r="E4011">
        <v>52.1150592216582</v>
      </c>
      <c r="F4011">
        <v>4765</v>
      </c>
      <c r="G4011">
        <v>2175</v>
      </c>
      <c r="H4011">
        <v>45.645330535152155</v>
      </c>
      <c r="I4011">
        <v>8902</v>
      </c>
      <c r="J4011">
        <v>4331</v>
      </c>
      <c r="K4011">
        <v>48.651988317232082</v>
      </c>
    </row>
    <row r="4012" spans="1:11" x14ac:dyDescent="0.25">
      <c r="A4012" t="s">
        <v>480</v>
      </c>
      <c r="B4012" t="s">
        <v>355</v>
      </c>
      <c r="C4012">
        <v>3697</v>
      </c>
      <c r="D4012">
        <v>1895</v>
      </c>
      <c r="E4012">
        <v>51.257776575601838</v>
      </c>
      <c r="F4012">
        <v>3974</v>
      </c>
      <c r="G4012">
        <v>1764</v>
      </c>
      <c r="H4012">
        <v>44.388525415198792</v>
      </c>
      <c r="I4012">
        <v>7671</v>
      </c>
      <c r="J4012">
        <v>3659</v>
      </c>
      <c r="K4012">
        <v>47.699126580628345</v>
      </c>
    </row>
    <row r="4013" spans="1:11" x14ac:dyDescent="0.25">
      <c r="A4013" t="s">
        <v>296</v>
      </c>
      <c r="B4013" t="s">
        <v>366</v>
      </c>
      <c r="C4013">
        <v>39</v>
      </c>
      <c r="D4013">
        <v>21</v>
      </c>
      <c r="E4013">
        <v>53.846153846153847</v>
      </c>
      <c r="F4013">
        <v>47</v>
      </c>
      <c r="G4013">
        <v>20</v>
      </c>
      <c r="H4013">
        <v>42.553191489361694</v>
      </c>
      <c r="I4013">
        <v>86</v>
      </c>
      <c r="J4013">
        <v>41</v>
      </c>
      <c r="K4013">
        <v>47.674418604651166</v>
      </c>
    </row>
    <row r="4014" spans="1:11" x14ac:dyDescent="0.25">
      <c r="A4014" t="s">
        <v>296</v>
      </c>
      <c r="B4014" t="s">
        <v>367</v>
      </c>
      <c r="C4014">
        <v>3215</v>
      </c>
      <c r="D4014">
        <v>1757</v>
      </c>
      <c r="E4014">
        <v>54.650077760497673</v>
      </c>
      <c r="F4014">
        <v>3252</v>
      </c>
      <c r="G4014">
        <v>1555</v>
      </c>
      <c r="H4014">
        <v>47.816728167281674</v>
      </c>
      <c r="I4014">
        <v>6469</v>
      </c>
      <c r="J4014">
        <v>3313</v>
      </c>
      <c r="K4014">
        <v>51.213479672283192</v>
      </c>
    </row>
    <row r="4015" spans="1:11" x14ac:dyDescent="0.25">
      <c r="A4015" t="s">
        <v>296</v>
      </c>
      <c r="B4015" t="s">
        <v>368</v>
      </c>
      <c r="C4015">
        <v>3149</v>
      </c>
      <c r="D4015">
        <v>1741</v>
      </c>
      <c r="E4015">
        <v>55.287392823118452</v>
      </c>
      <c r="F4015">
        <v>3374</v>
      </c>
      <c r="G4015">
        <v>1695</v>
      </c>
      <c r="H4015">
        <v>50.237107291049199</v>
      </c>
      <c r="I4015">
        <v>6526</v>
      </c>
      <c r="J4015">
        <v>3436</v>
      </c>
      <c r="K4015">
        <v>52.650934722647868</v>
      </c>
    </row>
    <row r="4016" spans="1:11" x14ac:dyDescent="0.25">
      <c r="A4016" t="s">
        <v>296</v>
      </c>
      <c r="B4016" t="s">
        <v>369</v>
      </c>
      <c r="C4016">
        <v>3041</v>
      </c>
      <c r="D4016">
        <v>1593</v>
      </c>
      <c r="E4016">
        <v>52.384084182834592</v>
      </c>
      <c r="F4016">
        <v>3046</v>
      </c>
      <c r="G4016">
        <v>1522</v>
      </c>
      <c r="H4016">
        <v>49.967170059093895</v>
      </c>
      <c r="I4016">
        <v>6087</v>
      </c>
      <c r="J4016">
        <v>3115</v>
      </c>
      <c r="K4016">
        <v>51.17463446689667</v>
      </c>
    </row>
    <row r="4017" spans="1:11" x14ac:dyDescent="0.25">
      <c r="A4017" t="s">
        <v>296</v>
      </c>
      <c r="B4017" t="s">
        <v>370</v>
      </c>
      <c r="C4017">
        <v>2988</v>
      </c>
      <c r="D4017">
        <v>1607</v>
      </c>
      <c r="E4017">
        <v>53.781793842034801</v>
      </c>
      <c r="F4017">
        <v>3043</v>
      </c>
      <c r="G4017">
        <v>1553</v>
      </c>
      <c r="H4017">
        <v>51.035162668419325</v>
      </c>
      <c r="I4017">
        <v>6031</v>
      </c>
      <c r="J4017">
        <v>3160</v>
      </c>
      <c r="K4017">
        <v>52.395954236445029</v>
      </c>
    </row>
    <row r="4018" spans="1:11" x14ac:dyDescent="0.25">
      <c r="A4018" t="s">
        <v>296</v>
      </c>
      <c r="B4018" t="s">
        <v>357</v>
      </c>
      <c r="C4018">
        <v>3190</v>
      </c>
      <c r="D4018">
        <v>1739</v>
      </c>
      <c r="E4018">
        <v>54.514106583072099</v>
      </c>
      <c r="F4018">
        <v>3103</v>
      </c>
      <c r="G4018">
        <v>1621</v>
      </c>
      <c r="H4018">
        <v>52.239767966484052</v>
      </c>
      <c r="I4018">
        <v>6293</v>
      </c>
      <c r="J4018">
        <v>3360</v>
      </c>
      <c r="K4018">
        <v>53.392658509454947</v>
      </c>
    </row>
    <row r="4019" spans="1:11" x14ac:dyDescent="0.25">
      <c r="A4019" t="s">
        <v>296</v>
      </c>
      <c r="B4019" t="s">
        <v>358</v>
      </c>
      <c r="C4019">
        <v>3558</v>
      </c>
      <c r="D4019">
        <v>1861</v>
      </c>
      <c r="E4019">
        <v>52.304665542439572</v>
      </c>
      <c r="F4019">
        <v>3365</v>
      </c>
      <c r="G4019">
        <v>1716</v>
      </c>
      <c r="H4019">
        <v>50.995542347696883</v>
      </c>
      <c r="I4019">
        <v>6923</v>
      </c>
      <c r="J4019">
        <v>3577</v>
      </c>
      <c r="K4019">
        <v>51.668351870576345</v>
      </c>
    </row>
    <row r="4020" spans="1:11" x14ac:dyDescent="0.25">
      <c r="A4020" t="s">
        <v>296</v>
      </c>
      <c r="B4020" t="s">
        <v>359</v>
      </c>
      <c r="C4020">
        <v>3606</v>
      </c>
      <c r="D4020">
        <v>1897</v>
      </c>
      <c r="E4020">
        <v>52.606766500277317</v>
      </c>
      <c r="F4020">
        <v>3540</v>
      </c>
      <c r="G4020">
        <v>1791</v>
      </c>
      <c r="H4020">
        <v>50.593220338983045</v>
      </c>
      <c r="I4020">
        <v>7146</v>
      </c>
      <c r="J4020">
        <v>3688</v>
      </c>
      <c r="K4020">
        <v>51.609291911558913</v>
      </c>
    </row>
    <row r="4021" spans="1:11" x14ac:dyDescent="0.25">
      <c r="A4021" t="s">
        <v>296</v>
      </c>
      <c r="B4021" t="s">
        <v>360</v>
      </c>
      <c r="C4021">
        <v>3620</v>
      </c>
      <c r="D4021">
        <v>1830</v>
      </c>
      <c r="E4021">
        <v>50.552486187845304</v>
      </c>
      <c r="F4021">
        <v>3654</v>
      </c>
      <c r="G4021">
        <v>1725</v>
      </c>
      <c r="H4021">
        <v>47.208538587848935</v>
      </c>
      <c r="I4021">
        <v>7274</v>
      </c>
      <c r="J4021">
        <v>3555</v>
      </c>
      <c r="K4021">
        <v>48.872697277976357</v>
      </c>
    </row>
    <row r="4022" spans="1:11" x14ac:dyDescent="0.25">
      <c r="A4022" t="s">
        <v>296</v>
      </c>
      <c r="B4022" t="s">
        <v>361</v>
      </c>
      <c r="C4022">
        <v>3443</v>
      </c>
      <c r="D4022">
        <v>1866</v>
      </c>
      <c r="E4022">
        <v>54.196921289572998</v>
      </c>
      <c r="F4022">
        <v>3564</v>
      </c>
      <c r="G4022">
        <v>1737</v>
      </c>
      <c r="H4022">
        <v>48.737373737373701</v>
      </c>
      <c r="I4022">
        <v>7007</v>
      </c>
      <c r="J4022">
        <v>3603</v>
      </c>
      <c r="K4022">
        <v>51.420008562865704</v>
      </c>
    </row>
    <row r="4023" spans="1:11" x14ac:dyDescent="0.25">
      <c r="A4023" t="s">
        <v>296</v>
      </c>
      <c r="B4023" t="s">
        <v>362</v>
      </c>
      <c r="C4023">
        <v>3159</v>
      </c>
      <c r="D4023">
        <v>1680</v>
      </c>
      <c r="E4023">
        <v>53.181386514719897</v>
      </c>
      <c r="F4023">
        <v>3218</v>
      </c>
      <c r="G4023">
        <v>1670</v>
      </c>
      <c r="H4023">
        <v>51.895587321317599</v>
      </c>
      <c r="I4023">
        <v>6377</v>
      </c>
      <c r="J4023">
        <v>3350</v>
      </c>
      <c r="K4023">
        <v>52.532538811353298</v>
      </c>
    </row>
    <row r="4024" spans="1:11" x14ac:dyDescent="0.25">
      <c r="A4024" t="s">
        <v>296</v>
      </c>
      <c r="B4024" t="s">
        <v>363</v>
      </c>
      <c r="C4024">
        <v>908</v>
      </c>
      <c r="D4024">
        <v>492</v>
      </c>
      <c r="E4024">
        <v>54.185022026431703</v>
      </c>
      <c r="F4024">
        <v>936</v>
      </c>
      <c r="G4024">
        <v>548</v>
      </c>
      <c r="H4024">
        <v>58.547008547008502</v>
      </c>
      <c r="I4024">
        <v>1844</v>
      </c>
      <c r="J4024">
        <v>1040</v>
      </c>
      <c r="K4024">
        <v>56.399132321041201</v>
      </c>
    </row>
    <row r="4025" spans="1:11" x14ac:dyDescent="0.25">
      <c r="A4025" t="s">
        <v>296</v>
      </c>
      <c r="B4025" t="s">
        <v>355</v>
      </c>
      <c r="C4025">
        <v>3248</v>
      </c>
      <c r="D4025">
        <v>1840</v>
      </c>
      <c r="E4025">
        <v>56.650246305418726</v>
      </c>
      <c r="F4025">
        <v>3374</v>
      </c>
      <c r="G4025">
        <v>1743</v>
      </c>
      <c r="H4025">
        <v>51.659751037344392</v>
      </c>
      <c r="I4025">
        <v>6622</v>
      </c>
      <c r="J4025">
        <v>3583</v>
      </c>
      <c r="K4025">
        <v>54.10752038659016</v>
      </c>
    </row>
    <row r="4026" spans="1:11" x14ac:dyDescent="0.25">
      <c r="A4026" t="s">
        <v>297</v>
      </c>
      <c r="B4026" t="s">
        <v>366</v>
      </c>
      <c r="C4026">
        <v>303</v>
      </c>
      <c r="D4026">
        <v>154</v>
      </c>
      <c r="E4026">
        <v>50.825082508250823</v>
      </c>
      <c r="F4026">
        <v>315</v>
      </c>
      <c r="G4026">
        <v>138</v>
      </c>
      <c r="H4026">
        <v>43.80952380952381</v>
      </c>
      <c r="I4026">
        <v>618</v>
      </c>
      <c r="J4026">
        <v>292</v>
      </c>
      <c r="K4026">
        <v>47.249190938511326</v>
      </c>
    </row>
    <row r="4027" spans="1:11" x14ac:dyDescent="0.25">
      <c r="A4027" t="s">
        <v>297</v>
      </c>
      <c r="B4027" t="s">
        <v>367</v>
      </c>
      <c r="C4027">
        <v>3696</v>
      </c>
      <c r="D4027">
        <v>1919</v>
      </c>
      <c r="E4027">
        <v>51.920995670995673</v>
      </c>
      <c r="F4027">
        <v>3733</v>
      </c>
      <c r="G4027">
        <v>1789</v>
      </c>
      <c r="H4027">
        <v>47.923921778730247</v>
      </c>
      <c r="I4027">
        <v>7429</v>
      </c>
      <c r="J4027">
        <v>3708</v>
      </c>
      <c r="K4027">
        <v>49.912505047785707</v>
      </c>
    </row>
    <row r="4028" spans="1:11" x14ac:dyDescent="0.25">
      <c r="A4028" t="s">
        <v>297</v>
      </c>
      <c r="B4028" t="s">
        <v>368</v>
      </c>
      <c r="C4028">
        <v>3394</v>
      </c>
      <c r="D4028">
        <v>1898</v>
      </c>
      <c r="E4028">
        <v>55.922215674720093</v>
      </c>
      <c r="F4028">
        <v>3659</v>
      </c>
      <c r="G4028">
        <v>1766</v>
      </c>
      <c r="H4028">
        <v>48.264553156600165</v>
      </c>
      <c r="I4028">
        <v>7053</v>
      </c>
      <c r="J4028">
        <v>3664</v>
      </c>
      <c r="K4028">
        <v>51.949525024812139</v>
      </c>
    </row>
    <row r="4029" spans="1:11" x14ac:dyDescent="0.25">
      <c r="A4029" t="s">
        <v>297</v>
      </c>
      <c r="B4029" t="s">
        <v>369</v>
      </c>
      <c r="C4029">
        <v>3179</v>
      </c>
      <c r="D4029">
        <v>1800</v>
      </c>
      <c r="E4029">
        <v>56.621579112928593</v>
      </c>
      <c r="F4029">
        <v>3644</v>
      </c>
      <c r="G4029">
        <v>1820</v>
      </c>
      <c r="H4029">
        <v>49.945115257958285</v>
      </c>
      <c r="I4029">
        <v>6823</v>
      </c>
      <c r="J4029">
        <v>3620</v>
      </c>
      <c r="K4029">
        <v>53.055840539352197</v>
      </c>
    </row>
    <row r="4030" spans="1:11" x14ac:dyDescent="0.25">
      <c r="A4030" t="s">
        <v>297</v>
      </c>
      <c r="B4030" t="s">
        <v>370</v>
      </c>
      <c r="C4030">
        <v>3137</v>
      </c>
      <c r="D4030">
        <v>1795</v>
      </c>
      <c r="E4030">
        <v>57.220274147274466</v>
      </c>
      <c r="F4030">
        <v>3442</v>
      </c>
      <c r="G4030">
        <v>1774</v>
      </c>
      <c r="H4030">
        <v>51.539802440441598</v>
      </c>
      <c r="I4030">
        <v>6579</v>
      </c>
      <c r="J4030">
        <v>3569</v>
      </c>
      <c r="K4030">
        <v>54.248366013071902</v>
      </c>
    </row>
    <row r="4031" spans="1:11" x14ac:dyDescent="0.25">
      <c r="A4031" t="s">
        <v>297</v>
      </c>
      <c r="B4031" t="s">
        <v>357</v>
      </c>
      <c r="C4031">
        <v>3058</v>
      </c>
      <c r="D4031">
        <v>1748</v>
      </c>
      <c r="E4031">
        <v>57.161543492478742</v>
      </c>
      <c r="F4031">
        <v>3244</v>
      </c>
      <c r="G4031">
        <v>1617</v>
      </c>
      <c r="H4031">
        <v>49.845869297164</v>
      </c>
      <c r="I4031">
        <v>6302</v>
      </c>
      <c r="J4031">
        <v>3365</v>
      </c>
      <c r="K4031">
        <v>53.395747381783558</v>
      </c>
    </row>
    <row r="4032" spans="1:11" x14ac:dyDescent="0.25">
      <c r="A4032" t="s">
        <v>297</v>
      </c>
      <c r="B4032" t="s">
        <v>358</v>
      </c>
      <c r="C4032">
        <v>3558</v>
      </c>
      <c r="D4032">
        <v>2125</v>
      </c>
      <c r="E4032">
        <v>59.724564362001132</v>
      </c>
      <c r="F4032">
        <v>3627</v>
      </c>
      <c r="G4032">
        <v>1924</v>
      </c>
      <c r="H4032">
        <v>53.046594982078851</v>
      </c>
      <c r="I4032">
        <v>7185</v>
      </c>
      <c r="J4032">
        <v>4049</v>
      </c>
      <c r="K4032">
        <v>56.353514265831592</v>
      </c>
    </row>
    <row r="4033" spans="1:11" x14ac:dyDescent="0.25">
      <c r="A4033" t="s">
        <v>297</v>
      </c>
      <c r="B4033" t="s">
        <v>359</v>
      </c>
      <c r="C4033">
        <v>4124</v>
      </c>
      <c r="D4033">
        <v>2393</v>
      </c>
      <c r="E4033">
        <v>58.026188166828327</v>
      </c>
      <c r="F4033">
        <v>4266</v>
      </c>
      <c r="G4033">
        <v>2263</v>
      </c>
      <c r="H4033">
        <v>53.047351148616968</v>
      </c>
      <c r="I4033">
        <v>8390</v>
      </c>
      <c r="J4033">
        <v>4656</v>
      </c>
      <c r="K4033">
        <v>55.494636471990461</v>
      </c>
    </row>
    <row r="4034" spans="1:11" x14ac:dyDescent="0.25">
      <c r="A4034" t="s">
        <v>297</v>
      </c>
      <c r="B4034" t="s">
        <v>360</v>
      </c>
      <c r="C4034">
        <v>3968</v>
      </c>
      <c r="D4034">
        <v>2211</v>
      </c>
      <c r="E4034">
        <v>55.720766129032256</v>
      </c>
      <c r="F4034">
        <v>4000</v>
      </c>
      <c r="G4034">
        <v>1994</v>
      </c>
      <c r="H4034">
        <v>49.85</v>
      </c>
      <c r="I4034">
        <v>7968</v>
      </c>
      <c r="J4034">
        <v>4205</v>
      </c>
      <c r="K4034">
        <v>52.773594377510044</v>
      </c>
    </row>
    <row r="4035" spans="1:11" x14ac:dyDescent="0.25">
      <c r="A4035" t="s">
        <v>297</v>
      </c>
      <c r="B4035" t="s">
        <v>361</v>
      </c>
      <c r="C4035">
        <v>3838</v>
      </c>
      <c r="D4035">
        <v>2096</v>
      </c>
      <c r="E4035">
        <v>54.6117769671704</v>
      </c>
      <c r="F4035">
        <v>4083</v>
      </c>
      <c r="G4035">
        <v>1911</v>
      </c>
      <c r="H4035">
        <v>46.803820720058802</v>
      </c>
      <c r="I4035">
        <v>7921</v>
      </c>
      <c r="J4035">
        <v>4007</v>
      </c>
      <c r="K4035">
        <v>50.587047090013897</v>
      </c>
    </row>
    <row r="4036" spans="1:11" x14ac:dyDescent="0.25">
      <c r="A4036" t="s">
        <v>297</v>
      </c>
      <c r="B4036" t="s">
        <v>362</v>
      </c>
      <c r="C4036">
        <v>4310</v>
      </c>
      <c r="D4036">
        <v>2150</v>
      </c>
      <c r="E4036">
        <v>49.883990719257497</v>
      </c>
      <c r="F4036">
        <v>4303</v>
      </c>
      <c r="G4036">
        <v>1937</v>
      </c>
      <c r="H4036">
        <v>45.015105740181298</v>
      </c>
      <c r="I4036">
        <v>8613</v>
      </c>
      <c r="J4036">
        <v>4087</v>
      </c>
      <c r="K4036">
        <v>47.451526761871598</v>
      </c>
    </row>
    <row r="4037" spans="1:11" x14ac:dyDescent="0.25">
      <c r="A4037" t="s">
        <v>297</v>
      </c>
      <c r="B4037" t="s">
        <v>363</v>
      </c>
      <c r="C4037">
        <v>1468</v>
      </c>
      <c r="D4037">
        <v>812</v>
      </c>
      <c r="E4037">
        <v>55.313351498637601</v>
      </c>
      <c r="F4037">
        <v>1283</v>
      </c>
      <c r="G4037">
        <v>652</v>
      </c>
      <c r="H4037">
        <v>50.818394388152797</v>
      </c>
      <c r="I4037">
        <v>2751</v>
      </c>
      <c r="J4037">
        <v>1464</v>
      </c>
      <c r="K4037">
        <v>53.217011995637897</v>
      </c>
    </row>
    <row r="4038" spans="1:11" x14ac:dyDescent="0.25">
      <c r="A4038" t="s">
        <v>297</v>
      </c>
      <c r="B4038" t="s">
        <v>355</v>
      </c>
      <c r="C4038">
        <v>3665</v>
      </c>
      <c r="D4038">
        <v>2001</v>
      </c>
      <c r="E4038">
        <v>54.597544338335609</v>
      </c>
      <c r="F4038">
        <v>3696</v>
      </c>
      <c r="G4038">
        <v>1810</v>
      </c>
      <c r="H4038">
        <v>48.971861471861473</v>
      </c>
      <c r="I4038">
        <v>7361</v>
      </c>
      <c r="J4038">
        <v>3811</v>
      </c>
      <c r="K4038">
        <v>51.772856948784131</v>
      </c>
    </row>
    <row r="4039" spans="1:11" x14ac:dyDescent="0.25">
      <c r="A4039" t="s">
        <v>298</v>
      </c>
      <c r="B4039" t="s">
        <v>368</v>
      </c>
      <c r="C4039">
        <v>2700</v>
      </c>
      <c r="D4039">
        <v>1650</v>
      </c>
      <c r="E4039">
        <v>61.111111111111114</v>
      </c>
      <c r="F4039">
        <v>3230</v>
      </c>
      <c r="G4039">
        <v>1744</v>
      </c>
      <c r="H4039">
        <v>53.993808049535602</v>
      </c>
      <c r="I4039">
        <v>5930</v>
      </c>
      <c r="J4039">
        <v>3394</v>
      </c>
      <c r="K4039">
        <v>57.234401349072513</v>
      </c>
    </row>
    <row r="4040" spans="1:11" x14ac:dyDescent="0.25">
      <c r="A4040" t="s">
        <v>298</v>
      </c>
      <c r="B4040" t="s">
        <v>369</v>
      </c>
      <c r="C4040">
        <v>2654</v>
      </c>
      <c r="D4040">
        <v>1613</v>
      </c>
      <c r="E4040">
        <v>60.776186887716655</v>
      </c>
      <c r="F4040">
        <v>2981</v>
      </c>
      <c r="G4040">
        <v>1659</v>
      </c>
      <c r="H4040">
        <v>55.652465615565241</v>
      </c>
      <c r="I4040">
        <v>5635</v>
      </c>
      <c r="J4040">
        <v>3272</v>
      </c>
      <c r="K4040">
        <v>58.065661047027504</v>
      </c>
    </row>
    <row r="4041" spans="1:11" x14ac:dyDescent="0.25">
      <c r="A4041" t="s">
        <v>298</v>
      </c>
      <c r="B4041" t="s">
        <v>370</v>
      </c>
      <c r="C4041">
        <v>2898</v>
      </c>
      <c r="D4041">
        <v>1656</v>
      </c>
      <c r="E4041">
        <v>57.142857142857146</v>
      </c>
      <c r="F4041">
        <v>2972</v>
      </c>
      <c r="G4041">
        <v>1546</v>
      </c>
      <c r="H4041">
        <v>52.018842530282633</v>
      </c>
      <c r="I4041">
        <v>5870</v>
      </c>
      <c r="J4041">
        <v>3202</v>
      </c>
      <c r="K4041">
        <v>54.548551959114135</v>
      </c>
    </row>
    <row r="4042" spans="1:11" x14ac:dyDescent="0.25">
      <c r="A4042" t="s">
        <v>298</v>
      </c>
      <c r="B4042" t="s">
        <v>357</v>
      </c>
      <c r="C4042">
        <v>2825</v>
      </c>
      <c r="D4042">
        <v>1598</v>
      </c>
      <c r="E4042">
        <v>56.56637168141593</v>
      </c>
      <c r="F4042">
        <v>3157</v>
      </c>
      <c r="G4042">
        <v>1639</v>
      </c>
      <c r="H4042">
        <v>51.916376306620208</v>
      </c>
      <c r="I4042">
        <v>5982</v>
      </c>
      <c r="J4042">
        <v>3237</v>
      </c>
      <c r="K4042">
        <v>54.112337011033098</v>
      </c>
    </row>
    <row r="4043" spans="1:11" x14ac:dyDescent="0.25">
      <c r="A4043" t="s">
        <v>298</v>
      </c>
      <c r="B4043" t="s">
        <v>358</v>
      </c>
      <c r="C4043">
        <v>3002</v>
      </c>
      <c r="D4043">
        <v>1804</v>
      </c>
      <c r="E4043">
        <v>60.093271152564959</v>
      </c>
      <c r="F4043">
        <v>3381</v>
      </c>
      <c r="G4043">
        <v>1814</v>
      </c>
      <c r="H4043">
        <v>53.652765454007685</v>
      </c>
      <c r="I4043">
        <v>6383</v>
      </c>
      <c r="J4043">
        <v>3618</v>
      </c>
      <c r="K4043">
        <v>56.681811060629798</v>
      </c>
    </row>
    <row r="4044" spans="1:11" x14ac:dyDescent="0.25">
      <c r="A4044" t="s">
        <v>298</v>
      </c>
      <c r="B4044" t="s">
        <v>359</v>
      </c>
      <c r="C4044">
        <v>3334</v>
      </c>
      <c r="D4044">
        <v>1989</v>
      </c>
      <c r="E4044">
        <v>59.658068386322739</v>
      </c>
      <c r="F4044">
        <v>3832</v>
      </c>
      <c r="G4044">
        <v>2015</v>
      </c>
      <c r="H4044">
        <v>52.583507306889352</v>
      </c>
      <c r="I4044">
        <v>7166</v>
      </c>
      <c r="J4044">
        <v>4004</v>
      </c>
      <c r="K4044">
        <v>55.874965113033767</v>
      </c>
    </row>
    <row r="4045" spans="1:11" x14ac:dyDescent="0.25">
      <c r="A4045" t="s">
        <v>298</v>
      </c>
      <c r="B4045" t="s">
        <v>360</v>
      </c>
      <c r="C4045">
        <v>3178</v>
      </c>
      <c r="D4045">
        <v>1923</v>
      </c>
      <c r="E4045">
        <v>60.509754562617999</v>
      </c>
      <c r="F4045">
        <v>3518</v>
      </c>
      <c r="G4045">
        <v>1851</v>
      </c>
      <c r="H4045">
        <v>52.615122228538937</v>
      </c>
      <c r="I4045">
        <v>6696</v>
      </c>
      <c r="J4045">
        <v>3774</v>
      </c>
      <c r="K4045">
        <v>56.362007168458788</v>
      </c>
    </row>
    <row r="4046" spans="1:11" x14ac:dyDescent="0.25">
      <c r="A4046" t="s">
        <v>298</v>
      </c>
      <c r="B4046" t="s">
        <v>361</v>
      </c>
      <c r="C4046">
        <v>3046</v>
      </c>
      <c r="D4046">
        <v>1750</v>
      </c>
      <c r="E4046">
        <v>57.452396585686103</v>
      </c>
      <c r="F4046">
        <v>3357</v>
      </c>
      <c r="G4046">
        <v>1735</v>
      </c>
      <c r="H4046">
        <v>51.683050342567803</v>
      </c>
      <c r="I4046">
        <v>6403</v>
      </c>
      <c r="J4046">
        <v>3485</v>
      </c>
      <c r="K4046">
        <v>54.427612056848403</v>
      </c>
    </row>
    <row r="4047" spans="1:11" x14ac:dyDescent="0.25">
      <c r="A4047" t="s">
        <v>298</v>
      </c>
      <c r="B4047" t="s">
        <v>362</v>
      </c>
      <c r="C4047">
        <v>3104</v>
      </c>
      <c r="D4047">
        <v>1814</v>
      </c>
      <c r="E4047">
        <v>58.440721649484502</v>
      </c>
      <c r="F4047">
        <v>3361</v>
      </c>
      <c r="G4047">
        <v>1748</v>
      </c>
      <c r="H4047">
        <v>52.008330853912497</v>
      </c>
      <c r="I4047">
        <v>6465</v>
      </c>
      <c r="J4047">
        <v>3562</v>
      </c>
      <c r="K4047">
        <v>55.096674400618703</v>
      </c>
    </row>
    <row r="4048" spans="1:11" x14ac:dyDescent="0.25">
      <c r="A4048" t="s">
        <v>298</v>
      </c>
      <c r="B4048" t="s">
        <v>363</v>
      </c>
      <c r="C4048">
        <v>804</v>
      </c>
      <c r="D4048">
        <v>502</v>
      </c>
      <c r="E4048">
        <v>62.437810945273597</v>
      </c>
      <c r="F4048">
        <v>875</v>
      </c>
      <c r="G4048">
        <v>517</v>
      </c>
      <c r="H4048">
        <v>59.085714285714303</v>
      </c>
      <c r="I4048">
        <v>1679</v>
      </c>
      <c r="J4048">
        <v>1019</v>
      </c>
      <c r="K4048">
        <v>60.690887432995801</v>
      </c>
    </row>
    <row r="4049" spans="1:11" x14ac:dyDescent="0.25">
      <c r="A4049" t="s">
        <v>298</v>
      </c>
      <c r="B4049" t="s">
        <v>355</v>
      </c>
      <c r="C4049">
        <v>1028</v>
      </c>
      <c r="D4049">
        <v>628</v>
      </c>
      <c r="E4049">
        <v>61.089494163424121</v>
      </c>
      <c r="F4049">
        <v>1211</v>
      </c>
      <c r="G4049">
        <v>620</v>
      </c>
      <c r="H4049">
        <v>51.19735755573906</v>
      </c>
      <c r="I4049">
        <v>2239</v>
      </c>
      <c r="J4049">
        <v>1248</v>
      </c>
      <c r="K4049">
        <v>55.739169271996424</v>
      </c>
    </row>
    <row r="4050" spans="1:11" x14ac:dyDescent="0.25">
      <c r="A4050" t="s">
        <v>299</v>
      </c>
      <c r="B4050" t="s">
        <v>365</v>
      </c>
      <c r="C4050">
        <v>2794</v>
      </c>
      <c r="D4050">
        <v>1303</v>
      </c>
      <c r="E4050">
        <v>46.635647816750179</v>
      </c>
      <c r="F4050">
        <v>2913</v>
      </c>
      <c r="G4050">
        <v>1274</v>
      </c>
      <c r="H4050">
        <v>43.734981119121187</v>
      </c>
      <c r="I4050">
        <v>5707</v>
      </c>
      <c r="J4050">
        <v>2577</v>
      </c>
      <c r="K4050">
        <v>45.155072717715086</v>
      </c>
    </row>
    <row r="4051" spans="1:11" x14ac:dyDescent="0.25">
      <c r="A4051" t="s">
        <v>299</v>
      </c>
      <c r="B4051" t="s">
        <v>366</v>
      </c>
      <c r="C4051">
        <v>2775</v>
      </c>
      <c r="D4051">
        <v>1309</v>
      </c>
      <c r="E4051">
        <v>47.171171171171174</v>
      </c>
      <c r="F4051">
        <v>2659</v>
      </c>
      <c r="G4051">
        <v>1166</v>
      </c>
      <c r="H4051">
        <v>43.851071831515611</v>
      </c>
      <c r="I4051">
        <v>5436</v>
      </c>
      <c r="J4051">
        <v>2475</v>
      </c>
      <c r="K4051">
        <v>45.529801324503318</v>
      </c>
    </row>
    <row r="4052" spans="1:11" x14ac:dyDescent="0.25">
      <c r="A4052" t="s">
        <v>299</v>
      </c>
      <c r="B4052" t="s">
        <v>367</v>
      </c>
      <c r="C4052">
        <v>2577</v>
      </c>
      <c r="D4052">
        <v>1312</v>
      </c>
      <c r="E4052">
        <v>50.911913077221577</v>
      </c>
      <c r="F4052">
        <v>2542</v>
      </c>
      <c r="G4052">
        <v>1199</v>
      </c>
      <c r="H4052">
        <v>47.167584579071601</v>
      </c>
      <c r="I4052">
        <v>5119</v>
      </c>
      <c r="J4052">
        <v>2511</v>
      </c>
      <c r="K4052">
        <v>49.052549326040243</v>
      </c>
    </row>
    <row r="4053" spans="1:11" x14ac:dyDescent="0.25">
      <c r="A4053" t="s">
        <v>299</v>
      </c>
      <c r="B4053" t="s">
        <v>355</v>
      </c>
      <c r="C4053">
        <v>2473</v>
      </c>
      <c r="D4053">
        <v>1244</v>
      </c>
      <c r="E4053">
        <v>50.303275374039629</v>
      </c>
      <c r="F4053">
        <v>2578</v>
      </c>
      <c r="G4053">
        <v>1193</v>
      </c>
      <c r="H4053">
        <v>46.276183087664862</v>
      </c>
      <c r="I4053">
        <v>5051</v>
      </c>
      <c r="J4053">
        <v>2437</v>
      </c>
      <c r="K4053">
        <v>48.247871708572553</v>
      </c>
    </row>
    <row r="4054" spans="1:11" x14ac:dyDescent="0.25">
      <c r="A4054" t="s">
        <v>299</v>
      </c>
      <c r="B4054" t="s">
        <v>368</v>
      </c>
      <c r="C4054">
        <v>2244</v>
      </c>
      <c r="D4054">
        <v>1168</v>
      </c>
      <c r="E4054">
        <v>52.049910873440282</v>
      </c>
      <c r="F4054">
        <v>2511</v>
      </c>
      <c r="G4054">
        <v>1145</v>
      </c>
      <c r="H4054">
        <v>45.59936280366388</v>
      </c>
      <c r="I4054">
        <v>4755</v>
      </c>
      <c r="J4054">
        <v>2313</v>
      </c>
      <c r="K4054">
        <v>48.643533123028391</v>
      </c>
    </row>
    <row r="4055" spans="1:11" x14ac:dyDescent="0.25">
      <c r="A4055" t="s">
        <v>299</v>
      </c>
      <c r="B4055" t="s">
        <v>369</v>
      </c>
      <c r="C4055">
        <v>1931</v>
      </c>
      <c r="D4055">
        <v>1057</v>
      </c>
      <c r="E4055">
        <v>54.738477472812008</v>
      </c>
      <c r="F4055">
        <v>2197</v>
      </c>
      <c r="G4055">
        <v>1070</v>
      </c>
      <c r="H4055">
        <v>48.702776513427395</v>
      </c>
      <c r="I4055">
        <v>4128</v>
      </c>
      <c r="J4055">
        <v>2127</v>
      </c>
      <c r="K4055">
        <v>51.526162790697668</v>
      </c>
    </row>
    <row r="4056" spans="1:11" x14ac:dyDescent="0.25">
      <c r="A4056" t="s">
        <v>299</v>
      </c>
      <c r="B4056" t="s">
        <v>370</v>
      </c>
      <c r="C4056">
        <v>1929</v>
      </c>
      <c r="D4056">
        <v>1042</v>
      </c>
      <c r="E4056">
        <v>54.017625712804566</v>
      </c>
      <c r="F4056">
        <v>2223</v>
      </c>
      <c r="G4056">
        <v>1084</v>
      </c>
      <c r="H4056">
        <v>48.762932973459293</v>
      </c>
      <c r="I4056">
        <v>4152</v>
      </c>
      <c r="J4056">
        <v>2126</v>
      </c>
      <c r="K4056">
        <v>51.204238921001924</v>
      </c>
    </row>
    <row r="4057" spans="1:11" x14ac:dyDescent="0.25">
      <c r="A4057" t="s">
        <v>299</v>
      </c>
      <c r="B4057" t="s">
        <v>357</v>
      </c>
      <c r="C4057">
        <v>2115</v>
      </c>
      <c r="D4057">
        <v>1138</v>
      </c>
      <c r="E4057">
        <v>53.806146572104019</v>
      </c>
      <c r="F4057">
        <v>2290</v>
      </c>
      <c r="G4057">
        <v>1080</v>
      </c>
      <c r="H4057">
        <v>47.161572052401745</v>
      </c>
      <c r="I4057">
        <v>4405</v>
      </c>
      <c r="J4057">
        <v>2218</v>
      </c>
      <c r="K4057">
        <v>50.35187287173666</v>
      </c>
    </row>
    <row r="4058" spans="1:11" x14ac:dyDescent="0.25">
      <c r="A4058" t="s">
        <v>299</v>
      </c>
      <c r="B4058" t="s">
        <v>358</v>
      </c>
      <c r="C4058">
        <v>2072</v>
      </c>
      <c r="D4058">
        <v>1092</v>
      </c>
      <c r="E4058">
        <v>52.702702702702702</v>
      </c>
      <c r="F4058">
        <v>2480</v>
      </c>
      <c r="G4058">
        <v>1119</v>
      </c>
      <c r="H4058">
        <v>45.12096774193548</v>
      </c>
      <c r="I4058">
        <v>4552</v>
      </c>
      <c r="J4058">
        <v>2211</v>
      </c>
      <c r="K4058">
        <v>48.572056239015822</v>
      </c>
    </row>
    <row r="4059" spans="1:11" x14ac:dyDescent="0.25">
      <c r="A4059" t="s">
        <v>299</v>
      </c>
      <c r="B4059" t="s">
        <v>359</v>
      </c>
      <c r="C4059">
        <v>2403</v>
      </c>
      <c r="D4059">
        <v>1227</v>
      </c>
      <c r="E4059">
        <v>51.061173533083647</v>
      </c>
      <c r="F4059">
        <v>2631</v>
      </c>
      <c r="G4059">
        <v>1186</v>
      </c>
      <c r="H4059">
        <v>45.077917141771188</v>
      </c>
      <c r="I4059">
        <v>5034</v>
      </c>
      <c r="J4059">
        <v>2413</v>
      </c>
      <c r="K4059">
        <v>47.934048470401265</v>
      </c>
    </row>
    <row r="4060" spans="1:11" x14ac:dyDescent="0.25">
      <c r="A4060" t="s">
        <v>299</v>
      </c>
      <c r="B4060" t="s">
        <v>360</v>
      </c>
      <c r="C4060">
        <v>2360</v>
      </c>
      <c r="D4060">
        <v>1083</v>
      </c>
      <c r="E4060">
        <v>45.889830508474581</v>
      </c>
      <c r="F4060">
        <v>2658</v>
      </c>
      <c r="G4060">
        <v>1125</v>
      </c>
      <c r="H4060">
        <v>42.325056433408584</v>
      </c>
      <c r="I4060">
        <v>5018</v>
      </c>
      <c r="J4060">
        <v>2208</v>
      </c>
      <c r="K4060">
        <v>44.001594260661619</v>
      </c>
    </row>
    <row r="4061" spans="1:11" x14ac:dyDescent="0.25">
      <c r="A4061" t="s">
        <v>299</v>
      </c>
      <c r="B4061" t="s">
        <v>361</v>
      </c>
      <c r="C4061">
        <v>2618</v>
      </c>
      <c r="D4061">
        <v>1191</v>
      </c>
      <c r="E4061">
        <v>45.492742551566103</v>
      </c>
      <c r="F4061">
        <v>3172</v>
      </c>
      <c r="G4061">
        <v>1190</v>
      </c>
      <c r="H4061">
        <v>37.515762925598999</v>
      </c>
      <c r="I4061">
        <v>5790</v>
      </c>
      <c r="J4061">
        <v>2381</v>
      </c>
      <c r="K4061">
        <v>41.122625215889499</v>
      </c>
    </row>
    <row r="4062" spans="1:11" x14ac:dyDescent="0.25">
      <c r="A4062" t="s">
        <v>299</v>
      </c>
      <c r="B4062" t="s">
        <v>362</v>
      </c>
      <c r="C4062">
        <v>2289</v>
      </c>
      <c r="D4062">
        <v>1071</v>
      </c>
      <c r="E4062">
        <v>46.788990825688103</v>
      </c>
      <c r="F4062">
        <v>2942</v>
      </c>
      <c r="G4062">
        <v>1061</v>
      </c>
      <c r="H4062">
        <v>36.063902107409902</v>
      </c>
      <c r="I4062">
        <v>5231</v>
      </c>
      <c r="J4062">
        <v>2132</v>
      </c>
      <c r="K4062">
        <v>40.7570254253489</v>
      </c>
    </row>
    <row r="4063" spans="1:11" x14ac:dyDescent="0.25">
      <c r="A4063" t="s">
        <v>299</v>
      </c>
      <c r="B4063" t="s">
        <v>363</v>
      </c>
      <c r="C4063">
        <v>668</v>
      </c>
      <c r="D4063">
        <v>325</v>
      </c>
      <c r="E4063">
        <v>48.652694610778397</v>
      </c>
      <c r="F4063">
        <v>801</v>
      </c>
      <c r="G4063">
        <v>333</v>
      </c>
      <c r="H4063">
        <v>41.5730337078652</v>
      </c>
      <c r="I4063">
        <v>1469</v>
      </c>
      <c r="J4063">
        <v>658</v>
      </c>
      <c r="K4063">
        <v>44.792375765827103</v>
      </c>
    </row>
    <row r="4064" spans="1:11" x14ac:dyDescent="0.25">
      <c r="A4064" t="s">
        <v>481</v>
      </c>
      <c r="B4064" t="s">
        <v>359</v>
      </c>
      <c r="C4064" t="s">
        <v>334</v>
      </c>
      <c r="D4064" t="s">
        <v>334</v>
      </c>
      <c r="E4064">
        <v>66.666666666666671</v>
      </c>
      <c r="F4064" t="s">
        <v>334</v>
      </c>
      <c r="G4064" t="s">
        <v>334</v>
      </c>
      <c r="H4064" t="s">
        <v>334</v>
      </c>
      <c r="I4064" t="s">
        <v>334</v>
      </c>
      <c r="J4064" t="s">
        <v>334</v>
      </c>
      <c r="K4064">
        <v>66.666666666666671</v>
      </c>
    </row>
    <row r="4065" spans="1:11" x14ac:dyDescent="0.25">
      <c r="A4065" t="s">
        <v>482</v>
      </c>
      <c r="B4065" t="s">
        <v>365</v>
      </c>
      <c r="C4065">
        <v>105</v>
      </c>
      <c r="D4065">
        <v>59</v>
      </c>
      <c r="E4065">
        <v>56.19047619047619</v>
      </c>
      <c r="F4065">
        <v>118</v>
      </c>
      <c r="G4065">
        <v>55</v>
      </c>
      <c r="H4065">
        <v>46.610169491525419</v>
      </c>
      <c r="I4065">
        <v>223</v>
      </c>
      <c r="J4065">
        <v>114</v>
      </c>
      <c r="K4065">
        <v>51.121076233183857</v>
      </c>
    </row>
    <row r="4066" spans="1:11" x14ac:dyDescent="0.25">
      <c r="A4066" t="s">
        <v>482</v>
      </c>
      <c r="B4066" t="s">
        <v>366</v>
      </c>
      <c r="C4066">
        <v>131</v>
      </c>
      <c r="D4066">
        <v>78</v>
      </c>
      <c r="E4066">
        <v>59.541984732824432</v>
      </c>
      <c r="F4066">
        <v>158</v>
      </c>
      <c r="G4066">
        <v>82</v>
      </c>
      <c r="H4066">
        <v>51.898734177215189</v>
      </c>
      <c r="I4066">
        <v>289</v>
      </c>
      <c r="J4066">
        <v>160</v>
      </c>
      <c r="K4066">
        <v>55.363321799307961</v>
      </c>
    </row>
    <row r="4067" spans="1:11" x14ac:dyDescent="0.25">
      <c r="A4067" t="s">
        <v>482</v>
      </c>
      <c r="B4067" t="s">
        <v>367</v>
      </c>
      <c r="C4067">
        <v>105</v>
      </c>
      <c r="D4067">
        <v>61</v>
      </c>
      <c r="E4067">
        <v>58.095238095238095</v>
      </c>
      <c r="F4067">
        <v>105</v>
      </c>
      <c r="G4067">
        <v>60</v>
      </c>
      <c r="H4067">
        <v>57.142857142857146</v>
      </c>
      <c r="I4067">
        <v>210</v>
      </c>
      <c r="J4067">
        <v>121</v>
      </c>
      <c r="K4067">
        <v>57.619047619047613</v>
      </c>
    </row>
    <row r="4068" spans="1:11" x14ac:dyDescent="0.25">
      <c r="A4068" t="s">
        <v>482</v>
      </c>
      <c r="B4068" t="s">
        <v>368</v>
      </c>
      <c r="C4068">
        <v>109</v>
      </c>
      <c r="D4068">
        <v>63</v>
      </c>
      <c r="E4068">
        <v>57.798165137614681</v>
      </c>
      <c r="F4068">
        <v>151</v>
      </c>
      <c r="G4068">
        <v>75</v>
      </c>
      <c r="H4068">
        <v>49.668874172185433</v>
      </c>
      <c r="I4068">
        <v>260</v>
      </c>
      <c r="J4068">
        <v>138</v>
      </c>
      <c r="K4068">
        <v>53.076923076923073</v>
      </c>
    </row>
    <row r="4069" spans="1:11" x14ac:dyDescent="0.25">
      <c r="A4069" t="s">
        <v>482</v>
      </c>
      <c r="B4069" t="s">
        <v>370</v>
      </c>
      <c r="C4069">
        <v>101</v>
      </c>
      <c r="D4069">
        <v>71</v>
      </c>
      <c r="E4069">
        <v>70.297029702970292</v>
      </c>
      <c r="F4069">
        <v>129</v>
      </c>
      <c r="G4069">
        <v>64</v>
      </c>
      <c r="H4069">
        <v>49.61240310077519</v>
      </c>
      <c r="I4069">
        <v>230</v>
      </c>
      <c r="J4069">
        <v>135</v>
      </c>
      <c r="K4069">
        <v>58.695652173913039</v>
      </c>
    </row>
    <row r="4070" spans="1:11" x14ac:dyDescent="0.25">
      <c r="A4070" t="s">
        <v>482</v>
      </c>
      <c r="B4070" t="s">
        <v>357</v>
      </c>
      <c r="C4070">
        <v>99</v>
      </c>
      <c r="D4070">
        <v>64</v>
      </c>
      <c r="E4070">
        <v>64.646464646464651</v>
      </c>
      <c r="F4070">
        <v>127</v>
      </c>
      <c r="G4070">
        <v>67</v>
      </c>
      <c r="H4070">
        <v>52.755905511811022</v>
      </c>
      <c r="I4070">
        <v>226</v>
      </c>
      <c r="J4070">
        <v>131</v>
      </c>
      <c r="K4070">
        <v>57.964601769911503</v>
      </c>
    </row>
    <row r="4071" spans="1:11" x14ac:dyDescent="0.25">
      <c r="A4071" t="s">
        <v>482</v>
      </c>
      <c r="B4071" t="s">
        <v>358</v>
      </c>
      <c r="C4071">
        <v>147</v>
      </c>
      <c r="D4071">
        <v>92</v>
      </c>
      <c r="E4071">
        <v>62.585034013605444</v>
      </c>
      <c r="F4071">
        <v>129</v>
      </c>
      <c r="G4071">
        <v>89</v>
      </c>
      <c r="H4071">
        <v>68.992248062015506</v>
      </c>
      <c r="I4071">
        <v>276</v>
      </c>
      <c r="J4071">
        <v>181</v>
      </c>
      <c r="K4071">
        <v>65.579710144927546</v>
      </c>
    </row>
    <row r="4072" spans="1:11" x14ac:dyDescent="0.25">
      <c r="A4072" t="s">
        <v>482</v>
      </c>
      <c r="B4072" t="s">
        <v>359</v>
      </c>
      <c r="C4072">
        <v>102</v>
      </c>
      <c r="D4072">
        <v>74</v>
      </c>
      <c r="E4072">
        <v>72.549019607843135</v>
      </c>
      <c r="F4072">
        <v>134</v>
      </c>
      <c r="G4072">
        <v>95</v>
      </c>
      <c r="H4072">
        <v>70.895522388059703</v>
      </c>
      <c r="I4072">
        <v>236</v>
      </c>
      <c r="J4072">
        <v>169</v>
      </c>
      <c r="K4072">
        <v>71.610169491525426</v>
      </c>
    </row>
    <row r="4073" spans="1:11" x14ac:dyDescent="0.25">
      <c r="A4073" t="s">
        <v>482</v>
      </c>
      <c r="B4073" t="s">
        <v>360</v>
      </c>
      <c r="C4073">
        <v>102</v>
      </c>
      <c r="D4073">
        <v>64</v>
      </c>
      <c r="E4073">
        <v>62.745098039215691</v>
      </c>
      <c r="F4073">
        <v>112</v>
      </c>
      <c r="G4073">
        <v>74</v>
      </c>
      <c r="H4073">
        <v>66.071428571428569</v>
      </c>
      <c r="I4073">
        <v>214</v>
      </c>
      <c r="J4073">
        <v>138</v>
      </c>
      <c r="K4073">
        <v>64.485981308411226</v>
      </c>
    </row>
    <row r="4074" spans="1:11" x14ac:dyDescent="0.25">
      <c r="A4074" t="s">
        <v>482</v>
      </c>
      <c r="B4074" t="s">
        <v>361</v>
      </c>
      <c r="C4074">
        <v>93</v>
      </c>
      <c r="D4074">
        <v>54</v>
      </c>
      <c r="E4074">
        <v>58.064516129032299</v>
      </c>
      <c r="F4074">
        <v>110</v>
      </c>
      <c r="G4074">
        <v>71</v>
      </c>
      <c r="H4074">
        <v>64.545454545454504</v>
      </c>
      <c r="I4074">
        <v>203</v>
      </c>
      <c r="J4074">
        <v>125</v>
      </c>
      <c r="K4074">
        <v>61.576354679803003</v>
      </c>
    </row>
    <row r="4075" spans="1:11" x14ac:dyDescent="0.25">
      <c r="A4075" t="s">
        <v>482</v>
      </c>
      <c r="B4075" t="s">
        <v>362</v>
      </c>
      <c r="C4075">
        <v>78</v>
      </c>
      <c r="D4075">
        <v>49</v>
      </c>
      <c r="E4075">
        <v>62.820512820512803</v>
      </c>
      <c r="F4075">
        <v>115</v>
      </c>
      <c r="G4075">
        <v>78</v>
      </c>
      <c r="H4075">
        <v>67.826086956521706</v>
      </c>
      <c r="I4075">
        <v>193</v>
      </c>
      <c r="J4075">
        <v>127</v>
      </c>
      <c r="K4075">
        <v>65.803108808290105</v>
      </c>
    </row>
    <row r="4076" spans="1:11" x14ac:dyDescent="0.25">
      <c r="A4076" t="s">
        <v>482</v>
      </c>
      <c r="B4076" t="s">
        <v>355</v>
      </c>
      <c r="C4076">
        <v>167</v>
      </c>
      <c r="D4076">
        <v>99</v>
      </c>
      <c r="E4076">
        <v>59.281437125748511</v>
      </c>
      <c r="F4076">
        <v>171</v>
      </c>
      <c r="G4076">
        <v>85</v>
      </c>
      <c r="H4076">
        <v>49.707602339181285</v>
      </c>
      <c r="I4076">
        <v>338</v>
      </c>
      <c r="J4076">
        <v>184</v>
      </c>
      <c r="K4076">
        <v>54.437869822485212</v>
      </c>
    </row>
    <row r="4077" spans="1:11" x14ac:dyDescent="0.25">
      <c r="A4077" t="s">
        <v>300</v>
      </c>
      <c r="B4077" t="s">
        <v>365</v>
      </c>
      <c r="C4077">
        <v>4040</v>
      </c>
      <c r="D4077">
        <v>1596</v>
      </c>
      <c r="E4077">
        <v>39.504950495049506</v>
      </c>
      <c r="F4077">
        <v>4225</v>
      </c>
      <c r="G4077">
        <v>1412</v>
      </c>
      <c r="H4077">
        <v>33.42011834319527</v>
      </c>
      <c r="I4077">
        <v>8265</v>
      </c>
      <c r="J4077">
        <v>3008</v>
      </c>
      <c r="K4077">
        <v>36.394434361766486</v>
      </c>
    </row>
    <row r="4078" spans="1:11" x14ac:dyDescent="0.25">
      <c r="A4078" t="s">
        <v>300</v>
      </c>
      <c r="B4078" t="s">
        <v>366</v>
      </c>
      <c r="C4078">
        <v>3967</v>
      </c>
      <c r="D4078">
        <v>1656</v>
      </c>
      <c r="E4078">
        <v>41.744391227627929</v>
      </c>
      <c r="F4078">
        <v>4097</v>
      </c>
      <c r="G4078">
        <v>1501</v>
      </c>
      <c r="H4078">
        <v>36.636563339028555</v>
      </c>
      <c r="I4078">
        <v>8065</v>
      </c>
      <c r="J4078">
        <v>3158</v>
      </c>
      <c r="K4078">
        <v>39.156850588964659</v>
      </c>
    </row>
    <row r="4079" spans="1:11" x14ac:dyDescent="0.25">
      <c r="A4079" t="s">
        <v>300</v>
      </c>
      <c r="B4079" t="s">
        <v>367</v>
      </c>
      <c r="C4079">
        <v>4486</v>
      </c>
      <c r="D4079">
        <v>1769</v>
      </c>
      <c r="E4079">
        <v>39.433794025858226</v>
      </c>
      <c r="F4079">
        <v>3838</v>
      </c>
      <c r="G4079">
        <v>1419</v>
      </c>
      <c r="H4079">
        <v>36.972381448671179</v>
      </c>
      <c r="I4079">
        <v>8324</v>
      </c>
      <c r="J4079">
        <v>3188</v>
      </c>
      <c r="K4079">
        <v>38.298894762133592</v>
      </c>
    </row>
    <row r="4080" spans="1:11" x14ac:dyDescent="0.25">
      <c r="A4080" t="s">
        <v>300</v>
      </c>
      <c r="B4080" t="s">
        <v>355</v>
      </c>
      <c r="C4080">
        <v>4467</v>
      </c>
      <c r="D4080">
        <v>1738</v>
      </c>
      <c r="E4080">
        <v>38.90754421311842</v>
      </c>
      <c r="F4080">
        <v>3965</v>
      </c>
      <c r="G4080">
        <v>1475</v>
      </c>
      <c r="H4080">
        <v>37.200504413619171</v>
      </c>
      <c r="I4080">
        <v>8432</v>
      </c>
      <c r="J4080">
        <v>3213</v>
      </c>
      <c r="K4080">
        <v>38.104838709677416</v>
      </c>
    </row>
    <row r="4081" spans="1:11" x14ac:dyDescent="0.25">
      <c r="A4081" t="s">
        <v>300</v>
      </c>
      <c r="B4081" t="s">
        <v>368</v>
      </c>
      <c r="C4081">
        <v>3628</v>
      </c>
      <c r="D4081">
        <v>1487</v>
      </c>
      <c r="E4081">
        <v>40.986769570011027</v>
      </c>
      <c r="F4081">
        <v>3647</v>
      </c>
      <c r="G4081">
        <v>1380</v>
      </c>
      <c r="H4081">
        <v>37.839319989032084</v>
      </c>
      <c r="I4081">
        <v>7275</v>
      </c>
      <c r="J4081">
        <v>2867</v>
      </c>
      <c r="K4081">
        <v>39.408934707903782</v>
      </c>
    </row>
    <row r="4082" spans="1:11" x14ac:dyDescent="0.25">
      <c r="A4082" t="s">
        <v>300</v>
      </c>
      <c r="B4082" t="s">
        <v>369</v>
      </c>
      <c r="C4082">
        <v>3446</v>
      </c>
      <c r="D4082">
        <v>1462</v>
      </c>
      <c r="E4082">
        <v>42.426001160766106</v>
      </c>
      <c r="F4082">
        <v>3320</v>
      </c>
      <c r="G4082">
        <v>1295</v>
      </c>
      <c r="H4082">
        <v>39.006024096385538</v>
      </c>
      <c r="I4082">
        <v>6766</v>
      </c>
      <c r="J4082">
        <v>2757</v>
      </c>
      <c r="K4082">
        <v>40.747856931717408</v>
      </c>
    </row>
    <row r="4083" spans="1:11" x14ac:dyDescent="0.25">
      <c r="A4083" t="s">
        <v>300</v>
      </c>
      <c r="B4083" t="s">
        <v>370</v>
      </c>
      <c r="C4083">
        <v>2485</v>
      </c>
      <c r="D4083">
        <v>1107</v>
      </c>
      <c r="E4083">
        <v>44.547283702213278</v>
      </c>
      <c r="F4083">
        <v>2772</v>
      </c>
      <c r="G4083">
        <v>1103</v>
      </c>
      <c r="H4083">
        <v>39.79076479076479</v>
      </c>
      <c r="I4083">
        <v>5257</v>
      </c>
      <c r="J4083">
        <v>2210</v>
      </c>
      <c r="K4083">
        <v>42.039185847441502</v>
      </c>
    </row>
    <row r="4084" spans="1:11" x14ac:dyDescent="0.25">
      <c r="A4084" t="s">
        <v>300</v>
      </c>
      <c r="B4084" t="s">
        <v>357</v>
      </c>
      <c r="C4084">
        <v>2556</v>
      </c>
      <c r="D4084">
        <v>1168</v>
      </c>
      <c r="E4084">
        <v>45.696400625978093</v>
      </c>
      <c r="F4084">
        <v>2748</v>
      </c>
      <c r="G4084">
        <v>1105</v>
      </c>
      <c r="H4084">
        <v>40.211062590975253</v>
      </c>
      <c r="I4084">
        <v>5304</v>
      </c>
      <c r="J4084">
        <v>2273</v>
      </c>
      <c r="K4084">
        <v>42.854449472096533</v>
      </c>
    </row>
    <row r="4085" spans="1:11" x14ac:dyDescent="0.25">
      <c r="A4085" t="s">
        <v>300</v>
      </c>
      <c r="B4085" t="s">
        <v>358</v>
      </c>
      <c r="C4085">
        <v>2795</v>
      </c>
      <c r="D4085">
        <v>1246</v>
      </c>
      <c r="E4085">
        <v>44.579606440071558</v>
      </c>
      <c r="F4085">
        <v>2858</v>
      </c>
      <c r="G4085">
        <v>1078</v>
      </c>
      <c r="H4085">
        <v>37.718684394681596</v>
      </c>
      <c r="I4085">
        <v>5653</v>
      </c>
      <c r="J4085">
        <v>2324</v>
      </c>
      <c r="K4085">
        <v>41.110914558641426</v>
      </c>
    </row>
    <row r="4086" spans="1:11" x14ac:dyDescent="0.25">
      <c r="A4086" t="s">
        <v>300</v>
      </c>
      <c r="B4086" t="s">
        <v>359</v>
      </c>
      <c r="C4086">
        <v>2774</v>
      </c>
      <c r="D4086">
        <v>1283</v>
      </c>
      <c r="E4086">
        <v>46.250901225666901</v>
      </c>
      <c r="F4086">
        <v>2901</v>
      </c>
      <c r="G4086">
        <v>1227</v>
      </c>
      <c r="H4086">
        <v>42.295760082730091</v>
      </c>
      <c r="I4086">
        <v>5675</v>
      </c>
      <c r="J4086">
        <v>2510</v>
      </c>
      <c r="K4086">
        <v>44.229074889867846</v>
      </c>
    </row>
    <row r="4087" spans="1:11" x14ac:dyDescent="0.25">
      <c r="A4087" t="s">
        <v>300</v>
      </c>
      <c r="B4087" t="s">
        <v>360</v>
      </c>
      <c r="C4087">
        <v>2493</v>
      </c>
      <c r="D4087">
        <v>1150</v>
      </c>
      <c r="E4087">
        <v>46.129161652627353</v>
      </c>
      <c r="F4087">
        <v>2892</v>
      </c>
      <c r="G4087">
        <v>1173</v>
      </c>
      <c r="H4087">
        <v>40.560165975103729</v>
      </c>
      <c r="I4087">
        <v>5385</v>
      </c>
      <c r="J4087">
        <v>2323</v>
      </c>
      <c r="K4087">
        <v>43.138347260909931</v>
      </c>
    </row>
    <row r="4088" spans="1:11" x14ac:dyDescent="0.25">
      <c r="A4088" t="s">
        <v>300</v>
      </c>
      <c r="B4088" t="s">
        <v>361</v>
      </c>
      <c r="C4088">
        <v>2607</v>
      </c>
      <c r="D4088">
        <v>1196</v>
      </c>
      <c r="E4088">
        <v>45.8764863828155</v>
      </c>
      <c r="F4088">
        <v>3021</v>
      </c>
      <c r="G4088">
        <v>1215</v>
      </c>
      <c r="H4088">
        <v>40.218470705064497</v>
      </c>
      <c r="I4088">
        <v>5628</v>
      </c>
      <c r="J4088">
        <v>2411</v>
      </c>
      <c r="K4088">
        <v>42.839374555792503</v>
      </c>
    </row>
    <row r="4089" spans="1:11" x14ac:dyDescent="0.25">
      <c r="A4089" t="s">
        <v>300</v>
      </c>
      <c r="B4089" t="s">
        <v>362</v>
      </c>
      <c r="C4089">
        <v>2048</v>
      </c>
      <c r="D4089">
        <v>937</v>
      </c>
      <c r="E4089">
        <v>45.751953125</v>
      </c>
      <c r="F4089">
        <v>2334</v>
      </c>
      <c r="G4089">
        <v>971</v>
      </c>
      <c r="H4089">
        <v>41.602399314481602</v>
      </c>
      <c r="I4089">
        <v>4382</v>
      </c>
      <c r="J4089">
        <v>1908</v>
      </c>
      <c r="K4089">
        <v>43.541761752624403</v>
      </c>
    </row>
    <row r="4090" spans="1:11" x14ac:dyDescent="0.25">
      <c r="A4090" t="s">
        <v>300</v>
      </c>
      <c r="B4090" t="s">
        <v>363</v>
      </c>
      <c r="C4090">
        <v>621</v>
      </c>
      <c r="D4090">
        <v>310</v>
      </c>
      <c r="E4090">
        <v>49.919484702093399</v>
      </c>
      <c r="F4090">
        <v>679</v>
      </c>
      <c r="G4090">
        <v>276</v>
      </c>
      <c r="H4090">
        <v>40.648011782032398</v>
      </c>
      <c r="I4090">
        <v>1300</v>
      </c>
      <c r="J4090">
        <v>586</v>
      </c>
      <c r="K4090">
        <v>45.076923076923102</v>
      </c>
    </row>
    <row r="4091" spans="1:11" x14ac:dyDescent="0.25">
      <c r="A4091" t="s">
        <v>37</v>
      </c>
      <c r="B4091" t="s">
        <v>359</v>
      </c>
      <c r="C4091">
        <v>2924</v>
      </c>
      <c r="D4091">
        <v>1617</v>
      </c>
      <c r="E4091">
        <v>55.300957592339266</v>
      </c>
      <c r="F4091">
        <v>3453</v>
      </c>
      <c r="G4091">
        <v>1588</v>
      </c>
      <c r="H4091">
        <v>45.988995076744857</v>
      </c>
      <c r="I4091">
        <v>6377</v>
      </c>
      <c r="J4091">
        <v>3205</v>
      </c>
      <c r="K4091">
        <v>50.2587423553395</v>
      </c>
    </row>
    <row r="4092" spans="1:11" x14ac:dyDescent="0.25">
      <c r="A4092" t="s">
        <v>37</v>
      </c>
      <c r="B4092" t="s">
        <v>360</v>
      </c>
      <c r="C4092">
        <v>2934</v>
      </c>
      <c r="D4092">
        <v>1572</v>
      </c>
      <c r="E4092">
        <v>53.578732106339466</v>
      </c>
      <c r="F4092">
        <v>3620</v>
      </c>
      <c r="G4092">
        <v>1724</v>
      </c>
      <c r="H4092">
        <v>47.624309392265197</v>
      </c>
      <c r="I4092">
        <v>6554</v>
      </c>
      <c r="J4092">
        <v>3296</v>
      </c>
      <c r="K4092">
        <v>50.289899298138543</v>
      </c>
    </row>
    <row r="4093" spans="1:11" x14ac:dyDescent="0.25">
      <c r="A4093" t="s">
        <v>37</v>
      </c>
      <c r="B4093" t="s">
        <v>361</v>
      </c>
      <c r="C4093">
        <v>3033</v>
      </c>
      <c r="D4093">
        <v>1639</v>
      </c>
      <c r="E4093">
        <v>54.038905374216903</v>
      </c>
      <c r="F4093">
        <v>3697</v>
      </c>
      <c r="G4093">
        <v>1730</v>
      </c>
      <c r="H4093">
        <v>46.794698404111401</v>
      </c>
      <c r="I4093">
        <v>6730</v>
      </c>
      <c r="J4093">
        <v>3369</v>
      </c>
      <c r="K4093">
        <v>50.059435364041597</v>
      </c>
    </row>
    <row r="4094" spans="1:11" x14ac:dyDescent="0.25">
      <c r="A4094" t="s">
        <v>37</v>
      </c>
      <c r="B4094" t="s">
        <v>362</v>
      </c>
      <c r="C4094">
        <v>2980</v>
      </c>
      <c r="D4094">
        <v>1476</v>
      </c>
      <c r="E4094">
        <v>49.530201342281899</v>
      </c>
      <c r="F4094">
        <v>3538</v>
      </c>
      <c r="G4094">
        <v>1556</v>
      </c>
      <c r="H4094">
        <v>43.979649519502502</v>
      </c>
      <c r="I4094">
        <v>6518</v>
      </c>
      <c r="J4094">
        <v>3032</v>
      </c>
      <c r="K4094">
        <v>46.517336606321003</v>
      </c>
    </row>
    <row r="4095" spans="1:11" x14ac:dyDescent="0.25">
      <c r="A4095" t="s">
        <v>37</v>
      </c>
      <c r="B4095" t="s">
        <v>363</v>
      </c>
      <c r="C4095">
        <v>665</v>
      </c>
      <c r="D4095">
        <v>367</v>
      </c>
      <c r="E4095">
        <v>55.187969924812002</v>
      </c>
      <c r="F4095">
        <v>855</v>
      </c>
      <c r="G4095">
        <v>416</v>
      </c>
      <c r="H4095">
        <v>48.654970760233901</v>
      </c>
      <c r="I4095">
        <v>1520</v>
      </c>
      <c r="J4095">
        <v>783</v>
      </c>
      <c r="K4095">
        <v>51.5131578947368</v>
      </c>
    </row>
    <row r="4096" spans="1:11" x14ac:dyDescent="0.25">
      <c r="A4096" t="s">
        <v>37</v>
      </c>
      <c r="B4096" t="s">
        <v>355</v>
      </c>
      <c r="C4096">
        <v>2842</v>
      </c>
      <c r="D4096">
        <v>1525</v>
      </c>
      <c r="E4096">
        <v>53.659394792399716</v>
      </c>
      <c r="F4096">
        <v>3195</v>
      </c>
      <c r="G4096">
        <v>1454</v>
      </c>
      <c r="H4096">
        <v>45.508607198748038</v>
      </c>
      <c r="I4096">
        <v>6037</v>
      </c>
      <c r="J4096">
        <v>2979</v>
      </c>
      <c r="K4096">
        <v>49.345701507371217</v>
      </c>
    </row>
    <row r="4097" spans="1:11" x14ac:dyDescent="0.25">
      <c r="A4097" t="s">
        <v>68</v>
      </c>
      <c r="B4097" t="s">
        <v>365</v>
      </c>
      <c r="C4097">
        <v>5688</v>
      </c>
      <c r="D4097">
        <v>2806</v>
      </c>
      <c r="E4097">
        <v>49.331926863572434</v>
      </c>
      <c r="F4097">
        <v>5294</v>
      </c>
      <c r="G4097">
        <v>2354</v>
      </c>
      <c r="H4097">
        <v>44.465432565168115</v>
      </c>
      <c r="I4097">
        <v>10983</v>
      </c>
      <c r="J4097">
        <v>5161</v>
      </c>
      <c r="K4097">
        <v>46.99080396977147</v>
      </c>
    </row>
    <row r="4098" spans="1:11" x14ac:dyDescent="0.25">
      <c r="A4098" t="s">
        <v>68</v>
      </c>
      <c r="B4098" t="s">
        <v>366</v>
      </c>
      <c r="C4098">
        <v>5542</v>
      </c>
      <c r="D4098">
        <v>2846</v>
      </c>
      <c r="E4098">
        <v>51.353302057019128</v>
      </c>
      <c r="F4098">
        <v>5207</v>
      </c>
      <c r="G4098">
        <v>2341</v>
      </c>
      <c r="H4098">
        <v>44.958709429613982</v>
      </c>
      <c r="I4098">
        <v>10752</v>
      </c>
      <c r="J4098">
        <v>5188</v>
      </c>
      <c r="K4098">
        <v>48.251488095238095</v>
      </c>
    </row>
    <row r="4099" spans="1:11" x14ac:dyDescent="0.25">
      <c r="A4099" t="s">
        <v>68</v>
      </c>
      <c r="B4099" t="s">
        <v>367</v>
      </c>
      <c r="C4099">
        <v>4116</v>
      </c>
      <c r="D4099">
        <v>2080</v>
      </c>
      <c r="E4099">
        <v>50.534499514091351</v>
      </c>
      <c r="F4099">
        <v>3979</v>
      </c>
      <c r="G4099">
        <v>1778</v>
      </c>
      <c r="H4099">
        <v>44.684594119125407</v>
      </c>
      <c r="I4099">
        <v>8096</v>
      </c>
      <c r="J4099">
        <v>3859</v>
      </c>
      <c r="K4099">
        <v>47.665513833992094</v>
      </c>
    </row>
    <row r="4100" spans="1:11" x14ac:dyDescent="0.25">
      <c r="A4100" t="s">
        <v>68</v>
      </c>
      <c r="B4100" t="s">
        <v>355</v>
      </c>
      <c r="C4100">
        <v>4223</v>
      </c>
      <c r="D4100">
        <v>2309</v>
      </c>
      <c r="E4100">
        <v>54.676770068671559</v>
      </c>
      <c r="F4100">
        <v>4296</v>
      </c>
      <c r="G4100">
        <v>2072</v>
      </c>
      <c r="H4100">
        <v>48.23091247672253</v>
      </c>
      <c r="I4100">
        <v>8519</v>
      </c>
      <c r="J4100">
        <v>4381</v>
      </c>
      <c r="K4100">
        <v>51.42622373518018</v>
      </c>
    </row>
    <row r="4101" spans="1:11" x14ac:dyDescent="0.25">
      <c r="A4101" t="s">
        <v>68</v>
      </c>
      <c r="B4101" t="s">
        <v>368</v>
      </c>
      <c r="C4101">
        <v>4067</v>
      </c>
      <c r="D4101">
        <v>2218</v>
      </c>
      <c r="E4101">
        <v>54.53651340054094</v>
      </c>
      <c r="F4101">
        <v>4650</v>
      </c>
      <c r="G4101">
        <v>2281</v>
      </c>
      <c r="H4101">
        <v>49.053763440860209</v>
      </c>
      <c r="I4101">
        <v>8717</v>
      </c>
      <c r="J4101">
        <v>4499</v>
      </c>
      <c r="K4101">
        <v>51.611793048066993</v>
      </c>
    </row>
    <row r="4102" spans="1:11" x14ac:dyDescent="0.25">
      <c r="A4102" t="s">
        <v>68</v>
      </c>
      <c r="B4102" t="s">
        <v>369</v>
      </c>
      <c r="C4102">
        <v>3365</v>
      </c>
      <c r="D4102">
        <v>1790</v>
      </c>
      <c r="E4102">
        <v>53.194650817236251</v>
      </c>
      <c r="F4102">
        <v>3516</v>
      </c>
      <c r="G4102">
        <v>1640</v>
      </c>
      <c r="H4102">
        <v>46.643913538111491</v>
      </c>
      <c r="I4102">
        <v>6881</v>
      </c>
      <c r="J4102">
        <v>3430</v>
      </c>
      <c r="K4102">
        <v>49.847405900305183</v>
      </c>
    </row>
    <row r="4103" spans="1:11" x14ac:dyDescent="0.25">
      <c r="A4103" t="s">
        <v>68</v>
      </c>
      <c r="B4103" t="s">
        <v>370</v>
      </c>
      <c r="C4103">
        <v>3148</v>
      </c>
      <c r="D4103">
        <v>1741</v>
      </c>
      <c r="E4103">
        <v>55.304955527318931</v>
      </c>
      <c r="F4103">
        <v>3312</v>
      </c>
      <c r="G4103">
        <v>1617</v>
      </c>
      <c r="H4103">
        <v>48.822463768115938</v>
      </c>
      <c r="I4103">
        <v>6460</v>
      </c>
      <c r="J4103">
        <v>3358</v>
      </c>
      <c r="K4103">
        <v>51.981424148606813</v>
      </c>
    </row>
    <row r="4104" spans="1:11" x14ac:dyDescent="0.25">
      <c r="A4104" t="s">
        <v>68</v>
      </c>
      <c r="B4104" t="s">
        <v>357</v>
      </c>
      <c r="C4104">
        <v>3508</v>
      </c>
      <c r="D4104">
        <v>1886</v>
      </c>
      <c r="E4104">
        <v>53.762827822120869</v>
      </c>
      <c r="F4104">
        <v>3582</v>
      </c>
      <c r="G4104">
        <v>1734</v>
      </c>
      <c r="H4104">
        <v>48.408710217755441</v>
      </c>
      <c r="I4104">
        <v>7090</v>
      </c>
      <c r="J4104">
        <v>3620</v>
      </c>
      <c r="K4104">
        <v>51.057827926657268</v>
      </c>
    </row>
    <row r="4105" spans="1:11" x14ac:dyDescent="0.25">
      <c r="A4105" t="s">
        <v>68</v>
      </c>
      <c r="B4105" t="s">
        <v>358</v>
      </c>
      <c r="C4105">
        <v>3538</v>
      </c>
      <c r="D4105">
        <v>1964</v>
      </c>
      <c r="E4105">
        <v>55.511588468061056</v>
      </c>
      <c r="F4105">
        <v>3824</v>
      </c>
      <c r="G4105">
        <v>1822</v>
      </c>
      <c r="H4105">
        <v>47.646443514644353</v>
      </c>
      <c r="I4105">
        <v>7362</v>
      </c>
      <c r="J4105">
        <v>3786</v>
      </c>
      <c r="K4105">
        <v>51.426242868785657</v>
      </c>
    </row>
    <row r="4106" spans="1:11" x14ac:dyDescent="0.25">
      <c r="A4106" t="s">
        <v>68</v>
      </c>
      <c r="B4106" t="s">
        <v>359</v>
      </c>
      <c r="C4106">
        <v>4762</v>
      </c>
      <c r="D4106">
        <v>2625</v>
      </c>
      <c r="E4106">
        <v>55.123897522049553</v>
      </c>
      <c r="F4106">
        <v>5071</v>
      </c>
      <c r="G4106">
        <v>2514</v>
      </c>
      <c r="H4106">
        <v>49.576020508775393</v>
      </c>
      <c r="I4106">
        <v>9833</v>
      </c>
      <c r="J4106">
        <v>5139</v>
      </c>
      <c r="K4106">
        <v>52.262788569104039</v>
      </c>
    </row>
    <row r="4107" spans="1:11" x14ac:dyDescent="0.25">
      <c r="A4107" t="s">
        <v>68</v>
      </c>
      <c r="B4107" t="s">
        <v>360</v>
      </c>
      <c r="C4107">
        <v>4995</v>
      </c>
      <c r="D4107">
        <v>2699</v>
      </c>
      <c r="E4107">
        <v>54.034034034034029</v>
      </c>
      <c r="F4107">
        <v>5319</v>
      </c>
      <c r="G4107">
        <v>2427</v>
      </c>
      <c r="H4107">
        <v>45.628877608573042</v>
      </c>
      <c r="I4107">
        <v>10314</v>
      </c>
      <c r="J4107">
        <v>5126</v>
      </c>
      <c r="K4107">
        <v>49.699437657552842</v>
      </c>
    </row>
    <row r="4108" spans="1:11" x14ac:dyDescent="0.25">
      <c r="A4108" t="s">
        <v>68</v>
      </c>
      <c r="B4108" t="s">
        <v>361</v>
      </c>
      <c r="C4108">
        <v>4462</v>
      </c>
      <c r="D4108">
        <v>2473</v>
      </c>
      <c r="E4108">
        <v>55.423576871358101</v>
      </c>
      <c r="F4108">
        <v>5095</v>
      </c>
      <c r="G4108">
        <v>2370</v>
      </c>
      <c r="H4108">
        <v>46.5161923454367</v>
      </c>
      <c r="I4108">
        <v>9557</v>
      </c>
      <c r="J4108">
        <v>4843</v>
      </c>
      <c r="K4108">
        <v>50.6748979805378</v>
      </c>
    </row>
    <row r="4109" spans="1:11" x14ac:dyDescent="0.25">
      <c r="A4109" t="s">
        <v>68</v>
      </c>
      <c r="B4109" t="s">
        <v>362</v>
      </c>
      <c r="C4109">
        <v>4472</v>
      </c>
      <c r="D4109">
        <v>2459</v>
      </c>
      <c r="E4109">
        <v>54.986583184257597</v>
      </c>
      <c r="F4109">
        <v>4843</v>
      </c>
      <c r="G4109">
        <v>2346</v>
      </c>
      <c r="H4109">
        <v>48.441048936609498</v>
      </c>
      <c r="I4109">
        <v>9316</v>
      </c>
      <c r="J4109">
        <v>4805</v>
      </c>
      <c r="K4109">
        <v>51.577930442249901</v>
      </c>
    </row>
    <row r="4110" spans="1:11" x14ac:dyDescent="0.25">
      <c r="A4110" t="s">
        <v>303</v>
      </c>
      <c r="B4110" t="s">
        <v>368</v>
      </c>
      <c r="C4110">
        <v>168</v>
      </c>
      <c r="D4110">
        <v>94</v>
      </c>
      <c r="E4110">
        <v>55.952380952380956</v>
      </c>
      <c r="F4110">
        <v>233</v>
      </c>
      <c r="G4110">
        <v>121</v>
      </c>
      <c r="H4110">
        <v>51.931330472102999</v>
      </c>
      <c r="I4110">
        <v>401</v>
      </c>
      <c r="J4110">
        <v>215</v>
      </c>
      <c r="K4110">
        <v>53.61596009975063</v>
      </c>
    </row>
    <row r="4111" spans="1:11" x14ac:dyDescent="0.25">
      <c r="A4111" t="s">
        <v>303</v>
      </c>
      <c r="B4111" t="s">
        <v>369</v>
      </c>
      <c r="C4111">
        <v>587</v>
      </c>
      <c r="D4111">
        <v>316</v>
      </c>
      <c r="E4111">
        <v>53.833049403747872</v>
      </c>
      <c r="F4111">
        <v>734</v>
      </c>
      <c r="G4111">
        <v>367</v>
      </c>
      <c r="H4111">
        <v>50</v>
      </c>
      <c r="I4111">
        <v>1321</v>
      </c>
      <c r="J4111">
        <v>683</v>
      </c>
      <c r="K4111">
        <v>51.70325510976533</v>
      </c>
    </row>
    <row r="4112" spans="1:11" x14ac:dyDescent="0.25">
      <c r="A4112" t="s">
        <v>303</v>
      </c>
      <c r="B4112" t="s">
        <v>370</v>
      </c>
      <c r="C4112">
        <v>638</v>
      </c>
      <c r="D4112">
        <v>344</v>
      </c>
      <c r="E4112">
        <v>53.918495297805642</v>
      </c>
      <c r="F4112">
        <v>699</v>
      </c>
      <c r="G4112">
        <v>370</v>
      </c>
      <c r="H4112">
        <v>52.932761087267529</v>
      </c>
      <c r="I4112">
        <v>1337</v>
      </c>
      <c r="J4112">
        <v>714</v>
      </c>
      <c r="K4112">
        <v>53.403141361256552</v>
      </c>
    </row>
    <row r="4113" spans="1:11" x14ac:dyDescent="0.25">
      <c r="A4113" t="s">
        <v>303</v>
      </c>
      <c r="B4113" t="s">
        <v>357</v>
      </c>
      <c r="C4113">
        <v>604</v>
      </c>
      <c r="D4113">
        <v>382</v>
      </c>
      <c r="E4113">
        <v>63.245033112582774</v>
      </c>
      <c r="F4113">
        <v>715</v>
      </c>
      <c r="G4113">
        <v>397</v>
      </c>
      <c r="H4113">
        <v>55.524475524475527</v>
      </c>
      <c r="I4113">
        <v>1319</v>
      </c>
      <c r="J4113">
        <v>779</v>
      </c>
      <c r="K4113">
        <v>59.059893858984076</v>
      </c>
    </row>
    <row r="4114" spans="1:11" x14ac:dyDescent="0.25">
      <c r="A4114" t="s">
        <v>303</v>
      </c>
      <c r="B4114" t="s">
        <v>358</v>
      </c>
      <c r="C4114">
        <v>621</v>
      </c>
      <c r="D4114">
        <v>345</v>
      </c>
      <c r="E4114">
        <v>55.555555555555557</v>
      </c>
      <c r="F4114">
        <v>688</v>
      </c>
      <c r="G4114">
        <v>381</v>
      </c>
      <c r="H4114">
        <v>55.377906976744185</v>
      </c>
      <c r="I4114">
        <v>1309</v>
      </c>
      <c r="J4114">
        <v>726</v>
      </c>
      <c r="K4114">
        <v>55.462184873949582</v>
      </c>
    </row>
    <row r="4115" spans="1:11" x14ac:dyDescent="0.25">
      <c r="A4115" t="s">
        <v>303</v>
      </c>
      <c r="B4115" t="s">
        <v>359</v>
      </c>
      <c r="C4115">
        <v>611</v>
      </c>
      <c r="D4115">
        <v>291</v>
      </c>
      <c r="E4115">
        <v>47.626841243862515</v>
      </c>
      <c r="F4115">
        <v>695</v>
      </c>
      <c r="G4115">
        <v>346</v>
      </c>
      <c r="H4115">
        <v>49.784172661870507</v>
      </c>
      <c r="I4115">
        <v>1306</v>
      </c>
      <c r="J4115">
        <v>637</v>
      </c>
      <c r="K4115">
        <v>48.774885145482386</v>
      </c>
    </row>
    <row r="4116" spans="1:11" x14ac:dyDescent="0.25">
      <c r="A4116" t="s">
        <v>303</v>
      </c>
      <c r="B4116" t="s">
        <v>360</v>
      </c>
      <c r="C4116">
        <v>535</v>
      </c>
      <c r="D4116">
        <v>271</v>
      </c>
      <c r="E4116">
        <v>50.654205607476634</v>
      </c>
      <c r="F4116">
        <v>743</v>
      </c>
      <c r="G4116">
        <v>367</v>
      </c>
      <c r="H4116">
        <v>49.394347240915209</v>
      </c>
      <c r="I4116">
        <v>1278</v>
      </c>
      <c r="J4116">
        <v>638</v>
      </c>
      <c r="K4116">
        <v>49.921752738654149</v>
      </c>
    </row>
    <row r="4117" spans="1:11" x14ac:dyDescent="0.25">
      <c r="A4117" t="s">
        <v>303</v>
      </c>
      <c r="B4117" t="s">
        <v>361</v>
      </c>
      <c r="C4117">
        <v>576</v>
      </c>
      <c r="D4117">
        <v>297</v>
      </c>
      <c r="E4117">
        <v>51.5625</v>
      </c>
      <c r="F4117">
        <v>704</v>
      </c>
      <c r="G4117">
        <v>344</v>
      </c>
      <c r="H4117">
        <v>48.863636363636402</v>
      </c>
      <c r="I4117">
        <v>1280</v>
      </c>
      <c r="J4117">
        <v>641</v>
      </c>
      <c r="K4117">
        <v>50.078125</v>
      </c>
    </row>
    <row r="4118" spans="1:11" x14ac:dyDescent="0.25">
      <c r="A4118" t="s">
        <v>303</v>
      </c>
      <c r="B4118" t="s">
        <v>362</v>
      </c>
      <c r="C4118">
        <v>569</v>
      </c>
      <c r="D4118">
        <v>299</v>
      </c>
      <c r="E4118">
        <v>52.5483304042179</v>
      </c>
      <c r="F4118">
        <v>766</v>
      </c>
      <c r="G4118">
        <v>366</v>
      </c>
      <c r="H4118">
        <v>47.780678851174898</v>
      </c>
      <c r="I4118">
        <v>1335</v>
      </c>
      <c r="J4118">
        <v>665</v>
      </c>
      <c r="K4118">
        <v>49.812734082397</v>
      </c>
    </row>
    <row r="4119" spans="1:11" x14ac:dyDescent="0.25">
      <c r="A4119" t="s">
        <v>303</v>
      </c>
      <c r="B4119" t="s">
        <v>363</v>
      </c>
      <c r="C4119">
        <v>372</v>
      </c>
      <c r="D4119">
        <v>212</v>
      </c>
      <c r="E4119">
        <v>56.989247311828002</v>
      </c>
      <c r="F4119">
        <v>373</v>
      </c>
      <c r="G4119">
        <v>201</v>
      </c>
      <c r="H4119">
        <v>53.887399463807</v>
      </c>
      <c r="I4119">
        <v>745</v>
      </c>
      <c r="J4119">
        <v>413</v>
      </c>
      <c r="K4119">
        <v>55.4362416107383</v>
      </c>
    </row>
    <row r="4120" spans="1:11" x14ac:dyDescent="0.25">
      <c r="A4120" t="s">
        <v>304</v>
      </c>
      <c r="B4120" t="s">
        <v>365</v>
      </c>
      <c r="C4120">
        <v>2080</v>
      </c>
      <c r="D4120">
        <v>1123</v>
      </c>
      <c r="E4120">
        <v>53.99038461538462</v>
      </c>
      <c r="F4120">
        <v>2120</v>
      </c>
      <c r="G4120">
        <v>1005</v>
      </c>
      <c r="H4120">
        <v>47.405660377358487</v>
      </c>
      <c r="I4120">
        <v>4204</v>
      </c>
      <c r="J4120">
        <v>2129</v>
      </c>
      <c r="K4120">
        <v>50.642245480494765</v>
      </c>
    </row>
    <row r="4121" spans="1:11" x14ac:dyDescent="0.25">
      <c r="A4121" t="s">
        <v>304</v>
      </c>
      <c r="B4121" t="s">
        <v>366</v>
      </c>
      <c r="C4121">
        <v>2097</v>
      </c>
      <c r="D4121">
        <v>1172</v>
      </c>
      <c r="E4121">
        <v>55.889365760610396</v>
      </c>
      <c r="F4121">
        <v>2298</v>
      </c>
      <c r="G4121">
        <v>1099</v>
      </c>
      <c r="H4121">
        <v>47.824194952132295</v>
      </c>
      <c r="I4121">
        <v>4395</v>
      </c>
      <c r="J4121">
        <v>2271</v>
      </c>
      <c r="K4121">
        <v>51.672354948805463</v>
      </c>
    </row>
    <row r="4122" spans="1:11" x14ac:dyDescent="0.25">
      <c r="A4122" t="s">
        <v>304</v>
      </c>
      <c r="B4122" t="s">
        <v>367</v>
      </c>
      <c r="C4122">
        <v>2175</v>
      </c>
      <c r="D4122">
        <v>1333</v>
      </c>
      <c r="E4122">
        <v>61.287356321839077</v>
      </c>
      <c r="F4122">
        <v>2202</v>
      </c>
      <c r="G4122">
        <v>1225</v>
      </c>
      <c r="H4122">
        <v>55.631244323342415</v>
      </c>
      <c r="I4122">
        <v>4377</v>
      </c>
      <c r="J4122">
        <v>2558</v>
      </c>
      <c r="K4122">
        <v>58.441855151930547</v>
      </c>
    </row>
    <row r="4123" spans="1:11" x14ac:dyDescent="0.25">
      <c r="A4123" t="s">
        <v>304</v>
      </c>
      <c r="B4123" t="s">
        <v>355</v>
      </c>
      <c r="C4123">
        <v>2534</v>
      </c>
      <c r="D4123">
        <v>1526</v>
      </c>
      <c r="E4123">
        <v>60.22099447513812</v>
      </c>
      <c r="F4123">
        <v>2484</v>
      </c>
      <c r="G4123">
        <v>1315</v>
      </c>
      <c r="H4123">
        <v>52.93880837359098</v>
      </c>
      <c r="I4123">
        <v>5018</v>
      </c>
      <c r="J4123">
        <v>2841</v>
      </c>
      <c r="K4123">
        <v>56.616181745715423</v>
      </c>
    </row>
    <row r="4124" spans="1:11" x14ac:dyDescent="0.25">
      <c r="A4124" t="s">
        <v>304</v>
      </c>
      <c r="B4124" t="s">
        <v>368</v>
      </c>
      <c r="C4124">
        <v>2156</v>
      </c>
      <c r="D4124">
        <v>1318</v>
      </c>
      <c r="E4124">
        <v>61.131725417439704</v>
      </c>
      <c r="F4124">
        <v>2353</v>
      </c>
      <c r="G4124">
        <v>1323</v>
      </c>
      <c r="H4124">
        <v>56.226094347641308</v>
      </c>
      <c r="I4124">
        <v>4509</v>
      </c>
      <c r="J4124">
        <v>2641</v>
      </c>
      <c r="K4124">
        <v>58.571745398092709</v>
      </c>
    </row>
    <row r="4125" spans="1:11" x14ac:dyDescent="0.25">
      <c r="A4125" t="s">
        <v>304</v>
      </c>
      <c r="B4125" t="s">
        <v>369</v>
      </c>
      <c r="C4125">
        <v>2068</v>
      </c>
      <c r="D4125">
        <v>1341</v>
      </c>
      <c r="E4125">
        <v>64.845261121856865</v>
      </c>
      <c r="F4125">
        <v>2219</v>
      </c>
      <c r="G4125">
        <v>1277</v>
      </c>
      <c r="H4125">
        <v>57.548445245606125</v>
      </c>
      <c r="I4125">
        <v>4287</v>
      </c>
      <c r="J4125">
        <v>2618</v>
      </c>
      <c r="K4125">
        <v>61.068346162817825</v>
      </c>
    </row>
    <row r="4126" spans="1:11" x14ac:dyDescent="0.25">
      <c r="A4126" t="s">
        <v>304</v>
      </c>
      <c r="B4126" t="s">
        <v>370</v>
      </c>
      <c r="C4126">
        <v>2271</v>
      </c>
      <c r="D4126">
        <v>1382</v>
      </c>
      <c r="E4126">
        <v>60.854249229414357</v>
      </c>
      <c r="F4126">
        <v>2367</v>
      </c>
      <c r="G4126">
        <v>1305</v>
      </c>
      <c r="H4126">
        <v>55.133079847908746</v>
      </c>
      <c r="I4126">
        <v>4638</v>
      </c>
      <c r="J4126">
        <v>2687</v>
      </c>
      <c r="K4126">
        <v>57.934454506252699</v>
      </c>
    </row>
    <row r="4127" spans="1:11" x14ac:dyDescent="0.25">
      <c r="A4127" t="s">
        <v>304</v>
      </c>
      <c r="B4127" t="s">
        <v>357</v>
      </c>
      <c r="C4127">
        <v>2113</v>
      </c>
      <c r="D4127">
        <v>1177</v>
      </c>
      <c r="E4127">
        <v>55.702792238523422</v>
      </c>
      <c r="F4127">
        <v>2340</v>
      </c>
      <c r="G4127">
        <v>1159</v>
      </c>
      <c r="H4127">
        <v>49.529914529914528</v>
      </c>
      <c r="I4127">
        <v>4453</v>
      </c>
      <c r="J4127">
        <v>2336</v>
      </c>
      <c r="K4127">
        <v>52.459016393442624</v>
      </c>
    </row>
    <row r="4128" spans="1:11" x14ac:dyDescent="0.25">
      <c r="A4128" t="s">
        <v>304</v>
      </c>
      <c r="B4128" t="s">
        <v>358</v>
      </c>
      <c r="C4128">
        <v>2529</v>
      </c>
      <c r="D4128">
        <v>1397</v>
      </c>
      <c r="E4128">
        <v>55.239224990114671</v>
      </c>
      <c r="F4128">
        <v>2623</v>
      </c>
      <c r="G4128">
        <v>1324</v>
      </c>
      <c r="H4128">
        <v>50.476553564620666</v>
      </c>
      <c r="I4128">
        <v>5152</v>
      </c>
      <c r="J4128">
        <v>2721</v>
      </c>
      <c r="K4128">
        <v>52.814440993788821</v>
      </c>
    </row>
    <row r="4129" spans="1:11" x14ac:dyDescent="0.25">
      <c r="A4129" t="s">
        <v>304</v>
      </c>
      <c r="B4129" t="s">
        <v>359</v>
      </c>
      <c r="C4129">
        <v>2727</v>
      </c>
      <c r="D4129">
        <v>1536</v>
      </c>
      <c r="E4129">
        <v>56.32563256325632</v>
      </c>
      <c r="F4129">
        <v>2860</v>
      </c>
      <c r="G4129">
        <v>1402</v>
      </c>
      <c r="H4129">
        <v>49.02097902097902</v>
      </c>
      <c r="I4129">
        <v>5587</v>
      </c>
      <c r="J4129">
        <v>2938</v>
      </c>
      <c r="K4129">
        <v>52.586361195632719</v>
      </c>
    </row>
    <row r="4130" spans="1:11" x14ac:dyDescent="0.25">
      <c r="A4130" t="s">
        <v>304</v>
      </c>
      <c r="B4130" t="s">
        <v>360</v>
      </c>
      <c r="C4130">
        <v>2471</v>
      </c>
      <c r="D4130">
        <v>1328</v>
      </c>
      <c r="E4130">
        <v>53.743423715095105</v>
      </c>
      <c r="F4130">
        <v>2575</v>
      </c>
      <c r="G4130">
        <v>1228</v>
      </c>
      <c r="H4130">
        <v>47.689320388349515</v>
      </c>
      <c r="I4130">
        <v>5046</v>
      </c>
      <c r="J4130">
        <v>2556</v>
      </c>
      <c r="K4130">
        <v>50.653983353151006</v>
      </c>
    </row>
    <row r="4131" spans="1:11" x14ac:dyDescent="0.25">
      <c r="A4131" t="s">
        <v>304</v>
      </c>
      <c r="B4131" t="s">
        <v>361</v>
      </c>
      <c r="C4131">
        <v>2361</v>
      </c>
      <c r="D4131">
        <v>1194</v>
      </c>
      <c r="E4131">
        <v>50.571791613723001</v>
      </c>
      <c r="F4131">
        <v>2488</v>
      </c>
      <c r="G4131">
        <v>1120</v>
      </c>
      <c r="H4131">
        <v>45.016077170418001</v>
      </c>
      <c r="I4131">
        <v>4849</v>
      </c>
      <c r="J4131">
        <v>2314</v>
      </c>
      <c r="K4131">
        <v>47.721179624664899</v>
      </c>
    </row>
    <row r="4132" spans="1:11" x14ac:dyDescent="0.25">
      <c r="A4132" t="s">
        <v>304</v>
      </c>
      <c r="B4132" t="s">
        <v>362</v>
      </c>
      <c r="C4132">
        <v>2161</v>
      </c>
      <c r="D4132">
        <v>1169</v>
      </c>
      <c r="E4132">
        <v>54.095326237852802</v>
      </c>
      <c r="F4132">
        <v>2419</v>
      </c>
      <c r="G4132">
        <v>1144</v>
      </c>
      <c r="H4132">
        <v>47.2922695328648</v>
      </c>
      <c r="I4132">
        <v>4580</v>
      </c>
      <c r="J4132">
        <v>2313</v>
      </c>
      <c r="K4132">
        <v>50.502183406113502</v>
      </c>
    </row>
    <row r="4133" spans="1:11" x14ac:dyDescent="0.25">
      <c r="A4133" t="s">
        <v>304</v>
      </c>
      <c r="B4133" t="s">
        <v>363</v>
      </c>
      <c r="C4133">
        <v>740</v>
      </c>
      <c r="D4133">
        <v>469</v>
      </c>
      <c r="E4133">
        <v>63.3783783783784</v>
      </c>
      <c r="F4133">
        <v>726</v>
      </c>
      <c r="G4133">
        <v>390</v>
      </c>
      <c r="H4133">
        <v>53.719008264462801</v>
      </c>
      <c r="I4133">
        <v>1466</v>
      </c>
      <c r="J4133">
        <v>859</v>
      </c>
      <c r="K4133">
        <v>58.5948158253752</v>
      </c>
    </row>
    <row r="4134" spans="1:11" x14ac:dyDescent="0.25">
      <c r="A4134" t="s">
        <v>483</v>
      </c>
      <c r="B4134" t="s">
        <v>365</v>
      </c>
      <c r="C4134">
        <v>26</v>
      </c>
      <c r="D4134">
        <v>14</v>
      </c>
      <c r="E4134">
        <v>53.846153846153847</v>
      </c>
      <c r="F4134">
        <v>43</v>
      </c>
      <c r="G4134">
        <v>22</v>
      </c>
      <c r="H4134">
        <v>51.162790697674417</v>
      </c>
      <c r="I4134">
        <v>69</v>
      </c>
      <c r="J4134">
        <v>36</v>
      </c>
      <c r="K4134">
        <v>52.173913043478258</v>
      </c>
    </row>
    <row r="4135" spans="1:11" x14ac:dyDescent="0.25">
      <c r="A4135" t="s">
        <v>483</v>
      </c>
      <c r="B4135" t="s">
        <v>366</v>
      </c>
      <c r="C4135">
        <v>37</v>
      </c>
      <c r="D4135">
        <v>24</v>
      </c>
      <c r="E4135">
        <v>64.86486486486487</v>
      </c>
      <c r="F4135">
        <v>38</v>
      </c>
      <c r="G4135">
        <v>16</v>
      </c>
      <c r="H4135">
        <v>42.105263157894733</v>
      </c>
      <c r="I4135">
        <v>75</v>
      </c>
      <c r="J4135">
        <v>40</v>
      </c>
      <c r="K4135">
        <v>53.333333333333329</v>
      </c>
    </row>
    <row r="4136" spans="1:11" x14ac:dyDescent="0.25">
      <c r="A4136" t="s">
        <v>483</v>
      </c>
      <c r="B4136" t="s">
        <v>367</v>
      </c>
      <c r="C4136">
        <v>19</v>
      </c>
      <c r="D4136">
        <v>9</v>
      </c>
      <c r="E4136">
        <v>47.368421052631575</v>
      </c>
      <c r="F4136">
        <v>25</v>
      </c>
      <c r="G4136">
        <v>13</v>
      </c>
      <c r="H4136">
        <v>52</v>
      </c>
      <c r="I4136">
        <v>44</v>
      </c>
      <c r="J4136">
        <v>22</v>
      </c>
      <c r="K4136">
        <v>50</v>
      </c>
    </row>
    <row r="4137" spans="1:11" x14ac:dyDescent="0.25">
      <c r="A4137" t="s">
        <v>483</v>
      </c>
      <c r="B4137" t="s">
        <v>368</v>
      </c>
      <c r="C4137">
        <v>27</v>
      </c>
      <c r="D4137">
        <v>16</v>
      </c>
      <c r="E4137">
        <v>59.25925925925926</v>
      </c>
      <c r="F4137">
        <v>38</v>
      </c>
      <c r="G4137">
        <v>19</v>
      </c>
      <c r="H4137">
        <v>50</v>
      </c>
      <c r="I4137">
        <v>65</v>
      </c>
      <c r="J4137">
        <v>35</v>
      </c>
      <c r="K4137">
        <v>53.846153846153847</v>
      </c>
    </row>
    <row r="4138" spans="1:11" x14ac:dyDescent="0.25">
      <c r="A4138" t="s">
        <v>483</v>
      </c>
      <c r="B4138" t="s">
        <v>369</v>
      </c>
      <c r="C4138">
        <v>36</v>
      </c>
      <c r="D4138">
        <v>21</v>
      </c>
      <c r="E4138">
        <v>58.333333333333329</v>
      </c>
      <c r="F4138">
        <v>52</v>
      </c>
      <c r="G4138">
        <v>26</v>
      </c>
      <c r="H4138">
        <v>50</v>
      </c>
      <c r="I4138">
        <v>88</v>
      </c>
      <c r="J4138">
        <v>47</v>
      </c>
      <c r="K4138">
        <v>53.409090909090907</v>
      </c>
    </row>
    <row r="4139" spans="1:11" x14ac:dyDescent="0.25">
      <c r="A4139" t="s">
        <v>483</v>
      </c>
      <c r="B4139" t="s">
        <v>370</v>
      </c>
      <c r="C4139">
        <v>37</v>
      </c>
      <c r="D4139">
        <v>26</v>
      </c>
      <c r="E4139">
        <v>70.27027027027026</v>
      </c>
      <c r="F4139">
        <v>45</v>
      </c>
      <c r="G4139">
        <v>25</v>
      </c>
      <c r="H4139">
        <v>55.555555555555557</v>
      </c>
      <c r="I4139">
        <v>82</v>
      </c>
      <c r="J4139">
        <v>51</v>
      </c>
      <c r="K4139">
        <v>62.195121951219519</v>
      </c>
    </row>
    <row r="4140" spans="1:11" x14ac:dyDescent="0.25">
      <c r="A4140" t="s">
        <v>483</v>
      </c>
      <c r="B4140" t="s">
        <v>357</v>
      </c>
      <c r="C4140">
        <v>48</v>
      </c>
      <c r="D4140">
        <v>31</v>
      </c>
      <c r="E4140">
        <v>64.583333333333329</v>
      </c>
      <c r="F4140">
        <v>32</v>
      </c>
      <c r="G4140">
        <v>19</v>
      </c>
      <c r="H4140">
        <v>59.375</v>
      </c>
      <c r="I4140">
        <v>80</v>
      </c>
      <c r="J4140">
        <v>50</v>
      </c>
      <c r="K4140">
        <v>62.5</v>
      </c>
    </row>
    <row r="4141" spans="1:11" x14ac:dyDescent="0.25">
      <c r="A4141" t="s">
        <v>483</v>
      </c>
      <c r="B4141" t="s">
        <v>358</v>
      </c>
      <c r="C4141">
        <v>28</v>
      </c>
      <c r="D4141">
        <v>15</v>
      </c>
      <c r="E4141">
        <v>53.571428571428569</v>
      </c>
      <c r="F4141">
        <v>26</v>
      </c>
      <c r="G4141">
        <v>10</v>
      </c>
      <c r="H4141">
        <v>38.46153846153846</v>
      </c>
      <c r="I4141">
        <v>54</v>
      </c>
      <c r="J4141">
        <v>25</v>
      </c>
      <c r="K4141">
        <v>46.296296296296298</v>
      </c>
    </row>
    <row r="4142" spans="1:11" x14ac:dyDescent="0.25">
      <c r="A4142" t="s">
        <v>483</v>
      </c>
      <c r="B4142" t="s">
        <v>359</v>
      </c>
      <c r="C4142">
        <v>20</v>
      </c>
      <c r="D4142">
        <v>16</v>
      </c>
      <c r="E4142">
        <v>80</v>
      </c>
      <c r="F4142">
        <v>27</v>
      </c>
      <c r="G4142">
        <v>19</v>
      </c>
      <c r="H4142">
        <v>70.370370370370381</v>
      </c>
      <c r="I4142">
        <v>47</v>
      </c>
      <c r="J4142">
        <v>35</v>
      </c>
      <c r="K4142">
        <v>74.468085106382972</v>
      </c>
    </row>
    <row r="4143" spans="1:11" x14ac:dyDescent="0.25">
      <c r="A4143" t="s">
        <v>483</v>
      </c>
      <c r="B4143" t="s">
        <v>360</v>
      </c>
      <c r="C4143">
        <v>25</v>
      </c>
      <c r="D4143">
        <v>16</v>
      </c>
      <c r="E4143">
        <v>64</v>
      </c>
      <c r="F4143">
        <v>36</v>
      </c>
      <c r="G4143">
        <v>20</v>
      </c>
      <c r="H4143">
        <v>55.555555555555557</v>
      </c>
      <c r="I4143">
        <v>61</v>
      </c>
      <c r="J4143">
        <v>36</v>
      </c>
      <c r="K4143">
        <v>59.016393442622949</v>
      </c>
    </row>
    <row r="4144" spans="1:11" x14ac:dyDescent="0.25">
      <c r="A4144" t="s">
        <v>483</v>
      </c>
      <c r="B4144" t="s">
        <v>361</v>
      </c>
      <c r="C4144">
        <v>31</v>
      </c>
      <c r="D4144">
        <v>23</v>
      </c>
      <c r="E4144">
        <v>74.193548387096797</v>
      </c>
      <c r="F4144">
        <v>21</v>
      </c>
      <c r="G4144">
        <v>16</v>
      </c>
      <c r="H4144">
        <v>76.190476190476204</v>
      </c>
      <c r="I4144">
        <v>52</v>
      </c>
      <c r="J4144">
        <v>39</v>
      </c>
      <c r="K4144">
        <v>75</v>
      </c>
    </row>
    <row r="4145" spans="1:11" x14ac:dyDescent="0.25">
      <c r="A4145" t="s">
        <v>483</v>
      </c>
      <c r="B4145" t="s">
        <v>362</v>
      </c>
      <c r="C4145">
        <v>26</v>
      </c>
      <c r="D4145">
        <v>19</v>
      </c>
      <c r="E4145">
        <v>73.076923076923094</v>
      </c>
      <c r="F4145">
        <v>29</v>
      </c>
      <c r="G4145">
        <v>21</v>
      </c>
      <c r="H4145">
        <v>72.413793103448299</v>
      </c>
      <c r="I4145">
        <v>55</v>
      </c>
      <c r="J4145">
        <v>40</v>
      </c>
      <c r="K4145">
        <v>72.727272727272705</v>
      </c>
    </row>
    <row r="4146" spans="1:11" x14ac:dyDescent="0.25">
      <c r="A4146" t="s">
        <v>483</v>
      </c>
      <c r="B4146" t="s">
        <v>355</v>
      </c>
      <c r="C4146">
        <v>37</v>
      </c>
      <c r="D4146">
        <v>26</v>
      </c>
      <c r="E4146">
        <v>70.27027027027026</v>
      </c>
      <c r="F4146">
        <v>37</v>
      </c>
      <c r="G4146">
        <v>18</v>
      </c>
      <c r="H4146">
        <v>48.648648648648653</v>
      </c>
      <c r="I4146">
        <v>74</v>
      </c>
      <c r="J4146">
        <v>44</v>
      </c>
      <c r="K4146">
        <v>59.45945945945946</v>
      </c>
    </row>
    <row r="4147" spans="1:11" x14ac:dyDescent="0.25">
      <c r="A4147" t="s">
        <v>68</v>
      </c>
      <c r="B4147" t="s">
        <v>363</v>
      </c>
      <c r="C4147">
        <v>1062</v>
      </c>
      <c r="D4147">
        <v>650</v>
      </c>
      <c r="E4147">
        <v>61.205273069679897</v>
      </c>
      <c r="F4147">
        <v>1095</v>
      </c>
      <c r="G4147">
        <v>606</v>
      </c>
      <c r="H4147">
        <v>55.342465753424698</v>
      </c>
      <c r="I4147">
        <v>2158</v>
      </c>
      <c r="J4147">
        <v>1256</v>
      </c>
      <c r="K4147">
        <v>58.202038924930498</v>
      </c>
    </row>
    <row r="4148" spans="1:11" x14ac:dyDescent="0.25">
      <c r="A4148" t="s">
        <v>74</v>
      </c>
      <c r="B4148" t="s">
        <v>368</v>
      </c>
      <c r="C4148">
        <v>2373</v>
      </c>
      <c r="D4148">
        <v>1221</v>
      </c>
      <c r="E4148">
        <v>51.453855878634641</v>
      </c>
      <c r="F4148">
        <v>2494</v>
      </c>
      <c r="G4148">
        <v>1203</v>
      </c>
      <c r="H4148">
        <v>48.235765838011233</v>
      </c>
      <c r="I4148">
        <v>4867</v>
      </c>
      <c r="J4148">
        <v>2424</v>
      </c>
      <c r="K4148">
        <v>49.804807889870553</v>
      </c>
    </row>
    <row r="4149" spans="1:11" x14ac:dyDescent="0.25">
      <c r="A4149" t="s">
        <v>74</v>
      </c>
      <c r="B4149" t="s">
        <v>369</v>
      </c>
      <c r="C4149">
        <v>2073</v>
      </c>
      <c r="D4149">
        <v>1098</v>
      </c>
      <c r="E4149">
        <v>52.966714905933429</v>
      </c>
      <c r="F4149">
        <v>2302</v>
      </c>
      <c r="G4149">
        <v>1074</v>
      </c>
      <c r="H4149">
        <v>46.655082536924411</v>
      </c>
      <c r="I4149">
        <v>4376</v>
      </c>
      <c r="J4149">
        <v>2173</v>
      </c>
      <c r="K4149">
        <v>49.657221206581355</v>
      </c>
    </row>
    <row r="4150" spans="1:11" x14ac:dyDescent="0.25">
      <c r="A4150" t="s">
        <v>74</v>
      </c>
      <c r="B4150" t="s">
        <v>370</v>
      </c>
      <c r="C4150">
        <v>1848</v>
      </c>
      <c r="D4150">
        <v>944</v>
      </c>
      <c r="E4150">
        <v>51.082251082251084</v>
      </c>
      <c r="F4150">
        <v>2029</v>
      </c>
      <c r="G4150">
        <v>880</v>
      </c>
      <c r="H4150">
        <v>43.371118777723012</v>
      </c>
      <c r="I4150">
        <v>3877</v>
      </c>
      <c r="J4150">
        <v>1824</v>
      </c>
      <c r="K4150">
        <v>47.04668558163528</v>
      </c>
    </row>
    <row r="4151" spans="1:11" x14ac:dyDescent="0.25">
      <c r="A4151" t="s">
        <v>74</v>
      </c>
      <c r="B4151" t="s">
        <v>357</v>
      </c>
      <c r="C4151">
        <v>1953</v>
      </c>
      <c r="D4151">
        <v>939</v>
      </c>
      <c r="E4151">
        <v>48.079877112135172</v>
      </c>
      <c r="F4151">
        <v>1871</v>
      </c>
      <c r="G4151">
        <v>835</v>
      </c>
      <c r="H4151">
        <v>44.62854088722608</v>
      </c>
      <c r="I4151">
        <v>3824</v>
      </c>
      <c r="J4151">
        <v>1774</v>
      </c>
      <c r="K4151">
        <v>46.39121338912134</v>
      </c>
    </row>
    <row r="4152" spans="1:11" x14ac:dyDescent="0.25">
      <c r="A4152" t="s">
        <v>74</v>
      </c>
      <c r="B4152" t="s">
        <v>358</v>
      </c>
      <c r="C4152">
        <v>2263</v>
      </c>
      <c r="D4152">
        <v>1191</v>
      </c>
      <c r="E4152">
        <v>52.62925320371189</v>
      </c>
      <c r="F4152">
        <v>2207</v>
      </c>
      <c r="G4152">
        <v>1008</v>
      </c>
      <c r="H4152">
        <v>45.672859084730405</v>
      </c>
      <c r="I4152">
        <v>4470</v>
      </c>
      <c r="J4152">
        <v>2199</v>
      </c>
      <c r="K4152">
        <v>49.194630872483224</v>
      </c>
    </row>
    <row r="4153" spans="1:11" x14ac:dyDescent="0.25">
      <c r="A4153" t="s">
        <v>74</v>
      </c>
      <c r="B4153" t="s">
        <v>359</v>
      </c>
      <c r="C4153">
        <v>2576</v>
      </c>
      <c r="D4153">
        <v>1260</v>
      </c>
      <c r="E4153">
        <v>48.913043478260867</v>
      </c>
      <c r="F4153">
        <v>2423</v>
      </c>
      <c r="G4153">
        <v>1034</v>
      </c>
      <c r="H4153">
        <v>42.674370614940152</v>
      </c>
      <c r="I4153">
        <v>4999</v>
      </c>
      <c r="J4153">
        <v>2294</v>
      </c>
      <c r="K4153">
        <v>45.889177835567118</v>
      </c>
    </row>
    <row r="4154" spans="1:11" x14ac:dyDescent="0.25">
      <c r="A4154" t="s">
        <v>74</v>
      </c>
      <c r="B4154" t="s">
        <v>360</v>
      </c>
      <c r="C4154">
        <v>2398</v>
      </c>
      <c r="D4154">
        <v>1058</v>
      </c>
      <c r="E4154">
        <v>44.120100083402839</v>
      </c>
      <c r="F4154">
        <v>2335</v>
      </c>
      <c r="G4154">
        <v>917</v>
      </c>
      <c r="H4154">
        <v>39.271948608137045</v>
      </c>
      <c r="I4154">
        <v>4733</v>
      </c>
      <c r="J4154">
        <v>1975</v>
      </c>
      <c r="K4154">
        <v>41.728290724698915</v>
      </c>
    </row>
    <row r="4155" spans="1:11" x14ac:dyDescent="0.25">
      <c r="A4155" t="s">
        <v>74</v>
      </c>
      <c r="B4155" t="s">
        <v>361</v>
      </c>
      <c r="C4155">
        <v>2043</v>
      </c>
      <c r="D4155">
        <v>960</v>
      </c>
      <c r="E4155">
        <v>46.989720998531602</v>
      </c>
      <c r="F4155">
        <v>1848</v>
      </c>
      <c r="G4155">
        <v>790</v>
      </c>
      <c r="H4155">
        <v>42.748917748917698</v>
      </c>
      <c r="I4155">
        <v>3891</v>
      </c>
      <c r="J4155">
        <v>1750</v>
      </c>
      <c r="K4155">
        <v>44.975584682600903</v>
      </c>
    </row>
    <row r="4156" spans="1:11" x14ac:dyDescent="0.25">
      <c r="A4156" t="s">
        <v>74</v>
      </c>
      <c r="B4156" t="s">
        <v>362</v>
      </c>
      <c r="C4156">
        <v>2280</v>
      </c>
      <c r="D4156">
        <v>1019</v>
      </c>
      <c r="E4156">
        <v>44.692982456140399</v>
      </c>
      <c r="F4156">
        <v>1565</v>
      </c>
      <c r="G4156">
        <v>602</v>
      </c>
      <c r="H4156">
        <v>38.466453674121396</v>
      </c>
      <c r="I4156">
        <v>3847</v>
      </c>
      <c r="J4156">
        <v>1621</v>
      </c>
      <c r="K4156">
        <v>42.136729919417697</v>
      </c>
    </row>
    <row r="4157" spans="1:11" x14ac:dyDescent="0.25">
      <c r="A4157" t="s">
        <v>74</v>
      </c>
      <c r="B4157" t="s">
        <v>363</v>
      </c>
      <c r="C4157">
        <v>514</v>
      </c>
      <c r="D4157">
        <v>240</v>
      </c>
      <c r="E4157">
        <v>46.692607003891098</v>
      </c>
      <c r="F4157">
        <v>400</v>
      </c>
      <c r="G4157">
        <v>157</v>
      </c>
      <c r="H4157">
        <v>39.25</v>
      </c>
      <c r="I4157">
        <v>916</v>
      </c>
      <c r="J4157">
        <v>398</v>
      </c>
      <c r="K4157">
        <v>43.449781659388599</v>
      </c>
    </row>
    <row r="4158" spans="1:11" x14ac:dyDescent="0.25">
      <c r="A4158" t="s">
        <v>74</v>
      </c>
      <c r="B4158" t="s">
        <v>355</v>
      </c>
      <c r="C4158">
        <v>1461</v>
      </c>
      <c r="D4158">
        <v>730</v>
      </c>
      <c r="E4158">
        <v>49.965776865160848</v>
      </c>
      <c r="F4158">
        <v>1420</v>
      </c>
      <c r="G4158">
        <v>631</v>
      </c>
      <c r="H4158">
        <v>44.436619718309856</v>
      </c>
      <c r="I4158">
        <v>2881</v>
      </c>
      <c r="J4158">
        <v>1361</v>
      </c>
      <c r="K4158">
        <v>47.240541478653249</v>
      </c>
    </row>
    <row r="4159" spans="1:11" x14ac:dyDescent="0.25">
      <c r="A4159" t="s">
        <v>85</v>
      </c>
      <c r="B4159" t="s">
        <v>365</v>
      </c>
      <c r="C4159">
        <v>3040</v>
      </c>
      <c r="D4159">
        <v>1513</v>
      </c>
      <c r="E4159">
        <v>49.769736842105267</v>
      </c>
      <c r="F4159">
        <v>3250</v>
      </c>
      <c r="G4159">
        <v>1415</v>
      </c>
      <c r="H4159">
        <v>43.53846153846154</v>
      </c>
      <c r="I4159">
        <v>6292</v>
      </c>
      <c r="J4159">
        <v>2929</v>
      </c>
      <c r="K4159">
        <v>46.551176096630641</v>
      </c>
    </row>
    <row r="4160" spans="1:11" x14ac:dyDescent="0.25">
      <c r="A4160" t="s">
        <v>85</v>
      </c>
      <c r="B4160" t="s">
        <v>366</v>
      </c>
      <c r="C4160">
        <v>2782</v>
      </c>
      <c r="D4160">
        <v>1435</v>
      </c>
      <c r="E4160">
        <v>51.581595974119338</v>
      </c>
      <c r="F4160">
        <v>3069</v>
      </c>
      <c r="G4160">
        <v>1274</v>
      </c>
      <c r="H4160">
        <v>41.511893124796352</v>
      </c>
      <c r="I4160">
        <v>5851</v>
      </c>
      <c r="J4160">
        <v>2709</v>
      </c>
      <c r="K4160">
        <v>46.299777815757992</v>
      </c>
    </row>
    <row r="4161" spans="1:11" x14ac:dyDescent="0.25">
      <c r="A4161" t="s">
        <v>85</v>
      </c>
      <c r="B4161" t="s">
        <v>367</v>
      </c>
      <c r="C4161">
        <v>2427</v>
      </c>
      <c r="D4161">
        <v>1269</v>
      </c>
      <c r="E4161">
        <v>52.286773794808404</v>
      </c>
      <c r="F4161">
        <v>2585</v>
      </c>
      <c r="G4161">
        <v>1182</v>
      </c>
      <c r="H4161">
        <v>45.725338491295936</v>
      </c>
      <c r="I4161">
        <v>5012</v>
      </c>
      <c r="J4161">
        <v>2451</v>
      </c>
      <c r="K4161">
        <v>48.902633679169995</v>
      </c>
    </row>
    <row r="4162" spans="1:11" x14ac:dyDescent="0.25">
      <c r="A4162" t="s">
        <v>85</v>
      </c>
      <c r="B4162" t="s">
        <v>369</v>
      </c>
      <c r="C4162">
        <v>1969</v>
      </c>
      <c r="D4162">
        <v>910</v>
      </c>
      <c r="E4162">
        <v>46.21635347892331</v>
      </c>
      <c r="F4162">
        <v>2238</v>
      </c>
      <c r="G4162">
        <v>860</v>
      </c>
      <c r="H4162">
        <v>38.427167113494193</v>
      </c>
      <c r="I4162">
        <v>4207</v>
      </c>
      <c r="J4162">
        <v>1770</v>
      </c>
      <c r="K4162">
        <v>42.072735916329933</v>
      </c>
    </row>
    <row r="4163" spans="1:11" x14ac:dyDescent="0.25">
      <c r="A4163" t="s">
        <v>85</v>
      </c>
      <c r="B4163" t="s">
        <v>370</v>
      </c>
      <c r="C4163">
        <v>2094</v>
      </c>
      <c r="D4163">
        <v>1041</v>
      </c>
      <c r="E4163">
        <v>49.713467048710598</v>
      </c>
      <c r="F4163">
        <v>2639</v>
      </c>
      <c r="G4163">
        <v>1062</v>
      </c>
      <c r="H4163">
        <v>40.242516104585071</v>
      </c>
      <c r="I4163">
        <v>4733</v>
      </c>
      <c r="J4163">
        <v>2103</v>
      </c>
      <c r="K4163">
        <v>44.432706528628778</v>
      </c>
    </row>
    <row r="4164" spans="1:11" x14ac:dyDescent="0.25">
      <c r="A4164" t="s">
        <v>85</v>
      </c>
      <c r="B4164" t="s">
        <v>357</v>
      </c>
      <c r="C4164">
        <v>2108</v>
      </c>
      <c r="D4164">
        <v>1006</v>
      </c>
      <c r="E4164">
        <v>47.722960151802653</v>
      </c>
      <c r="F4164">
        <v>2637</v>
      </c>
      <c r="G4164">
        <v>1002</v>
      </c>
      <c r="H4164">
        <v>37.997724687144483</v>
      </c>
      <c r="I4164">
        <v>4745</v>
      </c>
      <c r="J4164">
        <v>2008</v>
      </c>
      <c r="K4164">
        <v>42.318229715489991</v>
      </c>
    </row>
    <row r="4165" spans="1:11" x14ac:dyDescent="0.25">
      <c r="A4165" t="s">
        <v>85</v>
      </c>
      <c r="B4165" t="s">
        <v>358</v>
      </c>
      <c r="C4165">
        <v>2360</v>
      </c>
      <c r="D4165">
        <v>1119</v>
      </c>
      <c r="E4165">
        <v>47.415254237288138</v>
      </c>
      <c r="F4165">
        <v>2904</v>
      </c>
      <c r="G4165">
        <v>1065</v>
      </c>
      <c r="H4165">
        <v>36.673553719008261</v>
      </c>
      <c r="I4165">
        <v>5264</v>
      </c>
      <c r="J4165">
        <v>2184</v>
      </c>
      <c r="K4165">
        <v>41.48936170212766</v>
      </c>
    </row>
    <row r="4166" spans="1:11" x14ac:dyDescent="0.25">
      <c r="A4166" t="s">
        <v>85</v>
      </c>
      <c r="B4166" t="s">
        <v>359</v>
      </c>
      <c r="C4166">
        <v>2701</v>
      </c>
      <c r="D4166">
        <v>1253</v>
      </c>
      <c r="E4166">
        <v>46.390225842280636</v>
      </c>
      <c r="F4166">
        <v>3515</v>
      </c>
      <c r="G4166">
        <v>1316</v>
      </c>
      <c r="H4166">
        <v>37.439544807965859</v>
      </c>
      <c r="I4166">
        <v>6216</v>
      </c>
      <c r="J4166">
        <v>2569</v>
      </c>
      <c r="K4166">
        <v>41.328828828828826</v>
      </c>
    </row>
    <row r="4167" spans="1:11" x14ac:dyDescent="0.25">
      <c r="A4167" t="s">
        <v>85</v>
      </c>
      <c r="B4167" t="s">
        <v>360</v>
      </c>
      <c r="C4167">
        <v>2968</v>
      </c>
      <c r="D4167">
        <v>1271</v>
      </c>
      <c r="E4167">
        <v>42.823450134770894</v>
      </c>
      <c r="F4167">
        <v>3681</v>
      </c>
      <c r="G4167">
        <v>1220</v>
      </c>
      <c r="H4167">
        <v>33.143167617495244</v>
      </c>
      <c r="I4167">
        <v>6649</v>
      </c>
      <c r="J4167">
        <v>2491</v>
      </c>
      <c r="K4167">
        <v>37.464280342908708</v>
      </c>
    </row>
    <row r="4168" spans="1:11" x14ac:dyDescent="0.25">
      <c r="A4168" t="s">
        <v>85</v>
      </c>
      <c r="B4168" t="s">
        <v>361</v>
      </c>
      <c r="C4168">
        <v>2744</v>
      </c>
      <c r="D4168">
        <v>1086</v>
      </c>
      <c r="E4168">
        <v>39.577259475218703</v>
      </c>
      <c r="F4168">
        <v>3334</v>
      </c>
      <c r="G4168">
        <v>1018</v>
      </c>
      <c r="H4168">
        <v>30.533893221355701</v>
      </c>
      <c r="I4168">
        <v>6078</v>
      </c>
      <c r="J4168">
        <v>2104</v>
      </c>
      <c r="K4168">
        <v>34.616650213886103</v>
      </c>
    </row>
    <row r="4169" spans="1:11" x14ac:dyDescent="0.25">
      <c r="A4169" t="s">
        <v>85</v>
      </c>
      <c r="B4169" t="s">
        <v>362</v>
      </c>
      <c r="C4169">
        <v>2727</v>
      </c>
      <c r="D4169">
        <v>1084</v>
      </c>
      <c r="E4169">
        <v>39.750641730839803</v>
      </c>
      <c r="F4169">
        <v>3108</v>
      </c>
      <c r="G4169">
        <v>981</v>
      </c>
      <c r="H4169">
        <v>31.563706563706599</v>
      </c>
      <c r="I4169">
        <v>5835</v>
      </c>
      <c r="J4169">
        <v>2065</v>
      </c>
      <c r="K4169">
        <v>35.389888603256203</v>
      </c>
    </row>
    <row r="4170" spans="1:11" x14ac:dyDescent="0.25">
      <c r="A4170" t="s">
        <v>85</v>
      </c>
      <c r="B4170" t="s">
        <v>363</v>
      </c>
      <c r="C4170">
        <v>669</v>
      </c>
      <c r="D4170">
        <v>278</v>
      </c>
      <c r="E4170">
        <v>41.554559043348299</v>
      </c>
      <c r="F4170">
        <v>734</v>
      </c>
      <c r="G4170">
        <v>269</v>
      </c>
      <c r="H4170">
        <v>36.648501362397802</v>
      </c>
      <c r="I4170">
        <v>1406</v>
      </c>
      <c r="J4170">
        <v>547</v>
      </c>
      <c r="K4170">
        <v>38.904694167852099</v>
      </c>
    </row>
    <row r="4171" spans="1:11" x14ac:dyDescent="0.25">
      <c r="A4171" t="s">
        <v>98</v>
      </c>
      <c r="B4171" t="s">
        <v>359</v>
      </c>
      <c r="C4171">
        <v>72</v>
      </c>
      <c r="D4171">
        <v>26</v>
      </c>
      <c r="E4171">
        <v>36.111111111111114</v>
      </c>
      <c r="F4171">
        <v>94</v>
      </c>
      <c r="G4171">
        <v>33</v>
      </c>
      <c r="H4171">
        <v>35.106382978723403</v>
      </c>
      <c r="I4171">
        <v>166</v>
      </c>
      <c r="J4171">
        <v>59</v>
      </c>
      <c r="K4171">
        <v>35.542168674698793</v>
      </c>
    </row>
    <row r="4172" spans="1:11" x14ac:dyDescent="0.25">
      <c r="A4172" t="s">
        <v>98</v>
      </c>
      <c r="B4172" t="s">
        <v>360</v>
      </c>
      <c r="C4172">
        <v>3781</v>
      </c>
      <c r="D4172">
        <v>1456</v>
      </c>
      <c r="E4172">
        <v>38.508331129330863</v>
      </c>
      <c r="F4172">
        <v>4151</v>
      </c>
      <c r="G4172">
        <v>1211</v>
      </c>
      <c r="H4172">
        <v>29.173693086003372</v>
      </c>
      <c r="I4172">
        <v>7932</v>
      </c>
      <c r="J4172">
        <v>2667</v>
      </c>
      <c r="K4172">
        <v>33.623298033282907</v>
      </c>
    </row>
    <row r="4173" spans="1:11" x14ac:dyDescent="0.25">
      <c r="A4173" t="s">
        <v>98</v>
      </c>
      <c r="B4173" t="s">
        <v>361</v>
      </c>
      <c r="C4173">
        <v>4089</v>
      </c>
      <c r="D4173">
        <v>1983</v>
      </c>
      <c r="E4173">
        <v>48.495964783565697</v>
      </c>
      <c r="F4173">
        <v>4886</v>
      </c>
      <c r="G4173">
        <v>1844</v>
      </c>
      <c r="H4173">
        <v>37.740483012689303</v>
      </c>
      <c r="I4173">
        <v>8975</v>
      </c>
      <c r="J4173">
        <v>3827</v>
      </c>
      <c r="K4173">
        <v>42.640668523676901</v>
      </c>
    </row>
    <row r="4174" spans="1:11" x14ac:dyDescent="0.25">
      <c r="A4174" t="s">
        <v>98</v>
      </c>
      <c r="B4174" t="s">
        <v>362</v>
      </c>
      <c r="C4174">
        <v>3654</v>
      </c>
      <c r="D4174">
        <v>1888</v>
      </c>
      <c r="E4174">
        <v>51.669403393541302</v>
      </c>
      <c r="F4174">
        <v>4074</v>
      </c>
      <c r="G4174">
        <v>1664</v>
      </c>
      <c r="H4174">
        <v>40.844378988708897</v>
      </c>
      <c r="I4174">
        <v>7729</v>
      </c>
      <c r="J4174">
        <v>3553</v>
      </c>
      <c r="K4174">
        <v>45.969724414542597</v>
      </c>
    </row>
    <row r="4175" spans="1:11" x14ac:dyDescent="0.25">
      <c r="A4175" t="s">
        <v>98</v>
      </c>
      <c r="B4175" t="s">
        <v>363</v>
      </c>
      <c r="C4175">
        <v>1202</v>
      </c>
      <c r="D4175">
        <v>681</v>
      </c>
      <c r="E4175">
        <v>56.655574043261197</v>
      </c>
      <c r="F4175">
        <v>1270</v>
      </c>
      <c r="G4175">
        <v>558</v>
      </c>
      <c r="H4175">
        <v>43.937007874015698</v>
      </c>
      <c r="I4175">
        <v>2472</v>
      </c>
      <c r="J4175">
        <v>1239</v>
      </c>
      <c r="K4175">
        <v>50.121359223300999</v>
      </c>
    </row>
    <row r="4176" spans="1:11" x14ac:dyDescent="0.25">
      <c r="A4176" t="s">
        <v>99</v>
      </c>
      <c r="B4176" t="s">
        <v>365</v>
      </c>
      <c r="C4176">
        <v>5313</v>
      </c>
      <c r="D4176">
        <v>2840</v>
      </c>
      <c r="E4176">
        <v>53.453792584227365</v>
      </c>
      <c r="F4176">
        <v>4733</v>
      </c>
      <c r="G4176">
        <v>2206</v>
      </c>
      <c r="H4176">
        <v>46.608916120853586</v>
      </c>
      <c r="I4176">
        <v>10048</v>
      </c>
      <c r="J4176">
        <v>5046</v>
      </c>
      <c r="K4176">
        <v>50.21894904458599</v>
      </c>
    </row>
    <row r="4177" spans="1:11" x14ac:dyDescent="0.25">
      <c r="A4177" t="s">
        <v>99</v>
      </c>
      <c r="B4177" t="s">
        <v>366</v>
      </c>
      <c r="C4177">
        <v>5425</v>
      </c>
      <c r="D4177">
        <v>2799</v>
      </c>
      <c r="E4177">
        <v>51.594470046082954</v>
      </c>
      <c r="F4177">
        <v>4991</v>
      </c>
      <c r="G4177">
        <v>2213</v>
      </c>
      <c r="H4177">
        <v>44.339811660989781</v>
      </c>
      <c r="I4177">
        <v>10424</v>
      </c>
      <c r="J4177">
        <v>5014</v>
      </c>
      <c r="K4177">
        <v>48.100537221795861</v>
      </c>
    </row>
    <row r="4178" spans="1:11" x14ac:dyDescent="0.25">
      <c r="A4178" t="s">
        <v>99</v>
      </c>
      <c r="B4178" t="s">
        <v>367</v>
      </c>
      <c r="C4178">
        <v>4653</v>
      </c>
      <c r="D4178">
        <v>2365</v>
      </c>
      <c r="E4178">
        <v>50.8274231678487</v>
      </c>
      <c r="F4178">
        <v>4263</v>
      </c>
      <c r="G4178">
        <v>1804</v>
      </c>
      <c r="H4178">
        <v>42.317616701853154</v>
      </c>
      <c r="I4178">
        <v>8921</v>
      </c>
      <c r="J4178">
        <v>4172</v>
      </c>
      <c r="K4178">
        <v>46.766057616859101</v>
      </c>
    </row>
    <row r="4179" spans="1:11" x14ac:dyDescent="0.25">
      <c r="A4179" t="s">
        <v>99</v>
      </c>
      <c r="B4179" t="s">
        <v>368</v>
      </c>
      <c r="C4179">
        <v>4717</v>
      </c>
      <c r="D4179">
        <v>2148</v>
      </c>
      <c r="E4179">
        <v>45.537417850328602</v>
      </c>
      <c r="F4179">
        <v>4674</v>
      </c>
      <c r="G4179">
        <v>1785</v>
      </c>
      <c r="H4179">
        <v>38.189987163029521</v>
      </c>
      <c r="I4179">
        <v>9391</v>
      </c>
      <c r="J4179">
        <v>3933</v>
      </c>
      <c r="K4179">
        <v>41.880523905867321</v>
      </c>
    </row>
    <row r="4180" spans="1:11" x14ac:dyDescent="0.25">
      <c r="A4180" t="s">
        <v>99</v>
      </c>
      <c r="B4180" t="s">
        <v>369</v>
      </c>
      <c r="C4180">
        <v>4411</v>
      </c>
      <c r="D4180">
        <v>1941</v>
      </c>
      <c r="E4180">
        <v>44.003627295397877</v>
      </c>
      <c r="F4180">
        <v>4087</v>
      </c>
      <c r="G4180">
        <v>1594</v>
      </c>
      <c r="H4180">
        <v>39.001712747736725</v>
      </c>
      <c r="I4180">
        <v>8498</v>
      </c>
      <c r="J4180">
        <v>3535</v>
      </c>
      <c r="K4180">
        <v>41.598023064250413</v>
      </c>
    </row>
    <row r="4181" spans="1:11" x14ac:dyDescent="0.25">
      <c r="A4181" t="s">
        <v>99</v>
      </c>
      <c r="B4181" t="s">
        <v>355</v>
      </c>
      <c r="C4181">
        <v>5042</v>
      </c>
      <c r="D4181">
        <v>2544</v>
      </c>
      <c r="E4181">
        <v>50.456168187227291</v>
      </c>
      <c r="F4181">
        <v>4489</v>
      </c>
      <c r="G4181">
        <v>2026</v>
      </c>
      <c r="H4181">
        <v>45.132546224103365</v>
      </c>
      <c r="I4181">
        <v>9531</v>
      </c>
      <c r="J4181">
        <v>4570</v>
      </c>
      <c r="K4181">
        <v>47.94879865701396</v>
      </c>
    </row>
    <row r="4182" spans="1:11" x14ac:dyDescent="0.25">
      <c r="A4182" t="s">
        <v>99</v>
      </c>
      <c r="B4182" t="s">
        <v>370</v>
      </c>
      <c r="C4182">
        <v>3405</v>
      </c>
      <c r="D4182">
        <v>1595</v>
      </c>
      <c r="E4182">
        <v>46.842878120411157</v>
      </c>
      <c r="F4182">
        <v>3565</v>
      </c>
      <c r="G4182">
        <v>1403</v>
      </c>
      <c r="H4182">
        <v>39.354838709677416</v>
      </c>
      <c r="I4182">
        <v>6970</v>
      </c>
      <c r="J4182">
        <v>2998</v>
      </c>
      <c r="K4182">
        <v>43.012912482065992</v>
      </c>
    </row>
    <row r="4183" spans="1:11" x14ac:dyDescent="0.25">
      <c r="A4183" t="s">
        <v>99</v>
      </c>
      <c r="B4183" t="s">
        <v>357</v>
      </c>
      <c r="C4183">
        <v>3836</v>
      </c>
      <c r="D4183">
        <v>1472</v>
      </c>
      <c r="E4183">
        <v>38.373305526590201</v>
      </c>
      <c r="F4183">
        <v>3749</v>
      </c>
      <c r="G4183">
        <v>1210</v>
      </c>
      <c r="H4183">
        <v>32.275273406241666</v>
      </c>
      <c r="I4183">
        <v>7585</v>
      </c>
      <c r="J4183">
        <v>2682</v>
      </c>
      <c r="K4183">
        <v>35.359261700725114</v>
      </c>
    </row>
    <row r="4184" spans="1:11" x14ac:dyDescent="0.25">
      <c r="A4184" t="s">
        <v>99</v>
      </c>
      <c r="B4184" t="s">
        <v>358</v>
      </c>
      <c r="C4184">
        <v>3190</v>
      </c>
      <c r="D4184">
        <v>1191</v>
      </c>
      <c r="E4184">
        <v>37.335423197492162</v>
      </c>
      <c r="F4184">
        <v>3552</v>
      </c>
      <c r="G4184">
        <v>983</v>
      </c>
      <c r="H4184">
        <v>27.674549549549553</v>
      </c>
      <c r="I4184">
        <v>6742</v>
      </c>
      <c r="J4184">
        <v>2174</v>
      </c>
      <c r="K4184">
        <v>32.245624443785225</v>
      </c>
    </row>
    <row r="4185" spans="1:11" x14ac:dyDescent="0.25">
      <c r="A4185" t="s">
        <v>99</v>
      </c>
      <c r="B4185" t="s">
        <v>359</v>
      </c>
      <c r="C4185">
        <v>4682</v>
      </c>
      <c r="D4185">
        <v>1714</v>
      </c>
      <c r="E4185">
        <v>36.608287056813332</v>
      </c>
      <c r="F4185">
        <v>4631</v>
      </c>
      <c r="G4185">
        <v>1284</v>
      </c>
      <c r="H4185">
        <v>27.726193046858128</v>
      </c>
      <c r="I4185">
        <v>9313</v>
      </c>
      <c r="J4185">
        <v>2998</v>
      </c>
      <c r="K4185">
        <v>32.191560184688072</v>
      </c>
    </row>
    <row r="4186" spans="1:11" x14ac:dyDescent="0.25">
      <c r="A4186" t="s">
        <v>99</v>
      </c>
      <c r="B4186" t="s">
        <v>360</v>
      </c>
      <c r="C4186">
        <v>4381</v>
      </c>
      <c r="D4186">
        <v>1645</v>
      </c>
      <c r="E4186">
        <v>37.548504907555355</v>
      </c>
      <c r="F4186">
        <v>4981</v>
      </c>
      <c r="G4186">
        <v>1506</v>
      </c>
      <c r="H4186">
        <v>30.234892591849025</v>
      </c>
      <c r="I4186">
        <v>9362</v>
      </c>
      <c r="J4186">
        <v>3151</v>
      </c>
      <c r="K4186">
        <v>33.657338175603506</v>
      </c>
    </row>
    <row r="4187" spans="1:11" x14ac:dyDescent="0.25">
      <c r="A4187" t="s">
        <v>99</v>
      </c>
      <c r="B4187" t="s">
        <v>361</v>
      </c>
      <c r="C4187">
        <v>5051</v>
      </c>
      <c r="D4187">
        <v>2043</v>
      </c>
      <c r="E4187">
        <v>40.4474361512572</v>
      </c>
      <c r="F4187">
        <v>5770</v>
      </c>
      <c r="G4187">
        <v>1945</v>
      </c>
      <c r="H4187">
        <v>33.708838821490502</v>
      </c>
      <c r="I4187">
        <v>10821</v>
      </c>
      <c r="J4187">
        <v>3988</v>
      </c>
      <c r="K4187">
        <v>36.854264855373799</v>
      </c>
    </row>
    <row r="4188" spans="1:11" x14ac:dyDescent="0.25">
      <c r="A4188" t="s">
        <v>99</v>
      </c>
      <c r="B4188" t="s">
        <v>362</v>
      </c>
      <c r="C4188">
        <v>4648</v>
      </c>
      <c r="D4188">
        <v>1976</v>
      </c>
      <c r="E4188">
        <v>42.512908777969002</v>
      </c>
      <c r="F4188">
        <v>5314</v>
      </c>
      <c r="G4188">
        <v>1733</v>
      </c>
      <c r="H4188">
        <v>32.611968385397098</v>
      </c>
      <c r="I4188">
        <v>9963</v>
      </c>
      <c r="J4188">
        <v>3709</v>
      </c>
      <c r="K4188">
        <v>37.227742647796902</v>
      </c>
    </row>
    <row r="4189" spans="1:11" x14ac:dyDescent="0.25">
      <c r="A4189" t="s">
        <v>99</v>
      </c>
      <c r="B4189" t="s">
        <v>363</v>
      </c>
      <c r="C4189">
        <v>1401</v>
      </c>
      <c r="D4189">
        <v>700</v>
      </c>
      <c r="E4189">
        <v>49.964311206281202</v>
      </c>
      <c r="F4189">
        <v>1315</v>
      </c>
      <c r="G4189">
        <v>572</v>
      </c>
      <c r="H4189">
        <v>43.498098859315597</v>
      </c>
      <c r="I4189">
        <v>2716</v>
      </c>
      <c r="J4189">
        <v>1272</v>
      </c>
      <c r="K4189">
        <v>46.833578792341697</v>
      </c>
    </row>
    <row r="4190" spans="1:11" x14ac:dyDescent="0.25">
      <c r="A4190" t="s">
        <v>181</v>
      </c>
      <c r="B4190" t="s">
        <v>365</v>
      </c>
      <c r="C4190">
        <v>2556</v>
      </c>
      <c r="D4190">
        <v>1266</v>
      </c>
      <c r="E4190">
        <v>49.53051643192488</v>
      </c>
      <c r="F4190">
        <v>2853</v>
      </c>
      <c r="G4190">
        <v>1207</v>
      </c>
      <c r="H4190">
        <v>42.306344199088677</v>
      </c>
      <c r="I4190">
        <v>5409</v>
      </c>
      <c r="J4190">
        <v>2473</v>
      </c>
      <c r="K4190">
        <v>45.720096136069515</v>
      </c>
    </row>
    <row r="4191" spans="1:11" x14ac:dyDescent="0.25">
      <c r="A4191" t="s">
        <v>181</v>
      </c>
      <c r="B4191" t="s">
        <v>366</v>
      </c>
      <c r="C4191">
        <v>2848</v>
      </c>
      <c r="D4191">
        <v>1475</v>
      </c>
      <c r="E4191">
        <v>51.790730337078649</v>
      </c>
      <c r="F4191">
        <v>2908</v>
      </c>
      <c r="G4191">
        <v>1415</v>
      </c>
      <c r="H4191">
        <v>48.658872077028882</v>
      </c>
      <c r="I4191">
        <v>5756</v>
      </c>
      <c r="J4191">
        <v>2890</v>
      </c>
      <c r="K4191">
        <v>50.20847810979847</v>
      </c>
    </row>
    <row r="4192" spans="1:11" x14ac:dyDescent="0.25">
      <c r="A4192" t="s">
        <v>181</v>
      </c>
      <c r="B4192" t="s">
        <v>367</v>
      </c>
      <c r="C4192">
        <v>2455</v>
      </c>
      <c r="D4192">
        <v>1393</v>
      </c>
      <c r="E4192">
        <v>56.741344195519353</v>
      </c>
      <c r="F4192">
        <v>2674</v>
      </c>
      <c r="G4192">
        <v>1297</v>
      </c>
      <c r="H4192">
        <v>48.504113687359762</v>
      </c>
      <c r="I4192">
        <v>5129</v>
      </c>
      <c r="J4192">
        <v>2690</v>
      </c>
      <c r="K4192">
        <v>52.446870735036072</v>
      </c>
    </row>
    <row r="4193" spans="1:11" x14ac:dyDescent="0.25">
      <c r="A4193" t="s">
        <v>181</v>
      </c>
      <c r="B4193" t="s">
        <v>355</v>
      </c>
      <c r="C4193">
        <v>2662</v>
      </c>
      <c r="D4193">
        <v>1474</v>
      </c>
      <c r="E4193">
        <v>55.371900826446279</v>
      </c>
      <c r="F4193">
        <v>2871</v>
      </c>
      <c r="G4193">
        <v>1370</v>
      </c>
      <c r="H4193">
        <v>47.718564959944267</v>
      </c>
      <c r="I4193">
        <v>5533</v>
      </c>
      <c r="J4193">
        <v>2844</v>
      </c>
      <c r="K4193">
        <v>51.400686788360744</v>
      </c>
    </row>
    <row r="4194" spans="1:11" x14ac:dyDescent="0.25">
      <c r="A4194" t="s">
        <v>181</v>
      </c>
      <c r="B4194" t="s">
        <v>368</v>
      </c>
      <c r="C4194">
        <v>2189</v>
      </c>
      <c r="D4194">
        <v>1242</v>
      </c>
      <c r="E4194">
        <v>56.738236637734126</v>
      </c>
      <c r="F4194">
        <v>2563</v>
      </c>
      <c r="G4194">
        <v>1257</v>
      </c>
      <c r="H4194">
        <v>49.044088958252047</v>
      </c>
      <c r="I4194">
        <v>4752</v>
      </c>
      <c r="J4194">
        <v>2499</v>
      </c>
      <c r="K4194">
        <v>52.588383838383841</v>
      </c>
    </row>
    <row r="4195" spans="1:11" x14ac:dyDescent="0.25">
      <c r="A4195" t="s">
        <v>181</v>
      </c>
      <c r="B4195" t="s">
        <v>369</v>
      </c>
      <c r="C4195">
        <v>1926</v>
      </c>
      <c r="D4195">
        <v>1127</v>
      </c>
      <c r="E4195">
        <v>58.515057113187957</v>
      </c>
      <c r="F4195">
        <v>2180</v>
      </c>
      <c r="G4195">
        <v>1167</v>
      </c>
      <c r="H4195">
        <v>53.532110091743114</v>
      </c>
      <c r="I4195">
        <v>4106</v>
      </c>
      <c r="J4195">
        <v>2294</v>
      </c>
      <c r="K4195">
        <v>55.869459327812955</v>
      </c>
    </row>
    <row r="4196" spans="1:11" x14ac:dyDescent="0.25">
      <c r="A4196" t="s">
        <v>181</v>
      </c>
      <c r="B4196" t="s">
        <v>370</v>
      </c>
      <c r="C4196">
        <v>1932</v>
      </c>
      <c r="D4196">
        <v>1158</v>
      </c>
      <c r="E4196">
        <v>59.937888198757761</v>
      </c>
      <c r="F4196">
        <v>2254</v>
      </c>
      <c r="G4196">
        <v>1224</v>
      </c>
      <c r="H4196">
        <v>54.303460514640641</v>
      </c>
      <c r="I4196">
        <v>4186</v>
      </c>
      <c r="J4196">
        <v>2382</v>
      </c>
      <c r="K4196">
        <v>56.903965599617777</v>
      </c>
    </row>
    <row r="4197" spans="1:11" x14ac:dyDescent="0.25">
      <c r="A4197" t="s">
        <v>181</v>
      </c>
      <c r="B4197" t="s">
        <v>357</v>
      </c>
      <c r="C4197">
        <v>2205</v>
      </c>
      <c r="D4197">
        <v>1281</v>
      </c>
      <c r="E4197">
        <v>58.095238095238095</v>
      </c>
      <c r="F4197">
        <v>2279</v>
      </c>
      <c r="G4197">
        <v>1164</v>
      </c>
      <c r="H4197">
        <v>51.075032909170687</v>
      </c>
      <c r="I4197">
        <v>4484</v>
      </c>
      <c r="J4197">
        <v>2445</v>
      </c>
      <c r="K4197">
        <v>54.527207850133806</v>
      </c>
    </row>
    <row r="4198" spans="1:11" x14ac:dyDescent="0.25">
      <c r="A4198" t="s">
        <v>181</v>
      </c>
      <c r="B4198" t="s">
        <v>358</v>
      </c>
      <c r="C4198">
        <v>2334</v>
      </c>
      <c r="D4198">
        <v>1493</v>
      </c>
      <c r="E4198">
        <v>63.967437874892887</v>
      </c>
      <c r="F4198">
        <v>2529</v>
      </c>
      <c r="G4198">
        <v>1417</v>
      </c>
      <c r="H4198">
        <v>56.03005140371689</v>
      </c>
      <c r="I4198">
        <v>4863</v>
      </c>
      <c r="J4198">
        <v>2910</v>
      </c>
      <c r="K4198">
        <v>59.839605181986428</v>
      </c>
    </row>
    <row r="4199" spans="1:11" x14ac:dyDescent="0.25">
      <c r="A4199" t="s">
        <v>181</v>
      </c>
      <c r="B4199" t="s">
        <v>359</v>
      </c>
      <c r="C4199">
        <v>3109</v>
      </c>
      <c r="D4199">
        <v>1902</v>
      </c>
      <c r="E4199">
        <v>61.177227404310067</v>
      </c>
      <c r="F4199">
        <v>3504</v>
      </c>
      <c r="G4199">
        <v>1924</v>
      </c>
      <c r="H4199">
        <v>54.908675799086758</v>
      </c>
      <c r="I4199">
        <v>6613</v>
      </c>
      <c r="J4199">
        <v>3826</v>
      </c>
      <c r="K4199">
        <v>57.855738696506876</v>
      </c>
    </row>
    <row r="4200" spans="1:11" x14ac:dyDescent="0.25">
      <c r="A4200" t="s">
        <v>181</v>
      </c>
      <c r="B4200" t="s">
        <v>360</v>
      </c>
      <c r="C4200">
        <v>2703</v>
      </c>
      <c r="D4200">
        <v>1667</v>
      </c>
      <c r="E4200">
        <v>61.672216056233808</v>
      </c>
      <c r="F4200">
        <v>3373</v>
      </c>
      <c r="G4200">
        <v>1811</v>
      </c>
      <c r="H4200">
        <v>53.691076193299729</v>
      </c>
      <c r="I4200">
        <v>6076</v>
      </c>
      <c r="J4200">
        <v>3478</v>
      </c>
      <c r="K4200">
        <v>57.24160631994733</v>
      </c>
    </row>
    <row r="4201" spans="1:11" x14ac:dyDescent="0.25">
      <c r="A4201" t="s">
        <v>181</v>
      </c>
      <c r="B4201" t="s">
        <v>361</v>
      </c>
      <c r="C4201">
        <v>3623</v>
      </c>
      <c r="D4201">
        <v>2121</v>
      </c>
      <c r="E4201">
        <v>58.542644217499301</v>
      </c>
      <c r="F4201">
        <v>4157</v>
      </c>
      <c r="G4201">
        <v>2193</v>
      </c>
      <c r="H4201">
        <v>52.754390185229703</v>
      </c>
      <c r="I4201">
        <v>7780</v>
      </c>
      <c r="J4201">
        <v>4314</v>
      </c>
      <c r="K4201">
        <v>55.449871465295601</v>
      </c>
    </row>
    <row r="4202" spans="1:11" x14ac:dyDescent="0.25">
      <c r="A4202" t="s">
        <v>181</v>
      </c>
      <c r="B4202" t="s">
        <v>362</v>
      </c>
      <c r="C4202">
        <v>2904</v>
      </c>
      <c r="D4202">
        <v>1722</v>
      </c>
      <c r="E4202">
        <v>59.297520661157002</v>
      </c>
      <c r="F4202">
        <v>3687</v>
      </c>
      <c r="G4202">
        <v>1873</v>
      </c>
      <c r="H4202">
        <v>50.8001084892867</v>
      </c>
      <c r="I4202">
        <v>6593</v>
      </c>
      <c r="J4202">
        <v>3595</v>
      </c>
      <c r="K4202">
        <v>54.527529197633903</v>
      </c>
    </row>
    <row r="4203" spans="1:11" x14ac:dyDescent="0.25">
      <c r="A4203" t="s">
        <v>181</v>
      </c>
      <c r="B4203" t="s">
        <v>363</v>
      </c>
      <c r="C4203">
        <v>935</v>
      </c>
      <c r="D4203">
        <v>552</v>
      </c>
      <c r="E4203">
        <v>59.037433155080201</v>
      </c>
      <c r="F4203">
        <v>1104</v>
      </c>
      <c r="G4203">
        <v>613</v>
      </c>
      <c r="H4203">
        <v>55.5253623188406</v>
      </c>
      <c r="I4203">
        <v>2041</v>
      </c>
      <c r="J4203">
        <v>1165</v>
      </c>
      <c r="K4203">
        <v>57.079862812346903</v>
      </c>
    </row>
    <row r="4204" spans="1:11" x14ac:dyDescent="0.25">
      <c r="A4204" t="s">
        <v>263</v>
      </c>
      <c r="B4204" t="s">
        <v>365</v>
      </c>
      <c r="C4204">
        <v>3870</v>
      </c>
      <c r="D4204">
        <v>1659</v>
      </c>
      <c r="E4204">
        <v>42.868217054263567</v>
      </c>
      <c r="F4204">
        <v>4067</v>
      </c>
      <c r="G4204">
        <v>1363</v>
      </c>
      <c r="H4204">
        <v>33.513646422424387</v>
      </c>
      <c r="I4204">
        <v>7937</v>
      </c>
      <c r="J4204">
        <v>3022</v>
      </c>
      <c r="K4204">
        <v>38.074839359959682</v>
      </c>
    </row>
    <row r="4205" spans="1:11" x14ac:dyDescent="0.25">
      <c r="A4205" t="s">
        <v>263</v>
      </c>
      <c r="B4205" t="s">
        <v>366</v>
      </c>
      <c r="C4205">
        <v>3619</v>
      </c>
      <c r="D4205">
        <v>1636</v>
      </c>
      <c r="E4205">
        <v>45.205857971815419</v>
      </c>
      <c r="F4205">
        <v>3949</v>
      </c>
      <c r="G4205">
        <v>1339</v>
      </c>
      <c r="H4205">
        <v>33.907318308432515</v>
      </c>
      <c r="I4205">
        <v>7569</v>
      </c>
      <c r="J4205">
        <v>2975</v>
      </c>
      <c r="K4205">
        <v>39.305060113621352</v>
      </c>
    </row>
    <row r="4206" spans="1:11" x14ac:dyDescent="0.25">
      <c r="A4206" t="s">
        <v>263</v>
      </c>
      <c r="B4206" t="s">
        <v>367</v>
      </c>
      <c r="C4206">
        <v>3161</v>
      </c>
      <c r="D4206">
        <v>1347</v>
      </c>
      <c r="E4206">
        <v>42.613097121164195</v>
      </c>
      <c r="F4206">
        <v>3517</v>
      </c>
      <c r="G4206">
        <v>1145</v>
      </c>
      <c r="H4206">
        <v>32.556155814614726</v>
      </c>
      <c r="I4206">
        <v>6678</v>
      </c>
      <c r="J4206">
        <v>2492</v>
      </c>
      <c r="K4206">
        <v>37.316561844863735</v>
      </c>
    </row>
    <row r="4207" spans="1:11" x14ac:dyDescent="0.25">
      <c r="A4207" t="s">
        <v>263</v>
      </c>
      <c r="B4207" t="s">
        <v>355</v>
      </c>
      <c r="C4207">
        <v>3674</v>
      </c>
      <c r="D4207">
        <v>1625</v>
      </c>
      <c r="E4207">
        <v>44.229722373434953</v>
      </c>
      <c r="F4207">
        <v>4032</v>
      </c>
      <c r="G4207">
        <v>1416</v>
      </c>
      <c r="H4207">
        <v>35.11904761904762</v>
      </c>
      <c r="I4207">
        <v>7706</v>
      </c>
      <c r="J4207">
        <v>3041</v>
      </c>
      <c r="K4207">
        <v>39.462756293797042</v>
      </c>
    </row>
    <row r="4208" spans="1:11" x14ac:dyDescent="0.25">
      <c r="A4208" t="s">
        <v>263</v>
      </c>
      <c r="B4208" t="s">
        <v>368</v>
      </c>
      <c r="C4208">
        <v>3565</v>
      </c>
      <c r="D4208">
        <v>1574</v>
      </c>
      <c r="E4208">
        <v>44.151472650771382</v>
      </c>
      <c r="F4208">
        <v>4517</v>
      </c>
      <c r="G4208">
        <v>1531</v>
      </c>
      <c r="H4208">
        <v>33.894177551472218</v>
      </c>
      <c r="I4208">
        <v>8082</v>
      </c>
      <c r="J4208">
        <v>3105</v>
      </c>
      <c r="K4208">
        <v>38.418708240534521</v>
      </c>
    </row>
    <row r="4209" spans="1:11" x14ac:dyDescent="0.25">
      <c r="A4209" t="s">
        <v>263</v>
      </c>
      <c r="B4209" t="s">
        <v>369</v>
      </c>
      <c r="C4209">
        <v>2574</v>
      </c>
      <c r="D4209">
        <v>1139</v>
      </c>
      <c r="E4209">
        <v>44.250194250194255</v>
      </c>
      <c r="F4209">
        <v>3045</v>
      </c>
      <c r="G4209">
        <v>1072</v>
      </c>
      <c r="H4209">
        <v>35.205254515599343</v>
      </c>
      <c r="I4209">
        <v>5619</v>
      </c>
      <c r="J4209">
        <v>2211</v>
      </c>
      <c r="K4209">
        <v>39.348638547784304</v>
      </c>
    </row>
    <row r="4210" spans="1:11" x14ac:dyDescent="0.25">
      <c r="A4210" t="s">
        <v>263</v>
      </c>
      <c r="B4210" t="s">
        <v>370</v>
      </c>
      <c r="C4210">
        <v>2348</v>
      </c>
      <c r="D4210">
        <v>1078</v>
      </c>
      <c r="E4210">
        <v>45.911413969335605</v>
      </c>
      <c r="F4210">
        <v>2888</v>
      </c>
      <c r="G4210">
        <v>1045</v>
      </c>
      <c r="H4210">
        <v>36.184210526315788</v>
      </c>
      <c r="I4210">
        <v>5236</v>
      </c>
      <c r="J4210">
        <v>2123</v>
      </c>
      <c r="K4210">
        <v>40.54621848739496</v>
      </c>
    </row>
    <row r="4211" spans="1:11" x14ac:dyDescent="0.25">
      <c r="A4211" t="s">
        <v>263</v>
      </c>
      <c r="B4211" t="s">
        <v>357</v>
      </c>
      <c r="C4211">
        <v>2367</v>
      </c>
      <c r="D4211">
        <v>1122</v>
      </c>
      <c r="E4211">
        <v>47.401774397972112</v>
      </c>
      <c r="F4211">
        <v>2852</v>
      </c>
      <c r="G4211">
        <v>1088</v>
      </c>
      <c r="H4211">
        <v>38.14866760168303</v>
      </c>
      <c r="I4211">
        <v>5219</v>
      </c>
      <c r="J4211">
        <v>2210</v>
      </c>
      <c r="K4211">
        <v>42.34527687296417</v>
      </c>
    </row>
    <row r="4212" spans="1:11" x14ac:dyDescent="0.25">
      <c r="A4212" t="s">
        <v>263</v>
      </c>
      <c r="B4212" t="s">
        <v>358</v>
      </c>
      <c r="C4212">
        <v>2376</v>
      </c>
      <c r="D4212">
        <v>1057</v>
      </c>
      <c r="E4212">
        <v>44.486531986531993</v>
      </c>
      <c r="F4212">
        <v>2891</v>
      </c>
      <c r="G4212">
        <v>1023</v>
      </c>
      <c r="H4212">
        <v>35.385679695607053</v>
      </c>
      <c r="I4212">
        <v>5267</v>
      </c>
      <c r="J4212">
        <v>2080</v>
      </c>
      <c r="K4212">
        <v>39.491171444845264</v>
      </c>
    </row>
    <row r="4213" spans="1:11" x14ac:dyDescent="0.25">
      <c r="A4213" t="s">
        <v>263</v>
      </c>
      <c r="B4213" t="s">
        <v>359</v>
      </c>
      <c r="C4213">
        <v>3500</v>
      </c>
      <c r="D4213">
        <v>1611</v>
      </c>
      <c r="E4213">
        <v>46.028571428571432</v>
      </c>
      <c r="F4213">
        <v>4255</v>
      </c>
      <c r="G4213">
        <v>1459</v>
      </c>
      <c r="H4213">
        <v>34.289071680376026</v>
      </c>
      <c r="I4213">
        <v>7755</v>
      </c>
      <c r="J4213">
        <v>3070</v>
      </c>
      <c r="K4213">
        <v>39.587362991618313</v>
      </c>
    </row>
    <row r="4214" spans="1:11" x14ac:dyDescent="0.25">
      <c r="A4214" t="s">
        <v>263</v>
      </c>
      <c r="B4214" t="s">
        <v>360</v>
      </c>
      <c r="C4214">
        <v>3782</v>
      </c>
      <c r="D4214">
        <v>1627</v>
      </c>
      <c r="E4214">
        <v>43.019566367001588</v>
      </c>
      <c r="F4214">
        <v>4569</v>
      </c>
      <c r="G4214">
        <v>1552</v>
      </c>
      <c r="H4214">
        <v>33.968045524184724</v>
      </c>
      <c r="I4214">
        <v>8351</v>
      </c>
      <c r="J4214">
        <v>3179</v>
      </c>
      <c r="K4214">
        <v>38.067297329661116</v>
      </c>
    </row>
    <row r="4215" spans="1:11" x14ac:dyDescent="0.25">
      <c r="A4215" t="s">
        <v>263</v>
      </c>
      <c r="B4215" t="s">
        <v>361</v>
      </c>
      <c r="C4215">
        <v>3206</v>
      </c>
      <c r="D4215">
        <v>1305</v>
      </c>
      <c r="E4215">
        <v>40.704928259513402</v>
      </c>
      <c r="F4215">
        <v>3977</v>
      </c>
      <c r="G4215">
        <v>1154</v>
      </c>
      <c r="H4215">
        <v>29.016846869499599</v>
      </c>
      <c r="I4215">
        <v>7183</v>
      </c>
      <c r="J4215">
        <v>2459</v>
      </c>
      <c r="K4215">
        <v>34.233607127940999</v>
      </c>
    </row>
    <row r="4216" spans="1:11" x14ac:dyDescent="0.25">
      <c r="A4216" t="s">
        <v>263</v>
      </c>
      <c r="B4216" t="s">
        <v>362</v>
      </c>
      <c r="C4216">
        <v>3171</v>
      </c>
      <c r="D4216">
        <v>1174</v>
      </c>
      <c r="E4216">
        <v>37.023021128981398</v>
      </c>
      <c r="F4216">
        <v>3798</v>
      </c>
      <c r="G4216">
        <v>971</v>
      </c>
      <c r="H4216">
        <v>25.566087414428601</v>
      </c>
      <c r="I4216">
        <v>6969</v>
      </c>
      <c r="J4216">
        <v>2145</v>
      </c>
      <c r="K4216">
        <v>30.779164873009002</v>
      </c>
    </row>
    <row r="4217" spans="1:11" x14ac:dyDescent="0.25">
      <c r="A4217" t="s">
        <v>263</v>
      </c>
      <c r="B4217" t="s">
        <v>363</v>
      </c>
      <c r="C4217">
        <v>872</v>
      </c>
      <c r="D4217">
        <v>386</v>
      </c>
      <c r="E4217">
        <v>44.266055045871603</v>
      </c>
      <c r="F4217">
        <v>856</v>
      </c>
      <c r="G4217">
        <v>302</v>
      </c>
      <c r="H4217">
        <v>35.280373831775698</v>
      </c>
      <c r="I4217">
        <v>1728</v>
      </c>
      <c r="J4217">
        <v>688</v>
      </c>
      <c r="K4217">
        <v>39.814814814814802</v>
      </c>
    </row>
    <row r="4218" spans="1:11" x14ac:dyDescent="0.25">
      <c r="A4218" t="s">
        <v>266</v>
      </c>
      <c r="B4218" t="s">
        <v>365</v>
      </c>
      <c r="C4218">
        <v>3275</v>
      </c>
      <c r="D4218">
        <v>1617</v>
      </c>
      <c r="E4218">
        <v>49.374045801526719</v>
      </c>
      <c r="F4218">
        <v>3657</v>
      </c>
      <c r="G4218">
        <v>1511</v>
      </c>
      <c r="H4218">
        <v>41.318020235165442</v>
      </c>
      <c r="I4218">
        <v>6933</v>
      </c>
      <c r="J4218">
        <v>3129</v>
      </c>
      <c r="K4218">
        <v>45.131977498918211</v>
      </c>
    </row>
    <row r="4219" spans="1:11" x14ac:dyDescent="0.25">
      <c r="A4219" t="s">
        <v>266</v>
      </c>
      <c r="B4219" t="s">
        <v>366</v>
      </c>
      <c r="C4219">
        <v>3321</v>
      </c>
      <c r="D4219">
        <v>1609</v>
      </c>
      <c r="E4219">
        <v>48.449262270400489</v>
      </c>
      <c r="F4219">
        <v>3742</v>
      </c>
      <c r="G4219">
        <v>1550</v>
      </c>
      <c r="H4219">
        <v>41.42169962586852</v>
      </c>
      <c r="I4219">
        <v>7066</v>
      </c>
      <c r="J4219">
        <v>3162</v>
      </c>
      <c r="K4219">
        <v>44.749504670251909</v>
      </c>
    </row>
    <row r="4220" spans="1:11" x14ac:dyDescent="0.25">
      <c r="A4220" t="s">
        <v>266</v>
      </c>
      <c r="B4220" t="s">
        <v>367</v>
      </c>
      <c r="C4220">
        <v>3365</v>
      </c>
      <c r="D4220">
        <v>1564</v>
      </c>
      <c r="E4220">
        <v>46.478454680534917</v>
      </c>
      <c r="F4220">
        <v>3379</v>
      </c>
      <c r="G4220">
        <v>1399</v>
      </c>
      <c r="H4220">
        <v>41.402781888132587</v>
      </c>
      <c r="I4220">
        <v>6745</v>
      </c>
      <c r="J4220">
        <v>2963</v>
      </c>
      <c r="K4220">
        <v>43.928836174944401</v>
      </c>
    </row>
    <row r="4221" spans="1:11" x14ac:dyDescent="0.25">
      <c r="A4221" t="s">
        <v>266</v>
      </c>
      <c r="B4221" t="s">
        <v>355</v>
      </c>
      <c r="C4221">
        <v>3755</v>
      </c>
      <c r="D4221">
        <v>1909</v>
      </c>
      <c r="E4221">
        <v>50.838881491344871</v>
      </c>
      <c r="F4221">
        <v>4204</v>
      </c>
      <c r="G4221">
        <v>1914</v>
      </c>
      <c r="H4221">
        <v>45.528068506184582</v>
      </c>
      <c r="I4221">
        <v>7962</v>
      </c>
      <c r="J4221">
        <v>3823</v>
      </c>
      <c r="K4221">
        <v>48.015573976387842</v>
      </c>
    </row>
    <row r="4222" spans="1:11" x14ac:dyDescent="0.25">
      <c r="A4222" t="s">
        <v>311</v>
      </c>
      <c r="B4222" t="s">
        <v>365</v>
      </c>
      <c r="C4222">
        <v>2927</v>
      </c>
      <c r="D4222">
        <v>1590</v>
      </c>
      <c r="E4222">
        <v>54.321831226511783</v>
      </c>
      <c r="F4222">
        <v>3343</v>
      </c>
      <c r="G4222">
        <v>1518</v>
      </c>
      <c r="H4222">
        <v>45.408315883936581</v>
      </c>
      <c r="I4222">
        <v>6270</v>
      </c>
      <c r="J4222">
        <v>3108</v>
      </c>
      <c r="K4222">
        <v>49.569377990430624</v>
      </c>
    </row>
    <row r="4223" spans="1:11" x14ac:dyDescent="0.25">
      <c r="A4223" t="s">
        <v>311</v>
      </c>
      <c r="B4223" t="s">
        <v>366</v>
      </c>
      <c r="C4223">
        <v>3094</v>
      </c>
      <c r="D4223">
        <v>1653</v>
      </c>
      <c r="E4223">
        <v>53.42598577892695</v>
      </c>
      <c r="F4223">
        <v>3667</v>
      </c>
      <c r="G4223">
        <v>1699</v>
      </c>
      <c r="H4223">
        <v>46.332151622579765</v>
      </c>
      <c r="I4223">
        <v>6761</v>
      </c>
      <c r="J4223">
        <v>3352</v>
      </c>
      <c r="K4223">
        <v>49.578464724153228</v>
      </c>
    </row>
    <row r="4224" spans="1:11" x14ac:dyDescent="0.25">
      <c r="A4224" t="s">
        <v>311</v>
      </c>
      <c r="B4224" t="s">
        <v>367</v>
      </c>
      <c r="C4224">
        <v>2885</v>
      </c>
      <c r="D4224">
        <v>1593</v>
      </c>
      <c r="E4224">
        <v>55.216637781629117</v>
      </c>
      <c r="F4224">
        <v>3260</v>
      </c>
      <c r="G4224">
        <v>1571</v>
      </c>
      <c r="H4224">
        <v>48.190184049079754</v>
      </c>
      <c r="I4224">
        <v>6145</v>
      </c>
      <c r="J4224">
        <v>3164</v>
      </c>
      <c r="K4224">
        <v>51.489015459723348</v>
      </c>
    </row>
    <row r="4225" spans="1:11" x14ac:dyDescent="0.25">
      <c r="A4225" t="s">
        <v>311</v>
      </c>
      <c r="B4225" t="s">
        <v>355</v>
      </c>
      <c r="C4225">
        <v>3210</v>
      </c>
      <c r="D4225">
        <v>1930</v>
      </c>
      <c r="E4225">
        <v>60.124610591900307</v>
      </c>
      <c r="F4225">
        <v>3761</v>
      </c>
      <c r="G4225">
        <v>2031</v>
      </c>
      <c r="H4225">
        <v>54.00159532039352</v>
      </c>
      <c r="I4225">
        <v>6971</v>
      </c>
      <c r="J4225">
        <v>3961</v>
      </c>
      <c r="K4225">
        <v>56.821116052216318</v>
      </c>
    </row>
    <row r="4226" spans="1:11" x14ac:dyDescent="0.25">
      <c r="A4226" t="s">
        <v>311</v>
      </c>
      <c r="B4226" t="s">
        <v>368</v>
      </c>
      <c r="C4226">
        <v>3481</v>
      </c>
      <c r="D4226">
        <v>2097</v>
      </c>
      <c r="E4226">
        <v>60.241309968399882</v>
      </c>
      <c r="F4226">
        <v>3927</v>
      </c>
      <c r="G4226">
        <v>1996</v>
      </c>
      <c r="H4226">
        <v>50.827603768780236</v>
      </c>
      <c r="I4226">
        <v>7408</v>
      </c>
      <c r="J4226">
        <v>4093</v>
      </c>
      <c r="K4226">
        <v>55.251079913606908</v>
      </c>
    </row>
    <row r="4227" spans="1:11" x14ac:dyDescent="0.25">
      <c r="A4227" t="s">
        <v>311</v>
      </c>
      <c r="B4227" t="s">
        <v>369</v>
      </c>
      <c r="C4227">
        <v>3641</v>
      </c>
      <c r="D4227">
        <v>1983</v>
      </c>
      <c r="E4227">
        <v>54.46305959901126</v>
      </c>
      <c r="F4227">
        <v>4258</v>
      </c>
      <c r="G4227">
        <v>1936</v>
      </c>
      <c r="H4227">
        <v>45.467355565993422</v>
      </c>
      <c r="I4227">
        <v>7899</v>
      </c>
      <c r="J4227">
        <v>3919</v>
      </c>
      <c r="K4227">
        <v>49.61387517407266</v>
      </c>
    </row>
    <row r="4228" spans="1:11" x14ac:dyDescent="0.25">
      <c r="A4228" t="s">
        <v>311</v>
      </c>
      <c r="B4228" t="s">
        <v>370</v>
      </c>
      <c r="C4228">
        <v>3772</v>
      </c>
      <c r="D4228">
        <v>2167</v>
      </c>
      <c r="E4228">
        <v>57.449628844114528</v>
      </c>
      <c r="F4228">
        <v>4285</v>
      </c>
      <c r="G4228">
        <v>2097</v>
      </c>
      <c r="H4228">
        <v>48.938156359393233</v>
      </c>
      <c r="I4228">
        <v>8057</v>
      </c>
      <c r="J4228">
        <v>4264</v>
      </c>
      <c r="K4228">
        <v>52.922924165322087</v>
      </c>
    </row>
    <row r="4229" spans="1:11" x14ac:dyDescent="0.25">
      <c r="A4229" t="s">
        <v>311</v>
      </c>
      <c r="B4229" t="s">
        <v>357</v>
      </c>
      <c r="C4229">
        <v>4153</v>
      </c>
      <c r="D4229">
        <v>2271</v>
      </c>
      <c r="E4229">
        <v>54.68336142547556</v>
      </c>
      <c r="F4229">
        <v>4652</v>
      </c>
      <c r="G4229">
        <v>2116</v>
      </c>
      <c r="H4229">
        <v>45.485812553740324</v>
      </c>
      <c r="I4229">
        <v>8805</v>
      </c>
      <c r="J4229">
        <v>4387</v>
      </c>
      <c r="K4229">
        <v>49.823963657013067</v>
      </c>
    </row>
    <row r="4230" spans="1:11" x14ac:dyDescent="0.25">
      <c r="A4230" t="s">
        <v>311</v>
      </c>
      <c r="B4230" t="s">
        <v>358</v>
      </c>
      <c r="C4230">
        <v>3410</v>
      </c>
      <c r="D4230">
        <v>2029</v>
      </c>
      <c r="E4230">
        <v>59.501466275659823</v>
      </c>
      <c r="F4230">
        <v>4146</v>
      </c>
      <c r="G4230">
        <v>1946</v>
      </c>
      <c r="H4230">
        <v>46.936806560540283</v>
      </c>
      <c r="I4230">
        <v>7556</v>
      </c>
      <c r="J4230">
        <v>3975</v>
      </c>
      <c r="K4230">
        <v>52.607199576495503</v>
      </c>
    </row>
    <row r="4231" spans="1:11" x14ac:dyDescent="0.25">
      <c r="A4231" t="s">
        <v>311</v>
      </c>
      <c r="B4231" t="s">
        <v>359</v>
      </c>
      <c r="C4231">
        <v>3493</v>
      </c>
      <c r="D4231">
        <v>2082</v>
      </c>
      <c r="E4231">
        <v>59.604924133982252</v>
      </c>
      <c r="F4231">
        <v>4577</v>
      </c>
      <c r="G4231">
        <v>2196</v>
      </c>
      <c r="H4231">
        <v>47.979025562595588</v>
      </c>
      <c r="I4231">
        <v>8070</v>
      </c>
      <c r="J4231">
        <v>4278</v>
      </c>
      <c r="K4231">
        <v>53.011152416356879</v>
      </c>
    </row>
    <row r="4232" spans="1:11" x14ac:dyDescent="0.25">
      <c r="A4232" t="s">
        <v>311</v>
      </c>
      <c r="B4232" t="s">
        <v>360</v>
      </c>
      <c r="C4232">
        <v>4078</v>
      </c>
      <c r="D4232">
        <v>2243</v>
      </c>
      <c r="E4232">
        <v>55.002452182442376</v>
      </c>
      <c r="F4232">
        <v>4693</v>
      </c>
      <c r="G4232">
        <v>2147</v>
      </c>
      <c r="H4232">
        <v>45.748987854251006</v>
      </c>
      <c r="I4232">
        <v>8771</v>
      </c>
      <c r="J4232">
        <v>4390</v>
      </c>
      <c r="K4232">
        <v>50.051305438376467</v>
      </c>
    </row>
    <row r="4233" spans="1:11" x14ac:dyDescent="0.25">
      <c r="A4233" t="s">
        <v>311</v>
      </c>
      <c r="B4233" t="s">
        <v>361</v>
      </c>
      <c r="C4233">
        <v>4486</v>
      </c>
      <c r="D4233">
        <v>2299</v>
      </c>
      <c r="E4233">
        <v>51.248328131966097</v>
      </c>
      <c r="F4233">
        <v>4646</v>
      </c>
      <c r="G4233">
        <v>2011</v>
      </c>
      <c r="H4233">
        <v>43.2845458458889</v>
      </c>
      <c r="I4233">
        <v>9132</v>
      </c>
      <c r="J4233">
        <v>4310</v>
      </c>
      <c r="K4233">
        <v>47.196671046868197</v>
      </c>
    </row>
    <row r="4234" spans="1:11" x14ac:dyDescent="0.25">
      <c r="A4234" t="s">
        <v>311</v>
      </c>
      <c r="B4234" t="s">
        <v>362</v>
      </c>
      <c r="C4234">
        <v>4278</v>
      </c>
      <c r="D4234">
        <v>2261</v>
      </c>
      <c r="E4234">
        <v>52.8517999064984</v>
      </c>
      <c r="F4234">
        <v>4697</v>
      </c>
      <c r="G4234">
        <v>2136</v>
      </c>
      <c r="H4234">
        <v>45.475835639770096</v>
      </c>
      <c r="I4234">
        <v>8975</v>
      </c>
      <c r="J4234">
        <v>4397</v>
      </c>
      <c r="K4234">
        <v>48.991643454039</v>
      </c>
    </row>
    <row r="4235" spans="1:11" x14ac:dyDescent="0.25">
      <c r="A4235" t="s">
        <v>311</v>
      </c>
      <c r="B4235" t="s">
        <v>363</v>
      </c>
      <c r="C4235">
        <v>1205</v>
      </c>
      <c r="D4235">
        <v>678</v>
      </c>
      <c r="E4235">
        <v>56.265560165975103</v>
      </c>
      <c r="F4235">
        <v>1175</v>
      </c>
      <c r="G4235">
        <v>604</v>
      </c>
      <c r="H4235">
        <v>51.404255319148902</v>
      </c>
      <c r="I4235">
        <v>2380</v>
      </c>
      <c r="J4235">
        <v>1282</v>
      </c>
      <c r="K4235">
        <v>53.865546218487403</v>
      </c>
    </row>
    <row r="4236" spans="1:11" x14ac:dyDescent="0.25">
      <c r="A4236" t="s">
        <v>266</v>
      </c>
      <c r="B4236" t="s">
        <v>368</v>
      </c>
      <c r="C4236">
        <v>3166</v>
      </c>
      <c r="D4236">
        <v>1599</v>
      </c>
      <c r="E4236">
        <v>50.50536955148452</v>
      </c>
      <c r="F4236">
        <v>3521</v>
      </c>
      <c r="G4236">
        <v>1570</v>
      </c>
      <c r="H4236">
        <v>44.589605225788127</v>
      </c>
      <c r="I4236">
        <v>6687</v>
      </c>
      <c r="J4236">
        <v>3169</v>
      </c>
      <c r="K4236">
        <v>47.390459099745776</v>
      </c>
    </row>
    <row r="4237" spans="1:11" x14ac:dyDescent="0.25">
      <c r="A4237" t="s">
        <v>266</v>
      </c>
      <c r="B4237" t="s">
        <v>369</v>
      </c>
      <c r="C4237">
        <v>3073</v>
      </c>
      <c r="D4237">
        <v>1546</v>
      </c>
      <c r="E4237">
        <v>50.309144158802475</v>
      </c>
      <c r="F4237">
        <v>3505</v>
      </c>
      <c r="G4237">
        <v>1608</v>
      </c>
      <c r="H4237">
        <v>45.877318116975751</v>
      </c>
      <c r="I4237">
        <v>6578</v>
      </c>
      <c r="J4237">
        <v>3154</v>
      </c>
      <c r="K4237">
        <v>47.9477044694436</v>
      </c>
    </row>
    <row r="4238" spans="1:11" x14ac:dyDescent="0.25">
      <c r="A4238" t="s">
        <v>266</v>
      </c>
      <c r="B4238" t="s">
        <v>370</v>
      </c>
      <c r="C4238">
        <v>3379</v>
      </c>
      <c r="D4238">
        <v>1690</v>
      </c>
      <c r="E4238">
        <v>50.014797277300978</v>
      </c>
      <c r="F4238">
        <v>3614</v>
      </c>
      <c r="G4238">
        <v>1597</v>
      </c>
      <c r="H4238">
        <v>44.189263973436638</v>
      </c>
      <c r="I4238">
        <v>6993</v>
      </c>
      <c r="J4238">
        <v>3287</v>
      </c>
      <c r="K4238">
        <v>47.004147004147008</v>
      </c>
    </row>
    <row r="4239" spans="1:11" x14ac:dyDescent="0.25">
      <c r="A4239" t="s">
        <v>266</v>
      </c>
      <c r="B4239" t="s">
        <v>357</v>
      </c>
      <c r="C4239">
        <v>3395</v>
      </c>
      <c r="D4239">
        <v>1787</v>
      </c>
      <c r="E4239">
        <v>52.636229749631809</v>
      </c>
      <c r="F4239">
        <v>3627</v>
      </c>
      <c r="G4239">
        <v>1727</v>
      </c>
      <c r="H4239">
        <v>47.615108905431491</v>
      </c>
      <c r="I4239">
        <v>7022</v>
      </c>
      <c r="J4239">
        <v>3514</v>
      </c>
      <c r="K4239">
        <v>50.042722870976931</v>
      </c>
    </row>
    <row r="4240" spans="1:11" x14ac:dyDescent="0.25">
      <c r="A4240" t="s">
        <v>266</v>
      </c>
      <c r="B4240" t="s">
        <v>358</v>
      </c>
      <c r="C4240">
        <v>4039</v>
      </c>
      <c r="D4240">
        <v>2193</v>
      </c>
      <c r="E4240">
        <v>54.295617727160192</v>
      </c>
      <c r="F4240">
        <v>4092</v>
      </c>
      <c r="G4240">
        <v>1931</v>
      </c>
      <c r="H4240">
        <v>47.189638318670575</v>
      </c>
      <c r="I4240">
        <v>8131</v>
      </c>
      <c r="J4240">
        <v>4124</v>
      </c>
      <c r="K4240">
        <v>50.719468700036899</v>
      </c>
    </row>
    <row r="4241" spans="1:11" x14ac:dyDescent="0.25">
      <c r="A4241" t="s">
        <v>266</v>
      </c>
      <c r="B4241" t="s">
        <v>359</v>
      </c>
      <c r="C4241">
        <v>3753</v>
      </c>
      <c r="D4241">
        <v>2021</v>
      </c>
      <c r="E4241">
        <v>53.850253130828669</v>
      </c>
      <c r="F4241">
        <v>4045</v>
      </c>
      <c r="G4241">
        <v>1897</v>
      </c>
      <c r="H4241">
        <v>46.897404202719407</v>
      </c>
      <c r="I4241">
        <v>7798</v>
      </c>
      <c r="J4241">
        <v>3918</v>
      </c>
      <c r="K4241">
        <v>50.243652218517575</v>
      </c>
    </row>
    <row r="4242" spans="1:11" x14ac:dyDescent="0.25">
      <c r="A4242" t="s">
        <v>266</v>
      </c>
      <c r="B4242" t="s">
        <v>360</v>
      </c>
      <c r="C4242">
        <v>4307</v>
      </c>
      <c r="D4242">
        <v>2349</v>
      </c>
      <c r="E4242">
        <v>54.539122358950543</v>
      </c>
      <c r="F4242">
        <v>4835</v>
      </c>
      <c r="G4242">
        <v>2305</v>
      </c>
      <c r="H4242">
        <v>47.673216132368154</v>
      </c>
      <c r="I4242">
        <v>9142</v>
      </c>
      <c r="J4242">
        <v>4654</v>
      </c>
      <c r="K4242">
        <v>50.907897615401446</v>
      </c>
    </row>
    <row r="4243" spans="1:11" x14ac:dyDescent="0.25">
      <c r="A4243" t="s">
        <v>266</v>
      </c>
      <c r="B4243" t="s">
        <v>361</v>
      </c>
      <c r="C4243">
        <v>4169</v>
      </c>
      <c r="D4243">
        <v>2271</v>
      </c>
      <c r="E4243">
        <v>54.473494842888002</v>
      </c>
      <c r="F4243">
        <v>4764</v>
      </c>
      <c r="G4243">
        <v>2200</v>
      </c>
      <c r="H4243">
        <v>46.179680940386199</v>
      </c>
      <c r="I4243">
        <v>8933</v>
      </c>
      <c r="J4243">
        <v>4471</v>
      </c>
      <c r="K4243">
        <v>50.050375013993097</v>
      </c>
    </row>
    <row r="4244" spans="1:11" x14ac:dyDescent="0.25">
      <c r="A4244" t="s">
        <v>266</v>
      </c>
      <c r="B4244" t="s">
        <v>362</v>
      </c>
      <c r="C4244">
        <v>3369</v>
      </c>
      <c r="D4244">
        <v>1785</v>
      </c>
      <c r="E4244">
        <v>52.983081032947503</v>
      </c>
      <c r="F4244">
        <v>3834</v>
      </c>
      <c r="G4244">
        <v>1721</v>
      </c>
      <c r="H4244">
        <v>44.887845592070903</v>
      </c>
      <c r="I4244">
        <v>7203</v>
      </c>
      <c r="J4244">
        <v>3506</v>
      </c>
      <c r="K4244">
        <v>48.674163542968202</v>
      </c>
    </row>
    <row r="4245" spans="1:11" x14ac:dyDescent="0.25">
      <c r="A4245" t="s">
        <v>266</v>
      </c>
      <c r="B4245" t="s">
        <v>363</v>
      </c>
      <c r="C4245">
        <v>1104</v>
      </c>
      <c r="D4245">
        <v>652</v>
      </c>
      <c r="E4245">
        <v>59.0579710144928</v>
      </c>
      <c r="F4245">
        <v>1252</v>
      </c>
      <c r="G4245">
        <v>618</v>
      </c>
      <c r="H4245">
        <v>49.361022364217199</v>
      </c>
      <c r="I4245">
        <v>2356</v>
      </c>
      <c r="J4245">
        <v>1270</v>
      </c>
      <c r="K4245">
        <v>53.904923599320902</v>
      </c>
    </row>
    <row r="4246" spans="1:11" x14ac:dyDescent="0.25">
      <c r="A4246" t="s">
        <v>316</v>
      </c>
      <c r="B4246" t="s">
        <v>367</v>
      </c>
      <c r="C4246">
        <v>40</v>
      </c>
      <c r="D4246">
        <v>18</v>
      </c>
      <c r="E4246">
        <v>45</v>
      </c>
      <c r="F4246">
        <v>46</v>
      </c>
      <c r="G4246">
        <v>18</v>
      </c>
      <c r="H4246">
        <v>39.130434782608695</v>
      </c>
      <c r="I4246">
        <v>86</v>
      </c>
      <c r="J4246">
        <v>36</v>
      </c>
      <c r="K4246">
        <v>41.860465116279073</v>
      </c>
    </row>
    <row r="4247" spans="1:11" x14ac:dyDescent="0.25">
      <c r="A4247" t="s">
        <v>316</v>
      </c>
      <c r="B4247" t="s">
        <v>355</v>
      </c>
      <c r="C4247">
        <v>6018</v>
      </c>
      <c r="D4247">
        <v>2685</v>
      </c>
      <c r="E4247">
        <v>44.616151545363913</v>
      </c>
      <c r="F4247">
        <v>6060</v>
      </c>
      <c r="G4247">
        <v>2356</v>
      </c>
      <c r="H4247">
        <v>38.877887788778878</v>
      </c>
      <c r="I4247">
        <v>12078</v>
      </c>
      <c r="J4247">
        <v>5041</v>
      </c>
      <c r="K4247">
        <v>41.737042556714684</v>
      </c>
    </row>
    <row r="4248" spans="1:11" x14ac:dyDescent="0.25">
      <c r="A4248" t="s">
        <v>316</v>
      </c>
      <c r="B4248" t="s">
        <v>368</v>
      </c>
      <c r="C4248">
        <v>6319</v>
      </c>
      <c r="D4248">
        <v>2810</v>
      </c>
      <c r="E4248">
        <v>44.469061560373476</v>
      </c>
      <c r="F4248">
        <v>6092</v>
      </c>
      <c r="G4248">
        <v>2285</v>
      </c>
      <c r="H4248">
        <v>37.508207485226528</v>
      </c>
      <c r="I4248">
        <v>12411</v>
      </c>
      <c r="J4248">
        <v>5095</v>
      </c>
      <c r="K4248">
        <v>41.052292321327847</v>
      </c>
    </row>
    <row r="4249" spans="1:11" x14ac:dyDescent="0.25">
      <c r="A4249" t="s">
        <v>316</v>
      </c>
      <c r="B4249" t="s">
        <v>369</v>
      </c>
      <c r="C4249">
        <v>5558</v>
      </c>
      <c r="D4249">
        <v>2413</v>
      </c>
      <c r="E4249">
        <v>43.41489744512414</v>
      </c>
      <c r="F4249">
        <v>5513</v>
      </c>
      <c r="G4249">
        <v>2038</v>
      </c>
      <c r="H4249">
        <v>36.967168510792675</v>
      </c>
      <c r="I4249">
        <v>11071</v>
      </c>
      <c r="J4249">
        <v>4451</v>
      </c>
      <c r="K4249">
        <v>40.204136934332944</v>
      </c>
    </row>
    <row r="4250" spans="1:11" x14ac:dyDescent="0.25">
      <c r="A4250" t="s">
        <v>313</v>
      </c>
      <c r="B4250" t="s">
        <v>369</v>
      </c>
      <c r="C4250">
        <v>135</v>
      </c>
      <c r="D4250">
        <v>71</v>
      </c>
      <c r="E4250">
        <v>52.592592592592588</v>
      </c>
      <c r="F4250">
        <v>188</v>
      </c>
      <c r="G4250">
        <v>97</v>
      </c>
      <c r="H4250">
        <v>51.59574468085107</v>
      </c>
      <c r="I4250">
        <v>323</v>
      </c>
      <c r="J4250">
        <v>168</v>
      </c>
      <c r="K4250">
        <v>52.012383900928789</v>
      </c>
    </row>
    <row r="4251" spans="1:11" x14ac:dyDescent="0.25">
      <c r="A4251" t="s">
        <v>313</v>
      </c>
      <c r="B4251" t="s">
        <v>370</v>
      </c>
      <c r="C4251">
        <v>597</v>
      </c>
      <c r="D4251">
        <v>371</v>
      </c>
      <c r="E4251">
        <v>62.14405360134004</v>
      </c>
      <c r="F4251">
        <v>844</v>
      </c>
      <c r="G4251">
        <v>412</v>
      </c>
      <c r="H4251">
        <v>48.815165876777257</v>
      </c>
      <c r="I4251">
        <v>1441</v>
      </c>
      <c r="J4251">
        <v>783</v>
      </c>
      <c r="K4251">
        <v>54.337265787647468</v>
      </c>
    </row>
    <row r="4252" spans="1:11" x14ac:dyDescent="0.25">
      <c r="A4252" t="s">
        <v>313</v>
      </c>
      <c r="B4252" t="s">
        <v>357</v>
      </c>
      <c r="C4252">
        <v>800</v>
      </c>
      <c r="D4252">
        <v>447</v>
      </c>
      <c r="E4252">
        <v>55.875</v>
      </c>
      <c r="F4252">
        <v>894</v>
      </c>
      <c r="G4252">
        <v>381</v>
      </c>
      <c r="H4252">
        <v>42.617449664429529</v>
      </c>
      <c r="I4252">
        <v>1694</v>
      </c>
      <c r="J4252">
        <v>828</v>
      </c>
      <c r="K4252">
        <v>48.878394332939791</v>
      </c>
    </row>
    <row r="4253" spans="1:11" x14ac:dyDescent="0.25">
      <c r="A4253" t="s">
        <v>313</v>
      </c>
      <c r="B4253" t="s">
        <v>358</v>
      </c>
      <c r="C4253">
        <v>1397</v>
      </c>
      <c r="D4253">
        <v>767</v>
      </c>
      <c r="E4253">
        <v>54.903364352183253</v>
      </c>
      <c r="F4253">
        <v>1882</v>
      </c>
      <c r="G4253">
        <v>830</v>
      </c>
      <c r="H4253">
        <v>44.102019128586605</v>
      </c>
      <c r="I4253">
        <v>3279</v>
      </c>
      <c r="J4253">
        <v>1597</v>
      </c>
      <c r="K4253">
        <v>48.703873132052458</v>
      </c>
    </row>
    <row r="4254" spans="1:11" x14ac:dyDescent="0.25">
      <c r="A4254" t="s">
        <v>313</v>
      </c>
      <c r="B4254" t="s">
        <v>359</v>
      </c>
      <c r="C4254">
        <v>2171</v>
      </c>
      <c r="D4254">
        <v>1212</v>
      </c>
      <c r="E4254">
        <v>55.826807922616311</v>
      </c>
      <c r="F4254">
        <v>2608</v>
      </c>
      <c r="G4254">
        <v>1197</v>
      </c>
      <c r="H4254">
        <v>45.897239263803684</v>
      </c>
      <c r="I4254">
        <v>4779</v>
      </c>
      <c r="J4254">
        <v>2409</v>
      </c>
      <c r="K4254">
        <v>50.408035153797861</v>
      </c>
    </row>
    <row r="4255" spans="1:11" x14ac:dyDescent="0.25">
      <c r="A4255" t="s">
        <v>313</v>
      </c>
      <c r="B4255" t="s">
        <v>360</v>
      </c>
      <c r="C4255">
        <v>2733</v>
      </c>
      <c r="D4255">
        <v>1471</v>
      </c>
      <c r="E4255">
        <v>53.823637028905956</v>
      </c>
      <c r="F4255">
        <v>3248</v>
      </c>
      <c r="G4255">
        <v>1501</v>
      </c>
      <c r="H4255">
        <v>46.213054187192121</v>
      </c>
      <c r="I4255">
        <v>5981</v>
      </c>
      <c r="J4255">
        <v>2972</v>
      </c>
      <c r="K4255">
        <v>49.690687176057516</v>
      </c>
    </row>
    <row r="4256" spans="1:11" x14ac:dyDescent="0.25">
      <c r="A4256" t="s">
        <v>313</v>
      </c>
      <c r="B4256" t="s">
        <v>361</v>
      </c>
      <c r="C4256">
        <v>2389</v>
      </c>
      <c r="D4256">
        <v>1236</v>
      </c>
      <c r="E4256">
        <v>51.737128505650901</v>
      </c>
      <c r="F4256">
        <v>3209</v>
      </c>
      <c r="G4256">
        <v>1478</v>
      </c>
      <c r="H4256">
        <v>46.0579619819258</v>
      </c>
      <c r="I4256">
        <v>5598</v>
      </c>
      <c r="J4256">
        <v>2714</v>
      </c>
      <c r="K4256">
        <v>48.481600571632697</v>
      </c>
    </row>
    <row r="4257" spans="1:11" x14ac:dyDescent="0.25">
      <c r="A4257" t="s">
        <v>313</v>
      </c>
      <c r="B4257" t="s">
        <v>362</v>
      </c>
      <c r="C4257">
        <v>2574</v>
      </c>
      <c r="D4257">
        <v>1364</v>
      </c>
      <c r="E4257">
        <v>52.991452991453002</v>
      </c>
      <c r="F4257">
        <v>2948</v>
      </c>
      <c r="G4257">
        <v>1463</v>
      </c>
      <c r="H4257">
        <v>49.626865671641802</v>
      </c>
      <c r="I4257">
        <v>5522</v>
      </c>
      <c r="J4257">
        <v>2827</v>
      </c>
      <c r="K4257">
        <v>51.195219123506</v>
      </c>
    </row>
    <row r="4258" spans="1:11" x14ac:dyDescent="0.25">
      <c r="A4258" t="s">
        <v>313</v>
      </c>
      <c r="B4258" t="s">
        <v>363</v>
      </c>
      <c r="C4258">
        <v>578</v>
      </c>
      <c r="D4258">
        <v>312</v>
      </c>
      <c r="E4258">
        <v>53.979238754325301</v>
      </c>
      <c r="F4258">
        <v>591</v>
      </c>
      <c r="G4258">
        <v>292</v>
      </c>
      <c r="H4258">
        <v>49.407783417935697</v>
      </c>
      <c r="I4258">
        <v>1169</v>
      </c>
      <c r="J4258">
        <v>604</v>
      </c>
      <c r="K4258">
        <v>51.668092386655303</v>
      </c>
    </row>
    <row r="4259" spans="1:11" x14ac:dyDescent="0.25">
      <c r="A4259" t="s">
        <v>316</v>
      </c>
      <c r="B4259" t="s">
        <v>370</v>
      </c>
      <c r="C4259">
        <v>4816</v>
      </c>
      <c r="D4259">
        <v>2114</v>
      </c>
      <c r="E4259">
        <v>43.895348837209305</v>
      </c>
      <c r="F4259">
        <v>4920</v>
      </c>
      <c r="G4259">
        <v>1759</v>
      </c>
      <c r="H4259">
        <v>35.752032520325201</v>
      </c>
      <c r="I4259">
        <v>9736</v>
      </c>
      <c r="J4259">
        <v>3873</v>
      </c>
      <c r="K4259">
        <v>39.780197206244864</v>
      </c>
    </row>
    <row r="4260" spans="1:11" x14ac:dyDescent="0.25">
      <c r="A4260" t="s">
        <v>316</v>
      </c>
      <c r="B4260" t="s">
        <v>357</v>
      </c>
      <c r="C4260">
        <v>5928</v>
      </c>
      <c r="D4260">
        <v>2652</v>
      </c>
      <c r="E4260">
        <v>44.736842105263158</v>
      </c>
      <c r="F4260">
        <v>5753</v>
      </c>
      <c r="G4260">
        <v>2126</v>
      </c>
      <c r="H4260">
        <v>36.954632365722233</v>
      </c>
      <c r="I4260">
        <v>11681</v>
      </c>
      <c r="J4260">
        <v>4778</v>
      </c>
      <c r="K4260">
        <v>40.90403218902491</v>
      </c>
    </row>
    <row r="4261" spans="1:11" x14ac:dyDescent="0.25">
      <c r="A4261" t="s">
        <v>316</v>
      </c>
      <c r="B4261" t="s">
        <v>358</v>
      </c>
      <c r="C4261">
        <v>6145</v>
      </c>
      <c r="D4261">
        <v>2793</v>
      </c>
      <c r="E4261">
        <v>45.451586655817735</v>
      </c>
      <c r="F4261">
        <v>5926</v>
      </c>
      <c r="G4261">
        <v>2316</v>
      </c>
      <c r="H4261">
        <v>39.082011474856564</v>
      </c>
      <c r="I4261">
        <v>12071</v>
      </c>
      <c r="J4261">
        <v>5109</v>
      </c>
      <c r="K4261">
        <v>42.324579570872338</v>
      </c>
    </row>
    <row r="4262" spans="1:11" x14ac:dyDescent="0.25">
      <c r="A4262" t="s">
        <v>316</v>
      </c>
      <c r="B4262" t="s">
        <v>359</v>
      </c>
      <c r="C4262">
        <v>4120</v>
      </c>
      <c r="D4262">
        <v>1976</v>
      </c>
      <c r="E4262">
        <v>47.961165048543691</v>
      </c>
      <c r="F4262">
        <v>4751</v>
      </c>
      <c r="G4262">
        <v>1867</v>
      </c>
      <c r="H4262">
        <v>39.29699010734582</v>
      </c>
      <c r="I4262">
        <v>8871</v>
      </c>
      <c r="J4262">
        <v>3843</v>
      </c>
      <c r="K4262">
        <v>43.32093337842408</v>
      </c>
    </row>
    <row r="4263" spans="1:11" x14ac:dyDescent="0.25">
      <c r="A4263" t="s">
        <v>316</v>
      </c>
      <c r="B4263" t="s">
        <v>360</v>
      </c>
      <c r="C4263">
        <v>5090</v>
      </c>
      <c r="D4263">
        <v>2496</v>
      </c>
      <c r="E4263">
        <v>49.037328094302559</v>
      </c>
      <c r="F4263">
        <v>5936</v>
      </c>
      <c r="G4263">
        <v>2470</v>
      </c>
      <c r="H4263">
        <v>41.610512129380048</v>
      </c>
      <c r="I4263">
        <v>11026</v>
      </c>
      <c r="J4263">
        <v>4966</v>
      </c>
      <c r="K4263">
        <v>45.038998730273896</v>
      </c>
    </row>
    <row r="4264" spans="1:11" x14ac:dyDescent="0.25">
      <c r="A4264" t="s">
        <v>316</v>
      </c>
      <c r="B4264" t="s">
        <v>361</v>
      </c>
      <c r="C4264">
        <v>6522</v>
      </c>
      <c r="D4264">
        <v>3142</v>
      </c>
      <c r="E4264">
        <v>48.1754063170807</v>
      </c>
      <c r="F4264">
        <v>7547</v>
      </c>
      <c r="G4264">
        <v>3136</v>
      </c>
      <c r="H4264">
        <v>41.552934941036199</v>
      </c>
      <c r="I4264">
        <v>14069</v>
      </c>
      <c r="J4264">
        <v>6278</v>
      </c>
      <c r="K4264">
        <v>44.622929845760197</v>
      </c>
    </row>
    <row r="4265" spans="1:11" x14ac:dyDescent="0.25">
      <c r="A4265" t="s">
        <v>316</v>
      </c>
      <c r="B4265" t="s">
        <v>362</v>
      </c>
      <c r="C4265">
        <v>6456</v>
      </c>
      <c r="D4265">
        <v>3043</v>
      </c>
      <c r="E4265">
        <v>47.134448574968999</v>
      </c>
      <c r="F4265">
        <v>6642</v>
      </c>
      <c r="G4265">
        <v>2692</v>
      </c>
      <c r="H4265">
        <v>40.529960855164099</v>
      </c>
      <c r="I4265">
        <v>13103</v>
      </c>
      <c r="J4265">
        <v>5737</v>
      </c>
      <c r="K4265">
        <v>43.783866290162599</v>
      </c>
    </row>
    <row r="4266" spans="1:11" x14ac:dyDescent="0.25">
      <c r="A4266" t="s">
        <v>316</v>
      </c>
      <c r="B4266" t="s">
        <v>363</v>
      </c>
      <c r="C4266">
        <v>1727</v>
      </c>
      <c r="D4266">
        <v>798</v>
      </c>
      <c r="E4266">
        <v>46.207295888824603</v>
      </c>
      <c r="F4266">
        <v>1781</v>
      </c>
      <c r="G4266">
        <v>750</v>
      </c>
      <c r="H4266">
        <v>42.111173498034802</v>
      </c>
      <c r="I4266">
        <v>3515</v>
      </c>
      <c r="J4266">
        <v>1550</v>
      </c>
      <c r="K4266">
        <v>44.096728307254601</v>
      </c>
    </row>
    <row r="4267" spans="1:11" x14ac:dyDescent="0.25">
      <c r="A4267" t="s">
        <v>66</v>
      </c>
      <c r="B4267" t="s">
        <v>365</v>
      </c>
      <c r="C4267">
        <v>3003</v>
      </c>
      <c r="D4267">
        <v>1569</v>
      </c>
      <c r="E4267">
        <v>52.247752247752253</v>
      </c>
      <c r="F4267">
        <v>3792</v>
      </c>
      <c r="G4267">
        <v>1594</v>
      </c>
      <c r="H4267">
        <v>42.035864978902957</v>
      </c>
      <c r="I4267">
        <v>6796</v>
      </c>
      <c r="J4267">
        <v>3164</v>
      </c>
      <c r="K4267">
        <v>46.556798116539142</v>
      </c>
    </row>
    <row r="4268" spans="1:11" x14ac:dyDescent="0.25">
      <c r="A4268" t="s">
        <v>66</v>
      </c>
      <c r="B4268" t="s">
        <v>366</v>
      </c>
      <c r="C4268">
        <v>2599</v>
      </c>
      <c r="D4268">
        <v>1392</v>
      </c>
      <c r="E4268">
        <v>53.559061177375916</v>
      </c>
      <c r="F4268">
        <v>3296</v>
      </c>
      <c r="G4268">
        <v>1469</v>
      </c>
      <c r="H4268">
        <v>44.569174757281552</v>
      </c>
      <c r="I4268">
        <v>5895</v>
      </c>
      <c r="J4268">
        <v>2861</v>
      </c>
      <c r="K4268">
        <v>48.53265479219678</v>
      </c>
    </row>
    <row r="4269" spans="1:11" x14ac:dyDescent="0.25">
      <c r="A4269" t="s">
        <v>66</v>
      </c>
      <c r="B4269" t="s">
        <v>367</v>
      </c>
      <c r="C4269">
        <v>2377</v>
      </c>
      <c r="D4269">
        <v>1243</v>
      </c>
      <c r="E4269">
        <v>52.292806058056378</v>
      </c>
      <c r="F4269">
        <v>2611</v>
      </c>
      <c r="G4269">
        <v>1203</v>
      </c>
      <c r="H4269">
        <v>46.07430103408656</v>
      </c>
      <c r="I4269">
        <v>4988</v>
      </c>
      <c r="J4269">
        <v>2446</v>
      </c>
      <c r="K4269">
        <v>49.037690457097035</v>
      </c>
    </row>
    <row r="4270" spans="1:11" x14ac:dyDescent="0.25">
      <c r="A4270" t="s">
        <v>66</v>
      </c>
      <c r="B4270" t="s">
        <v>355</v>
      </c>
      <c r="C4270">
        <v>2452</v>
      </c>
      <c r="D4270">
        <v>1373</v>
      </c>
      <c r="E4270">
        <v>55.995106035889066</v>
      </c>
      <c r="F4270">
        <v>2951</v>
      </c>
      <c r="G4270">
        <v>1449</v>
      </c>
      <c r="H4270">
        <v>49.101999322263637</v>
      </c>
      <c r="I4270">
        <v>5403</v>
      </c>
      <c r="J4270">
        <v>2822</v>
      </c>
      <c r="K4270">
        <v>52.230242457893766</v>
      </c>
    </row>
    <row r="4271" spans="1:11" x14ac:dyDescent="0.25">
      <c r="A4271" t="s">
        <v>66</v>
      </c>
      <c r="B4271" t="s">
        <v>368</v>
      </c>
      <c r="C4271">
        <v>2060</v>
      </c>
      <c r="D4271">
        <v>1242</v>
      </c>
      <c r="E4271">
        <v>60.291262135922331</v>
      </c>
      <c r="F4271">
        <v>2639</v>
      </c>
      <c r="G4271">
        <v>1339</v>
      </c>
      <c r="H4271">
        <v>50.738916256157637</v>
      </c>
      <c r="I4271">
        <v>4699</v>
      </c>
      <c r="J4271">
        <v>2581</v>
      </c>
      <c r="K4271">
        <v>54.926580123430512</v>
      </c>
    </row>
    <row r="4272" spans="1:11" x14ac:dyDescent="0.25">
      <c r="A4272" t="s">
        <v>66</v>
      </c>
      <c r="B4272" t="s">
        <v>369</v>
      </c>
      <c r="C4272">
        <v>2061</v>
      </c>
      <c r="D4272">
        <v>1218</v>
      </c>
      <c r="E4272">
        <v>59.097525473071329</v>
      </c>
      <c r="F4272">
        <v>2617</v>
      </c>
      <c r="G4272">
        <v>1267</v>
      </c>
      <c r="H4272">
        <v>48.414214749713409</v>
      </c>
      <c r="I4272">
        <v>4678</v>
      </c>
      <c r="J4272">
        <v>2485</v>
      </c>
      <c r="K4272">
        <v>53.120991876870455</v>
      </c>
    </row>
    <row r="4273" spans="1:11" x14ac:dyDescent="0.25">
      <c r="A4273" t="s">
        <v>315</v>
      </c>
      <c r="B4273" t="s">
        <v>369</v>
      </c>
      <c r="C4273">
        <v>73</v>
      </c>
      <c r="D4273">
        <v>44</v>
      </c>
      <c r="E4273">
        <v>60.273972602739725</v>
      </c>
      <c r="F4273">
        <v>113</v>
      </c>
      <c r="G4273">
        <v>49</v>
      </c>
      <c r="H4273">
        <v>43.362831858407077</v>
      </c>
      <c r="I4273">
        <v>186</v>
      </c>
      <c r="J4273">
        <v>93</v>
      </c>
      <c r="K4273">
        <v>50</v>
      </c>
    </row>
    <row r="4274" spans="1:11" x14ac:dyDescent="0.25">
      <c r="A4274" t="s">
        <v>315</v>
      </c>
      <c r="B4274" t="s">
        <v>370</v>
      </c>
      <c r="C4274">
        <v>473</v>
      </c>
      <c r="D4274">
        <v>270</v>
      </c>
      <c r="E4274">
        <v>57.082452431289639</v>
      </c>
      <c r="F4274">
        <v>735</v>
      </c>
      <c r="G4274">
        <v>372</v>
      </c>
      <c r="H4274">
        <v>50.612244897959179</v>
      </c>
      <c r="I4274">
        <v>1208</v>
      </c>
      <c r="J4274">
        <v>642</v>
      </c>
      <c r="K4274">
        <v>53.145695364238406</v>
      </c>
    </row>
    <row r="4275" spans="1:11" x14ac:dyDescent="0.25">
      <c r="A4275" t="s">
        <v>315</v>
      </c>
      <c r="B4275" t="s">
        <v>357</v>
      </c>
      <c r="C4275">
        <v>491</v>
      </c>
      <c r="D4275">
        <v>253</v>
      </c>
      <c r="E4275">
        <v>51.527494908350306</v>
      </c>
      <c r="F4275">
        <v>771</v>
      </c>
      <c r="G4275">
        <v>346</v>
      </c>
      <c r="H4275">
        <v>44.87678339818418</v>
      </c>
      <c r="I4275">
        <v>1262</v>
      </c>
      <c r="J4275">
        <v>599</v>
      </c>
      <c r="K4275">
        <v>47.46434231378764</v>
      </c>
    </row>
    <row r="4276" spans="1:11" x14ac:dyDescent="0.25">
      <c r="A4276" t="s">
        <v>315</v>
      </c>
      <c r="B4276" t="s">
        <v>358</v>
      </c>
      <c r="C4276">
        <v>473</v>
      </c>
      <c r="D4276">
        <v>285</v>
      </c>
      <c r="E4276">
        <v>60.253699788583511</v>
      </c>
      <c r="F4276">
        <v>785</v>
      </c>
      <c r="G4276">
        <v>413</v>
      </c>
      <c r="H4276">
        <v>52.611464968152866</v>
      </c>
      <c r="I4276">
        <v>1258</v>
      </c>
      <c r="J4276">
        <v>698</v>
      </c>
      <c r="K4276">
        <v>55.484896661367245</v>
      </c>
    </row>
    <row r="4277" spans="1:11" x14ac:dyDescent="0.25">
      <c r="A4277" t="s">
        <v>315</v>
      </c>
      <c r="B4277" t="s">
        <v>359</v>
      </c>
      <c r="C4277">
        <v>310</v>
      </c>
      <c r="D4277">
        <v>181</v>
      </c>
      <c r="E4277">
        <v>58.387096774193552</v>
      </c>
      <c r="F4277">
        <v>419</v>
      </c>
      <c r="G4277">
        <v>260</v>
      </c>
      <c r="H4277">
        <v>62.052505966587113</v>
      </c>
      <c r="I4277">
        <v>729</v>
      </c>
      <c r="J4277">
        <v>441</v>
      </c>
      <c r="K4277">
        <v>60.493827160493829</v>
      </c>
    </row>
    <row r="4278" spans="1:11" x14ac:dyDescent="0.25">
      <c r="A4278" t="s">
        <v>315</v>
      </c>
      <c r="B4278" t="s">
        <v>360</v>
      </c>
      <c r="C4278">
        <v>410</v>
      </c>
      <c r="D4278">
        <v>266</v>
      </c>
      <c r="E4278">
        <v>64.878048780487802</v>
      </c>
      <c r="F4278">
        <v>794</v>
      </c>
      <c r="G4278">
        <v>448</v>
      </c>
      <c r="H4278">
        <v>56.423173803526453</v>
      </c>
      <c r="I4278">
        <v>1204</v>
      </c>
      <c r="J4278">
        <v>714</v>
      </c>
      <c r="K4278">
        <v>59.302325581395351</v>
      </c>
    </row>
    <row r="4279" spans="1:11" x14ac:dyDescent="0.25">
      <c r="A4279" t="s">
        <v>315</v>
      </c>
      <c r="B4279" t="s">
        <v>361</v>
      </c>
      <c r="C4279">
        <v>467</v>
      </c>
      <c r="D4279">
        <v>314</v>
      </c>
      <c r="E4279">
        <v>67.237687366166995</v>
      </c>
      <c r="F4279">
        <v>811</v>
      </c>
      <c r="G4279">
        <v>466</v>
      </c>
      <c r="H4279">
        <v>57.459926017262603</v>
      </c>
      <c r="I4279">
        <v>1278</v>
      </c>
      <c r="J4279">
        <v>780</v>
      </c>
      <c r="K4279">
        <v>61.032863849765299</v>
      </c>
    </row>
    <row r="4280" spans="1:11" x14ac:dyDescent="0.25">
      <c r="A4280" t="s">
        <v>315</v>
      </c>
      <c r="B4280" t="s">
        <v>362</v>
      </c>
      <c r="C4280">
        <v>409</v>
      </c>
      <c r="D4280">
        <v>282</v>
      </c>
      <c r="E4280">
        <v>68.948655256723697</v>
      </c>
      <c r="F4280">
        <v>690</v>
      </c>
      <c r="G4280">
        <v>386</v>
      </c>
      <c r="H4280">
        <v>55.9420289855072</v>
      </c>
      <c r="I4280">
        <v>1099</v>
      </c>
      <c r="J4280">
        <v>668</v>
      </c>
      <c r="K4280">
        <v>60.782529572338497</v>
      </c>
    </row>
    <row r="4281" spans="1:11" x14ac:dyDescent="0.25">
      <c r="A4281" t="s">
        <v>315</v>
      </c>
      <c r="B4281" t="s">
        <v>363</v>
      </c>
      <c r="C4281">
        <v>25</v>
      </c>
      <c r="D4281">
        <v>17</v>
      </c>
      <c r="E4281">
        <v>68</v>
      </c>
      <c r="F4281">
        <v>20</v>
      </c>
      <c r="G4281">
        <v>12</v>
      </c>
      <c r="H4281">
        <v>60</v>
      </c>
      <c r="I4281">
        <v>45</v>
      </c>
      <c r="J4281">
        <v>29</v>
      </c>
      <c r="K4281">
        <v>64.4444444444444</v>
      </c>
    </row>
    <row r="4282" spans="1:11" x14ac:dyDescent="0.25">
      <c r="A4282" t="s">
        <v>66</v>
      </c>
      <c r="B4282" t="s">
        <v>370</v>
      </c>
      <c r="C4282">
        <v>2193</v>
      </c>
      <c r="D4282">
        <v>1285</v>
      </c>
      <c r="E4282">
        <v>58.595531235750116</v>
      </c>
      <c r="F4282">
        <v>2728</v>
      </c>
      <c r="G4282">
        <v>1294</v>
      </c>
      <c r="H4282">
        <v>47.434017595307914</v>
      </c>
      <c r="I4282">
        <v>4921</v>
      </c>
      <c r="J4282">
        <v>2579</v>
      </c>
      <c r="K4282">
        <v>52.408047144889252</v>
      </c>
    </row>
    <row r="4283" spans="1:11" x14ac:dyDescent="0.25">
      <c r="A4283" t="s">
        <v>66</v>
      </c>
      <c r="B4283" t="s">
        <v>357</v>
      </c>
      <c r="C4283">
        <v>2487</v>
      </c>
      <c r="D4283">
        <v>1461</v>
      </c>
      <c r="E4283">
        <v>58.745476477683958</v>
      </c>
      <c r="F4283">
        <v>2821</v>
      </c>
      <c r="G4283">
        <v>1424</v>
      </c>
      <c r="H4283">
        <v>50.478553704360159</v>
      </c>
      <c r="I4283">
        <v>5308</v>
      </c>
      <c r="J4283">
        <v>2885</v>
      </c>
      <c r="K4283">
        <v>54.351921627731727</v>
      </c>
    </row>
    <row r="4284" spans="1:11" x14ac:dyDescent="0.25">
      <c r="A4284" t="s">
        <v>66</v>
      </c>
      <c r="B4284" t="s">
        <v>358</v>
      </c>
      <c r="C4284">
        <v>2641</v>
      </c>
      <c r="D4284">
        <v>1589</v>
      </c>
      <c r="E4284">
        <v>60.166603559257858</v>
      </c>
      <c r="F4284">
        <v>3005</v>
      </c>
      <c r="G4284">
        <v>1589</v>
      </c>
      <c r="H4284">
        <v>52.878535773710482</v>
      </c>
      <c r="I4284">
        <v>5646</v>
      </c>
      <c r="J4284">
        <v>3178</v>
      </c>
      <c r="K4284">
        <v>56.287637265320583</v>
      </c>
    </row>
    <row r="4285" spans="1:11" x14ac:dyDescent="0.25">
      <c r="A4285" t="s">
        <v>66</v>
      </c>
      <c r="B4285" t="s">
        <v>359</v>
      </c>
      <c r="C4285">
        <v>2697</v>
      </c>
      <c r="D4285">
        <v>1562</v>
      </c>
      <c r="E4285">
        <v>57.916203188728211</v>
      </c>
      <c r="F4285">
        <v>3226</v>
      </c>
      <c r="G4285">
        <v>1727</v>
      </c>
      <c r="H4285">
        <v>53.53378797272164</v>
      </c>
      <c r="I4285">
        <v>5923</v>
      </c>
      <c r="J4285">
        <v>3289</v>
      </c>
      <c r="K4285">
        <v>55.529292588215434</v>
      </c>
    </row>
    <row r="4286" spans="1:11" x14ac:dyDescent="0.25">
      <c r="A4286" t="s">
        <v>66</v>
      </c>
      <c r="B4286" t="s">
        <v>360</v>
      </c>
      <c r="C4286">
        <v>2980</v>
      </c>
      <c r="D4286">
        <v>1798</v>
      </c>
      <c r="E4286">
        <v>60.335570469798661</v>
      </c>
      <c r="F4286">
        <v>3516</v>
      </c>
      <c r="G4286">
        <v>1777</v>
      </c>
      <c r="H4286">
        <v>50.540386803185442</v>
      </c>
      <c r="I4286">
        <v>6496</v>
      </c>
      <c r="J4286">
        <v>3575</v>
      </c>
      <c r="K4286">
        <v>55.033866995073893</v>
      </c>
    </row>
    <row r="4287" spans="1:11" x14ac:dyDescent="0.25">
      <c r="A4287" t="s">
        <v>66</v>
      </c>
      <c r="B4287" t="s">
        <v>361</v>
      </c>
      <c r="C4287">
        <v>2383</v>
      </c>
      <c r="D4287">
        <v>1485</v>
      </c>
      <c r="E4287">
        <v>62.316407889215299</v>
      </c>
      <c r="F4287">
        <v>2861</v>
      </c>
      <c r="G4287">
        <v>1513</v>
      </c>
      <c r="H4287">
        <v>52.883607130374003</v>
      </c>
      <c r="I4287">
        <v>5244</v>
      </c>
      <c r="J4287">
        <v>2998</v>
      </c>
      <c r="K4287">
        <v>57.170099160945803</v>
      </c>
    </row>
    <row r="4288" spans="1:11" x14ac:dyDescent="0.25">
      <c r="A4288" t="s">
        <v>66</v>
      </c>
      <c r="B4288" t="s">
        <v>362</v>
      </c>
      <c r="C4288">
        <v>2620</v>
      </c>
      <c r="D4288">
        <v>1517</v>
      </c>
      <c r="E4288">
        <v>57.900763358778597</v>
      </c>
      <c r="F4288">
        <v>2835</v>
      </c>
      <c r="G4288">
        <v>1523</v>
      </c>
      <c r="H4288">
        <v>53.7213403880071</v>
      </c>
      <c r="I4288">
        <v>5455</v>
      </c>
      <c r="J4288">
        <v>3040</v>
      </c>
      <c r="K4288">
        <v>55.7286892758937</v>
      </c>
    </row>
    <row r="4289" spans="1:11" x14ac:dyDescent="0.25">
      <c r="A4289" t="s">
        <v>66</v>
      </c>
      <c r="B4289" t="s">
        <v>363</v>
      </c>
      <c r="C4289">
        <v>547</v>
      </c>
      <c r="D4289">
        <v>367</v>
      </c>
      <c r="E4289">
        <v>67.093235831809906</v>
      </c>
      <c r="F4289">
        <v>630</v>
      </c>
      <c r="G4289">
        <v>410</v>
      </c>
      <c r="H4289">
        <v>65.079365079365104</v>
      </c>
      <c r="I4289">
        <v>1177</v>
      </c>
      <c r="J4289">
        <v>777</v>
      </c>
      <c r="K4289">
        <v>66.015293118096906</v>
      </c>
    </row>
    <row r="4290" spans="1:11" x14ac:dyDescent="0.25">
      <c r="A4290" t="s">
        <v>133</v>
      </c>
      <c r="B4290" t="s">
        <v>365</v>
      </c>
      <c r="C4290">
        <v>3544</v>
      </c>
      <c r="D4290">
        <v>1524</v>
      </c>
      <c r="E4290">
        <v>43.002257336343121</v>
      </c>
      <c r="F4290">
        <v>3538</v>
      </c>
      <c r="G4290">
        <v>1178</v>
      </c>
      <c r="H4290">
        <v>33.295647258338043</v>
      </c>
      <c r="I4290">
        <v>7098</v>
      </c>
      <c r="J4290">
        <v>2709</v>
      </c>
      <c r="K4290">
        <v>38.165680473372781</v>
      </c>
    </row>
    <row r="4291" spans="1:11" x14ac:dyDescent="0.25">
      <c r="A4291" t="s">
        <v>133</v>
      </c>
      <c r="B4291" t="s">
        <v>366</v>
      </c>
      <c r="C4291">
        <v>3260</v>
      </c>
      <c r="D4291">
        <v>1444</v>
      </c>
      <c r="E4291">
        <v>44.29447852760736</v>
      </c>
      <c r="F4291">
        <v>3420</v>
      </c>
      <c r="G4291">
        <v>1149</v>
      </c>
      <c r="H4291">
        <v>33.596491228070178</v>
      </c>
      <c r="I4291">
        <v>6681</v>
      </c>
      <c r="J4291">
        <v>2593</v>
      </c>
      <c r="K4291">
        <v>38.811555156413711</v>
      </c>
    </row>
    <row r="4292" spans="1:11" x14ac:dyDescent="0.25">
      <c r="A4292" t="s">
        <v>133</v>
      </c>
      <c r="B4292" t="s">
        <v>367</v>
      </c>
      <c r="C4292">
        <v>2509</v>
      </c>
      <c r="D4292">
        <v>1142</v>
      </c>
      <c r="E4292">
        <v>45.516141889198877</v>
      </c>
      <c r="F4292">
        <v>2541</v>
      </c>
      <c r="G4292">
        <v>891</v>
      </c>
      <c r="H4292">
        <v>35.064935064935064</v>
      </c>
      <c r="I4292">
        <v>5050</v>
      </c>
      <c r="J4292">
        <v>2033</v>
      </c>
      <c r="K4292">
        <v>40.257425742574256</v>
      </c>
    </row>
    <row r="4293" spans="1:11" x14ac:dyDescent="0.25">
      <c r="A4293" t="s">
        <v>133</v>
      </c>
      <c r="B4293" t="s">
        <v>355</v>
      </c>
      <c r="C4293">
        <v>2325</v>
      </c>
      <c r="D4293">
        <v>1021</v>
      </c>
      <c r="E4293">
        <v>43.913978494623649</v>
      </c>
      <c r="F4293">
        <v>2486</v>
      </c>
      <c r="G4293">
        <v>862</v>
      </c>
      <c r="H4293">
        <v>34.674175382139985</v>
      </c>
      <c r="I4293">
        <v>4811</v>
      </c>
      <c r="J4293">
        <v>1883</v>
      </c>
      <c r="K4293">
        <v>39.139472043234257</v>
      </c>
    </row>
    <row r="4294" spans="1:11" x14ac:dyDescent="0.25">
      <c r="A4294" t="s">
        <v>133</v>
      </c>
      <c r="B4294" t="s">
        <v>368</v>
      </c>
      <c r="C4294">
        <v>2290</v>
      </c>
      <c r="D4294">
        <v>997</v>
      </c>
      <c r="E4294">
        <v>43.537117903930131</v>
      </c>
      <c r="F4294">
        <v>2382</v>
      </c>
      <c r="G4294">
        <v>847</v>
      </c>
      <c r="H4294">
        <v>35.558354324097394</v>
      </c>
      <c r="I4294">
        <v>4672</v>
      </c>
      <c r="J4294">
        <v>1844</v>
      </c>
      <c r="K4294">
        <v>39.469178082191782</v>
      </c>
    </row>
    <row r="4295" spans="1:11" x14ac:dyDescent="0.25">
      <c r="A4295" t="s">
        <v>133</v>
      </c>
      <c r="B4295" t="s">
        <v>369</v>
      </c>
      <c r="C4295">
        <v>2193</v>
      </c>
      <c r="D4295">
        <v>938</v>
      </c>
      <c r="E4295">
        <v>42.772457820337443</v>
      </c>
      <c r="F4295">
        <v>2147</v>
      </c>
      <c r="G4295">
        <v>789</v>
      </c>
      <c r="H4295">
        <v>36.748952026082904</v>
      </c>
      <c r="I4295">
        <v>4340</v>
      </c>
      <c r="J4295">
        <v>1727</v>
      </c>
      <c r="K4295">
        <v>39.792626728110598</v>
      </c>
    </row>
    <row r="4296" spans="1:11" x14ac:dyDescent="0.25">
      <c r="A4296" t="s">
        <v>133</v>
      </c>
      <c r="B4296" t="s">
        <v>370</v>
      </c>
      <c r="C4296">
        <v>1949</v>
      </c>
      <c r="D4296">
        <v>905</v>
      </c>
      <c r="E4296">
        <v>46.434068753206773</v>
      </c>
      <c r="F4296">
        <v>2143</v>
      </c>
      <c r="G4296">
        <v>797</v>
      </c>
      <c r="H4296">
        <v>37.190853943070458</v>
      </c>
      <c r="I4296">
        <v>4092</v>
      </c>
      <c r="J4296">
        <v>1702</v>
      </c>
      <c r="K4296">
        <v>41.593352883675465</v>
      </c>
    </row>
    <row r="4297" spans="1:11" x14ac:dyDescent="0.25">
      <c r="A4297" t="s">
        <v>133</v>
      </c>
      <c r="B4297" t="s">
        <v>357</v>
      </c>
      <c r="C4297">
        <v>2216</v>
      </c>
      <c r="D4297">
        <v>1102</v>
      </c>
      <c r="E4297">
        <v>49.729241877256321</v>
      </c>
      <c r="F4297">
        <v>2545</v>
      </c>
      <c r="G4297">
        <v>969</v>
      </c>
      <c r="H4297">
        <v>38.074656188605111</v>
      </c>
      <c r="I4297">
        <v>4761</v>
      </c>
      <c r="J4297">
        <v>2071</v>
      </c>
      <c r="K4297">
        <v>43.499264860323464</v>
      </c>
    </row>
    <row r="4298" spans="1:11" x14ac:dyDescent="0.25">
      <c r="A4298" t="s">
        <v>133</v>
      </c>
      <c r="B4298" t="s">
        <v>358</v>
      </c>
      <c r="C4298">
        <v>2113</v>
      </c>
      <c r="D4298">
        <v>1055</v>
      </c>
      <c r="E4298">
        <v>49.929010884997631</v>
      </c>
      <c r="F4298">
        <v>2302</v>
      </c>
      <c r="G4298">
        <v>956</v>
      </c>
      <c r="H4298">
        <v>41.529105125977409</v>
      </c>
      <c r="I4298">
        <v>4415</v>
      </c>
      <c r="J4298">
        <v>2011</v>
      </c>
      <c r="K4298">
        <v>45.549263873159681</v>
      </c>
    </row>
    <row r="4299" spans="1:11" x14ac:dyDescent="0.25">
      <c r="A4299" t="s">
        <v>133</v>
      </c>
      <c r="B4299" t="s">
        <v>359</v>
      </c>
      <c r="C4299">
        <v>2044</v>
      </c>
      <c r="D4299">
        <v>1078</v>
      </c>
      <c r="E4299">
        <v>52.739726027397268</v>
      </c>
      <c r="F4299">
        <v>2415</v>
      </c>
      <c r="G4299">
        <v>1005</v>
      </c>
      <c r="H4299">
        <v>41.614906832298139</v>
      </c>
      <c r="I4299">
        <v>4459</v>
      </c>
      <c r="J4299">
        <v>2083</v>
      </c>
      <c r="K4299">
        <v>46.7145099798161</v>
      </c>
    </row>
    <row r="4300" spans="1:11" x14ac:dyDescent="0.25">
      <c r="A4300" t="s">
        <v>133</v>
      </c>
      <c r="B4300" t="s">
        <v>360</v>
      </c>
      <c r="C4300">
        <v>2325</v>
      </c>
      <c r="D4300">
        <v>1147</v>
      </c>
      <c r="E4300">
        <v>49.333333333333329</v>
      </c>
      <c r="F4300">
        <v>2775</v>
      </c>
      <c r="G4300">
        <v>1162</v>
      </c>
      <c r="H4300">
        <v>41.873873873873869</v>
      </c>
      <c r="I4300">
        <v>5100</v>
      </c>
      <c r="J4300">
        <v>2309</v>
      </c>
      <c r="K4300">
        <v>45.274509803921568</v>
      </c>
    </row>
    <row r="4301" spans="1:11" x14ac:dyDescent="0.25">
      <c r="A4301" t="s">
        <v>133</v>
      </c>
      <c r="B4301" t="s">
        <v>361</v>
      </c>
      <c r="C4301">
        <v>2461</v>
      </c>
      <c r="D4301">
        <v>1102</v>
      </c>
      <c r="E4301">
        <v>44.778545306785901</v>
      </c>
      <c r="F4301">
        <v>2746</v>
      </c>
      <c r="G4301">
        <v>1142</v>
      </c>
      <c r="H4301">
        <v>41.587764020393301</v>
      </c>
      <c r="I4301">
        <v>5207</v>
      </c>
      <c r="J4301">
        <v>2244</v>
      </c>
      <c r="K4301">
        <v>43.095832533128501</v>
      </c>
    </row>
    <row r="4302" spans="1:11" x14ac:dyDescent="0.25">
      <c r="A4302" t="s">
        <v>133</v>
      </c>
      <c r="B4302" t="s">
        <v>362</v>
      </c>
      <c r="C4302">
        <v>2489</v>
      </c>
      <c r="D4302">
        <v>1111</v>
      </c>
      <c r="E4302">
        <v>44.636400160707097</v>
      </c>
      <c r="F4302">
        <v>2777</v>
      </c>
      <c r="G4302">
        <v>1069</v>
      </c>
      <c r="H4302">
        <v>38.494778537990598</v>
      </c>
      <c r="I4302">
        <v>5266</v>
      </c>
      <c r="J4302">
        <v>2180</v>
      </c>
      <c r="K4302">
        <v>41.397645271553401</v>
      </c>
    </row>
    <row r="4303" spans="1:11" x14ac:dyDescent="0.25">
      <c r="A4303" t="s">
        <v>133</v>
      </c>
      <c r="B4303" t="s">
        <v>363</v>
      </c>
      <c r="C4303">
        <v>559</v>
      </c>
      <c r="D4303">
        <v>267</v>
      </c>
      <c r="E4303">
        <v>47.763864042933797</v>
      </c>
      <c r="F4303">
        <v>540</v>
      </c>
      <c r="G4303">
        <v>226</v>
      </c>
      <c r="H4303">
        <v>41.851851851851897</v>
      </c>
      <c r="I4303">
        <v>1100</v>
      </c>
      <c r="J4303">
        <v>494</v>
      </c>
      <c r="K4303">
        <v>44.909090909090899</v>
      </c>
    </row>
    <row r="4304" spans="1:11" x14ac:dyDescent="0.25">
      <c r="A4304" t="s">
        <v>144</v>
      </c>
      <c r="B4304" t="s">
        <v>366</v>
      </c>
      <c r="C4304">
        <v>2531</v>
      </c>
      <c r="D4304">
        <v>1121</v>
      </c>
      <c r="E4304">
        <v>44.290794152508887</v>
      </c>
      <c r="F4304">
        <v>2507</v>
      </c>
      <c r="G4304">
        <v>1027</v>
      </c>
      <c r="H4304">
        <v>40.965297167929791</v>
      </c>
      <c r="I4304">
        <v>5042</v>
      </c>
      <c r="J4304">
        <v>2151</v>
      </c>
      <c r="K4304">
        <v>42.661642205474017</v>
      </c>
    </row>
    <row r="4305" spans="1:11" x14ac:dyDescent="0.25">
      <c r="A4305" t="s">
        <v>144</v>
      </c>
      <c r="B4305" t="s">
        <v>367</v>
      </c>
      <c r="C4305">
        <v>2216</v>
      </c>
      <c r="D4305">
        <v>990</v>
      </c>
      <c r="E4305">
        <v>44.675090252707577</v>
      </c>
      <c r="F4305">
        <v>2209</v>
      </c>
      <c r="G4305">
        <v>862</v>
      </c>
      <c r="H4305">
        <v>39.022181982797647</v>
      </c>
      <c r="I4305">
        <v>4425</v>
      </c>
      <c r="J4305">
        <v>1852</v>
      </c>
      <c r="K4305">
        <v>41.853107344632775</v>
      </c>
    </row>
    <row r="4306" spans="1:11" x14ac:dyDescent="0.25">
      <c r="A4306" t="s">
        <v>144</v>
      </c>
      <c r="B4306" t="s">
        <v>368</v>
      </c>
      <c r="C4306">
        <v>2175</v>
      </c>
      <c r="D4306">
        <v>1049</v>
      </c>
      <c r="E4306">
        <v>48.229885057471265</v>
      </c>
      <c r="F4306">
        <v>2328</v>
      </c>
      <c r="G4306">
        <v>926</v>
      </c>
      <c r="H4306">
        <v>39.776632302405496</v>
      </c>
      <c r="I4306">
        <v>4503</v>
      </c>
      <c r="J4306">
        <v>1975</v>
      </c>
      <c r="K4306">
        <v>43.859649122807014</v>
      </c>
    </row>
    <row r="4307" spans="1:11" x14ac:dyDescent="0.25">
      <c r="A4307" t="s">
        <v>144</v>
      </c>
      <c r="B4307" t="s">
        <v>369</v>
      </c>
      <c r="C4307">
        <v>1744</v>
      </c>
      <c r="D4307">
        <v>770</v>
      </c>
      <c r="E4307">
        <v>44.151376146788991</v>
      </c>
      <c r="F4307">
        <v>1865</v>
      </c>
      <c r="G4307">
        <v>740</v>
      </c>
      <c r="H4307">
        <v>39.678284182305632</v>
      </c>
      <c r="I4307">
        <v>3611</v>
      </c>
      <c r="J4307">
        <v>1511</v>
      </c>
      <c r="K4307">
        <v>41.844364441982833</v>
      </c>
    </row>
    <row r="4308" spans="1:11" x14ac:dyDescent="0.25">
      <c r="A4308" t="s">
        <v>484</v>
      </c>
      <c r="B4308" t="s">
        <v>368</v>
      </c>
      <c r="C4308">
        <v>119</v>
      </c>
      <c r="D4308">
        <v>72</v>
      </c>
      <c r="E4308">
        <v>60.504201680672267</v>
      </c>
      <c r="F4308">
        <v>189</v>
      </c>
      <c r="G4308">
        <v>102</v>
      </c>
      <c r="H4308">
        <v>53.968253968253968</v>
      </c>
      <c r="I4308">
        <v>308</v>
      </c>
      <c r="J4308">
        <v>174</v>
      </c>
      <c r="K4308">
        <v>56.493506493506494</v>
      </c>
    </row>
    <row r="4309" spans="1:11" x14ac:dyDescent="0.25">
      <c r="A4309" t="s">
        <v>484</v>
      </c>
      <c r="B4309" t="s">
        <v>369</v>
      </c>
      <c r="C4309">
        <v>585</v>
      </c>
      <c r="D4309">
        <v>338</v>
      </c>
      <c r="E4309">
        <v>57.777777777777771</v>
      </c>
      <c r="F4309">
        <v>750</v>
      </c>
      <c r="G4309">
        <v>379</v>
      </c>
      <c r="H4309">
        <v>50.533333333333331</v>
      </c>
      <c r="I4309">
        <v>1335</v>
      </c>
      <c r="J4309">
        <v>717</v>
      </c>
      <c r="K4309">
        <v>53.707865168539328</v>
      </c>
    </row>
    <row r="4310" spans="1:11" x14ac:dyDescent="0.25">
      <c r="A4310" t="s">
        <v>484</v>
      </c>
      <c r="B4310" t="s">
        <v>370</v>
      </c>
      <c r="C4310">
        <v>590</v>
      </c>
      <c r="D4310">
        <v>332</v>
      </c>
      <c r="E4310">
        <v>56.271186440677965</v>
      </c>
      <c r="F4310">
        <v>770</v>
      </c>
      <c r="G4310">
        <v>410</v>
      </c>
      <c r="H4310">
        <v>53.246753246753251</v>
      </c>
      <c r="I4310">
        <v>1360</v>
      </c>
      <c r="J4310">
        <v>742</v>
      </c>
      <c r="K4310">
        <v>54.558823529411768</v>
      </c>
    </row>
    <row r="4311" spans="1:11" x14ac:dyDescent="0.25">
      <c r="A4311" t="s">
        <v>484</v>
      </c>
      <c r="B4311" t="s">
        <v>357</v>
      </c>
      <c r="C4311">
        <v>535</v>
      </c>
      <c r="D4311">
        <v>316</v>
      </c>
      <c r="E4311">
        <v>59.065420560747661</v>
      </c>
      <c r="F4311">
        <v>773</v>
      </c>
      <c r="G4311">
        <v>414</v>
      </c>
      <c r="H4311">
        <v>53.557567917205688</v>
      </c>
      <c r="I4311">
        <v>1308</v>
      </c>
      <c r="J4311">
        <v>730</v>
      </c>
      <c r="K4311">
        <v>55.810397553516822</v>
      </c>
    </row>
    <row r="4312" spans="1:11" x14ac:dyDescent="0.25">
      <c r="A4312" t="s">
        <v>484</v>
      </c>
      <c r="B4312" t="s">
        <v>358</v>
      </c>
      <c r="C4312">
        <v>585</v>
      </c>
      <c r="D4312">
        <v>361</v>
      </c>
      <c r="E4312">
        <v>61.70940170940171</v>
      </c>
      <c r="F4312">
        <v>761</v>
      </c>
      <c r="G4312">
        <v>414</v>
      </c>
      <c r="H4312">
        <v>54.402102496714853</v>
      </c>
      <c r="I4312">
        <v>1346</v>
      </c>
      <c r="J4312">
        <v>775</v>
      </c>
      <c r="K4312">
        <v>57.578008915304608</v>
      </c>
    </row>
    <row r="4313" spans="1:11" x14ac:dyDescent="0.25">
      <c r="A4313" t="s">
        <v>484</v>
      </c>
      <c r="B4313" t="s">
        <v>359</v>
      </c>
      <c r="C4313">
        <v>594</v>
      </c>
      <c r="D4313">
        <v>340</v>
      </c>
      <c r="E4313">
        <v>57.239057239057239</v>
      </c>
      <c r="F4313">
        <v>790</v>
      </c>
      <c r="G4313">
        <v>419</v>
      </c>
      <c r="H4313">
        <v>53.037974683544306</v>
      </c>
      <c r="I4313">
        <v>1384</v>
      </c>
      <c r="J4313">
        <v>759</v>
      </c>
      <c r="K4313">
        <v>54.841040462427742</v>
      </c>
    </row>
    <row r="4314" spans="1:11" x14ac:dyDescent="0.25">
      <c r="A4314" t="s">
        <v>484</v>
      </c>
      <c r="B4314" t="s">
        <v>360</v>
      </c>
      <c r="C4314">
        <v>548</v>
      </c>
      <c r="D4314">
        <v>286</v>
      </c>
      <c r="E4314">
        <v>52.189781021897808</v>
      </c>
      <c r="F4314">
        <v>771</v>
      </c>
      <c r="G4314">
        <v>388</v>
      </c>
      <c r="H4314">
        <v>50.324254215304798</v>
      </c>
      <c r="I4314">
        <v>1319</v>
      </c>
      <c r="J4314">
        <v>674</v>
      </c>
      <c r="K4314">
        <v>51.099317664897654</v>
      </c>
    </row>
    <row r="4315" spans="1:11" x14ac:dyDescent="0.25">
      <c r="A4315" t="s">
        <v>484</v>
      </c>
      <c r="B4315" t="s">
        <v>361</v>
      </c>
      <c r="C4315">
        <v>603</v>
      </c>
      <c r="D4315">
        <v>307</v>
      </c>
      <c r="E4315">
        <v>50.912106135986697</v>
      </c>
      <c r="F4315">
        <v>763</v>
      </c>
      <c r="G4315">
        <v>382</v>
      </c>
      <c r="H4315">
        <v>50.065530799475802</v>
      </c>
      <c r="I4315">
        <v>1366</v>
      </c>
      <c r="J4315">
        <v>689</v>
      </c>
      <c r="K4315">
        <v>50.439238653001503</v>
      </c>
    </row>
    <row r="4316" spans="1:11" x14ac:dyDescent="0.25">
      <c r="A4316" t="s">
        <v>484</v>
      </c>
      <c r="B4316" t="s">
        <v>362</v>
      </c>
      <c r="C4316">
        <v>536</v>
      </c>
      <c r="D4316">
        <v>290</v>
      </c>
      <c r="E4316">
        <v>54.104477611940297</v>
      </c>
      <c r="F4316">
        <v>697</v>
      </c>
      <c r="G4316">
        <v>338</v>
      </c>
      <c r="H4316">
        <v>48.493543758967</v>
      </c>
      <c r="I4316">
        <v>1233</v>
      </c>
      <c r="J4316">
        <v>628</v>
      </c>
      <c r="K4316">
        <v>50.932684509326798</v>
      </c>
    </row>
    <row r="4317" spans="1:11" x14ac:dyDescent="0.25">
      <c r="A4317" t="s">
        <v>318</v>
      </c>
      <c r="B4317" t="s">
        <v>365</v>
      </c>
      <c r="C4317">
        <v>2573</v>
      </c>
      <c r="D4317">
        <v>1310</v>
      </c>
      <c r="E4317">
        <v>50.913330742324135</v>
      </c>
      <c r="F4317">
        <v>2793</v>
      </c>
      <c r="G4317">
        <v>1233</v>
      </c>
      <c r="H4317">
        <v>44.146079484425343</v>
      </c>
      <c r="I4317">
        <v>5366</v>
      </c>
      <c r="J4317">
        <v>2543</v>
      </c>
      <c r="K4317">
        <v>47.390980245993291</v>
      </c>
    </row>
    <row r="4318" spans="1:11" x14ac:dyDescent="0.25">
      <c r="A4318" t="s">
        <v>318</v>
      </c>
      <c r="B4318" t="s">
        <v>366</v>
      </c>
      <c r="C4318">
        <v>2513</v>
      </c>
      <c r="D4318">
        <v>1320</v>
      </c>
      <c r="E4318">
        <v>52.526860326303222</v>
      </c>
      <c r="F4318">
        <v>2696</v>
      </c>
      <c r="G4318">
        <v>1221</v>
      </c>
      <c r="H4318">
        <v>45.289317507418403</v>
      </c>
      <c r="I4318">
        <v>5209</v>
      </c>
      <c r="J4318">
        <v>2541</v>
      </c>
      <c r="K4318">
        <v>48.780956037627185</v>
      </c>
    </row>
    <row r="4319" spans="1:11" x14ac:dyDescent="0.25">
      <c r="A4319" t="s">
        <v>318</v>
      </c>
      <c r="B4319" t="s">
        <v>367</v>
      </c>
      <c r="C4319">
        <v>2444</v>
      </c>
      <c r="D4319">
        <v>1361</v>
      </c>
      <c r="E4319">
        <v>55.687397708674304</v>
      </c>
      <c r="F4319">
        <v>2693</v>
      </c>
      <c r="G4319">
        <v>1318</v>
      </c>
      <c r="H4319">
        <v>48.941700705532867</v>
      </c>
      <c r="I4319">
        <v>5137</v>
      </c>
      <c r="J4319">
        <v>2679</v>
      </c>
      <c r="K4319">
        <v>52.15106093050418</v>
      </c>
    </row>
    <row r="4320" spans="1:11" x14ac:dyDescent="0.25">
      <c r="A4320" t="s">
        <v>318</v>
      </c>
      <c r="B4320" t="s">
        <v>355</v>
      </c>
      <c r="C4320">
        <v>2238</v>
      </c>
      <c r="D4320">
        <v>1228</v>
      </c>
      <c r="E4320">
        <v>54.870420017873101</v>
      </c>
      <c r="F4320">
        <v>2546</v>
      </c>
      <c r="G4320">
        <v>1268</v>
      </c>
      <c r="H4320">
        <v>49.803613511390409</v>
      </c>
      <c r="I4320">
        <v>4784</v>
      </c>
      <c r="J4320">
        <v>2496</v>
      </c>
      <c r="K4320">
        <v>52.173913043478258</v>
      </c>
    </row>
    <row r="4321" spans="1:11" x14ac:dyDescent="0.25">
      <c r="A4321" t="s">
        <v>318</v>
      </c>
      <c r="B4321" t="s">
        <v>368</v>
      </c>
      <c r="C4321">
        <v>2243</v>
      </c>
      <c r="D4321">
        <v>1214</v>
      </c>
      <c r="E4321">
        <v>54.123941150245209</v>
      </c>
      <c r="F4321">
        <v>2551</v>
      </c>
      <c r="G4321">
        <v>1266</v>
      </c>
      <c r="H4321">
        <v>49.627597020776165</v>
      </c>
      <c r="I4321">
        <v>4794</v>
      </c>
      <c r="J4321">
        <v>2480</v>
      </c>
      <c r="K4321">
        <v>51.731330830204428</v>
      </c>
    </row>
    <row r="4322" spans="1:11" x14ac:dyDescent="0.25">
      <c r="A4322" t="s">
        <v>318</v>
      </c>
      <c r="B4322" t="s">
        <v>369</v>
      </c>
      <c r="C4322">
        <v>2135</v>
      </c>
      <c r="D4322">
        <v>1193</v>
      </c>
      <c r="E4322">
        <v>55.878220140515225</v>
      </c>
      <c r="F4322">
        <v>2407</v>
      </c>
      <c r="G4322">
        <v>1191</v>
      </c>
      <c r="H4322">
        <v>49.480681346073951</v>
      </c>
      <c r="I4322">
        <v>4542</v>
      </c>
      <c r="J4322">
        <v>2384</v>
      </c>
      <c r="K4322">
        <v>52.487890797005718</v>
      </c>
    </row>
    <row r="4323" spans="1:11" x14ac:dyDescent="0.25">
      <c r="A4323" t="s">
        <v>318</v>
      </c>
      <c r="B4323" t="s">
        <v>370</v>
      </c>
      <c r="C4323">
        <v>2084</v>
      </c>
      <c r="D4323">
        <v>1178</v>
      </c>
      <c r="E4323">
        <v>56.525911708253361</v>
      </c>
      <c r="F4323">
        <v>2266</v>
      </c>
      <c r="G4323">
        <v>1137</v>
      </c>
      <c r="H4323">
        <v>50.176522506619591</v>
      </c>
      <c r="I4323">
        <v>4350</v>
      </c>
      <c r="J4323">
        <v>2315</v>
      </c>
      <c r="K4323">
        <v>53.218390804597703</v>
      </c>
    </row>
    <row r="4324" spans="1:11" x14ac:dyDescent="0.25">
      <c r="A4324" t="s">
        <v>318</v>
      </c>
      <c r="B4324" t="s">
        <v>357</v>
      </c>
      <c r="C4324">
        <v>2195</v>
      </c>
      <c r="D4324">
        <v>1167</v>
      </c>
      <c r="E4324">
        <v>53.166287015945329</v>
      </c>
      <c r="F4324">
        <v>2463</v>
      </c>
      <c r="G4324">
        <v>1211</v>
      </c>
      <c r="H4324">
        <v>49.167681688997156</v>
      </c>
      <c r="I4324">
        <v>4658</v>
      </c>
      <c r="J4324">
        <v>2378</v>
      </c>
      <c r="K4324">
        <v>51.051953628166594</v>
      </c>
    </row>
    <row r="4325" spans="1:11" x14ac:dyDescent="0.25">
      <c r="A4325" t="s">
        <v>318</v>
      </c>
      <c r="B4325" t="s">
        <v>358</v>
      </c>
      <c r="C4325">
        <v>2131</v>
      </c>
      <c r="D4325">
        <v>1171</v>
      </c>
      <c r="E4325">
        <v>54.950727358047864</v>
      </c>
      <c r="F4325">
        <v>2183</v>
      </c>
      <c r="G4325">
        <v>1056</v>
      </c>
      <c r="H4325">
        <v>48.373797526339892</v>
      </c>
      <c r="I4325">
        <v>4314</v>
      </c>
      <c r="J4325">
        <v>2227</v>
      </c>
      <c r="K4325">
        <v>51.622624014835417</v>
      </c>
    </row>
    <row r="4326" spans="1:11" x14ac:dyDescent="0.25">
      <c r="A4326" t="s">
        <v>318</v>
      </c>
      <c r="B4326" t="s">
        <v>359</v>
      </c>
      <c r="C4326">
        <v>2237</v>
      </c>
      <c r="D4326">
        <v>1262</v>
      </c>
      <c r="E4326">
        <v>56.414841305319626</v>
      </c>
      <c r="F4326">
        <v>2477</v>
      </c>
      <c r="G4326">
        <v>1274</v>
      </c>
      <c r="H4326">
        <v>51.433185304804198</v>
      </c>
      <c r="I4326">
        <v>4714</v>
      </c>
      <c r="J4326">
        <v>2536</v>
      </c>
      <c r="K4326">
        <v>53.797199830292747</v>
      </c>
    </row>
    <row r="4327" spans="1:11" x14ac:dyDescent="0.25">
      <c r="A4327" t="s">
        <v>318</v>
      </c>
      <c r="B4327" t="s">
        <v>360</v>
      </c>
      <c r="C4327">
        <v>2106</v>
      </c>
      <c r="D4327">
        <v>1226</v>
      </c>
      <c r="E4327">
        <v>58.214624881291549</v>
      </c>
      <c r="F4327">
        <v>2164</v>
      </c>
      <c r="G4327">
        <v>1123</v>
      </c>
      <c r="H4327">
        <v>51.894639556377079</v>
      </c>
      <c r="I4327">
        <v>4270</v>
      </c>
      <c r="J4327">
        <v>2349</v>
      </c>
      <c r="K4327">
        <v>55.011709601873534</v>
      </c>
    </row>
    <row r="4328" spans="1:11" x14ac:dyDescent="0.25">
      <c r="A4328" t="s">
        <v>318</v>
      </c>
      <c r="B4328" t="s">
        <v>361</v>
      </c>
      <c r="C4328">
        <v>1730</v>
      </c>
      <c r="D4328">
        <v>1042</v>
      </c>
      <c r="E4328">
        <v>60.231213872832399</v>
      </c>
      <c r="F4328">
        <v>2088</v>
      </c>
      <c r="G4328">
        <v>1077</v>
      </c>
      <c r="H4328">
        <v>51.580459770114899</v>
      </c>
      <c r="I4328">
        <v>3818</v>
      </c>
      <c r="J4328">
        <v>2119</v>
      </c>
      <c r="K4328">
        <v>55.500261917234198</v>
      </c>
    </row>
    <row r="4329" spans="1:11" x14ac:dyDescent="0.25">
      <c r="A4329" t="s">
        <v>318</v>
      </c>
      <c r="B4329" t="s">
        <v>362</v>
      </c>
      <c r="C4329">
        <v>1872</v>
      </c>
      <c r="D4329">
        <v>1093</v>
      </c>
      <c r="E4329">
        <v>58.386752136752101</v>
      </c>
      <c r="F4329">
        <v>2160</v>
      </c>
      <c r="G4329">
        <v>1086</v>
      </c>
      <c r="H4329">
        <v>50.2777777777778</v>
      </c>
      <c r="I4329">
        <v>4032</v>
      </c>
      <c r="J4329">
        <v>2179</v>
      </c>
      <c r="K4329">
        <v>54.042658730158699</v>
      </c>
    </row>
    <row r="4330" spans="1:11" x14ac:dyDescent="0.25">
      <c r="A4330" t="s">
        <v>318</v>
      </c>
      <c r="B4330" t="s">
        <v>363</v>
      </c>
      <c r="C4330">
        <v>664</v>
      </c>
      <c r="D4330">
        <v>392</v>
      </c>
      <c r="E4330">
        <v>59.036144578313198</v>
      </c>
      <c r="F4330">
        <v>740</v>
      </c>
      <c r="G4330">
        <v>361</v>
      </c>
      <c r="H4330">
        <v>48.783783783783797</v>
      </c>
      <c r="I4330">
        <v>1404</v>
      </c>
      <c r="J4330">
        <v>753</v>
      </c>
      <c r="K4330">
        <v>53.632478632478602</v>
      </c>
    </row>
    <row r="4331" spans="1:11" x14ac:dyDescent="0.25">
      <c r="A4331" t="s">
        <v>319</v>
      </c>
      <c r="B4331" t="s">
        <v>365</v>
      </c>
      <c r="C4331">
        <v>427</v>
      </c>
      <c r="D4331">
        <v>225</v>
      </c>
      <c r="E4331">
        <v>52.693208430913344</v>
      </c>
      <c r="F4331">
        <v>446</v>
      </c>
      <c r="G4331">
        <v>223</v>
      </c>
      <c r="H4331">
        <v>50</v>
      </c>
      <c r="I4331">
        <v>873</v>
      </c>
      <c r="J4331">
        <v>448</v>
      </c>
      <c r="K4331">
        <v>51.317296678121423</v>
      </c>
    </row>
    <row r="4332" spans="1:11" x14ac:dyDescent="0.25">
      <c r="A4332" t="s">
        <v>319</v>
      </c>
      <c r="B4332" t="s">
        <v>366</v>
      </c>
      <c r="C4332">
        <v>403</v>
      </c>
      <c r="D4332">
        <v>228</v>
      </c>
      <c r="E4332">
        <v>56.575682382133991</v>
      </c>
      <c r="F4332">
        <v>360</v>
      </c>
      <c r="G4332">
        <v>168</v>
      </c>
      <c r="H4332">
        <v>46.666666666666671</v>
      </c>
      <c r="I4332">
        <v>763</v>
      </c>
      <c r="J4332">
        <v>396</v>
      </c>
      <c r="K4332">
        <v>51.900393184796854</v>
      </c>
    </row>
    <row r="4333" spans="1:11" x14ac:dyDescent="0.25">
      <c r="A4333" t="s">
        <v>319</v>
      </c>
      <c r="B4333" t="s">
        <v>367</v>
      </c>
      <c r="C4333">
        <v>301</v>
      </c>
      <c r="D4333">
        <v>202</v>
      </c>
      <c r="E4333">
        <v>67.10963455149502</v>
      </c>
      <c r="F4333">
        <v>344</v>
      </c>
      <c r="G4333">
        <v>171</v>
      </c>
      <c r="H4333">
        <v>49.70930232558139</v>
      </c>
      <c r="I4333">
        <v>645</v>
      </c>
      <c r="J4333">
        <v>373</v>
      </c>
      <c r="K4333">
        <v>57.829457364341089</v>
      </c>
    </row>
    <row r="4334" spans="1:11" x14ac:dyDescent="0.25">
      <c r="A4334" t="s">
        <v>319</v>
      </c>
      <c r="B4334" t="s">
        <v>368</v>
      </c>
      <c r="C4334">
        <v>237</v>
      </c>
      <c r="D4334">
        <v>173</v>
      </c>
      <c r="E4334">
        <v>72.995780590717288</v>
      </c>
      <c r="F4334">
        <v>322</v>
      </c>
      <c r="G4334">
        <v>175</v>
      </c>
      <c r="H4334">
        <v>54.347826086956523</v>
      </c>
      <c r="I4334">
        <v>559</v>
      </c>
      <c r="J4334">
        <v>348</v>
      </c>
      <c r="K4334">
        <v>62.254025044722724</v>
      </c>
    </row>
    <row r="4335" spans="1:11" x14ac:dyDescent="0.25">
      <c r="A4335" t="s">
        <v>319</v>
      </c>
      <c r="B4335" t="s">
        <v>370</v>
      </c>
      <c r="C4335">
        <v>275</v>
      </c>
      <c r="D4335">
        <v>183</v>
      </c>
      <c r="E4335">
        <v>66.545454545454547</v>
      </c>
      <c r="F4335">
        <v>299</v>
      </c>
      <c r="G4335">
        <v>191</v>
      </c>
      <c r="H4335">
        <v>63.879598662207357</v>
      </c>
      <c r="I4335">
        <v>574</v>
      </c>
      <c r="J4335">
        <v>374</v>
      </c>
      <c r="K4335">
        <v>65.156794425087114</v>
      </c>
    </row>
    <row r="4336" spans="1:11" x14ac:dyDescent="0.25">
      <c r="A4336" t="s">
        <v>319</v>
      </c>
      <c r="B4336" t="s">
        <v>357</v>
      </c>
      <c r="C4336">
        <v>296</v>
      </c>
      <c r="D4336">
        <v>214</v>
      </c>
      <c r="E4336">
        <v>72.297297297297305</v>
      </c>
      <c r="F4336">
        <v>290</v>
      </c>
      <c r="G4336">
        <v>193</v>
      </c>
      <c r="H4336">
        <v>66.551724137931032</v>
      </c>
      <c r="I4336">
        <v>586</v>
      </c>
      <c r="J4336">
        <v>407</v>
      </c>
      <c r="K4336">
        <v>69.453924914675767</v>
      </c>
    </row>
    <row r="4337" spans="1:11" x14ac:dyDescent="0.25">
      <c r="A4337" t="s">
        <v>319</v>
      </c>
      <c r="B4337" t="s">
        <v>358</v>
      </c>
      <c r="C4337">
        <v>217</v>
      </c>
      <c r="D4337">
        <v>162</v>
      </c>
      <c r="E4337">
        <v>74.654377880184327</v>
      </c>
      <c r="F4337">
        <v>246</v>
      </c>
      <c r="G4337">
        <v>177</v>
      </c>
      <c r="H4337">
        <v>71.951219512195124</v>
      </c>
      <c r="I4337">
        <v>463</v>
      </c>
      <c r="J4337">
        <v>339</v>
      </c>
      <c r="K4337">
        <v>73.21814254859612</v>
      </c>
    </row>
    <row r="4338" spans="1:11" x14ac:dyDescent="0.25">
      <c r="A4338" t="s">
        <v>319</v>
      </c>
      <c r="B4338" t="s">
        <v>359</v>
      </c>
      <c r="C4338">
        <v>261</v>
      </c>
      <c r="D4338">
        <v>196</v>
      </c>
      <c r="E4338">
        <v>75.095785440613028</v>
      </c>
      <c r="F4338">
        <v>328</v>
      </c>
      <c r="G4338">
        <v>222</v>
      </c>
      <c r="H4338">
        <v>67.682926829268297</v>
      </c>
      <c r="I4338">
        <v>589</v>
      </c>
      <c r="J4338">
        <v>418</v>
      </c>
      <c r="K4338">
        <v>70.967741935483872</v>
      </c>
    </row>
    <row r="4339" spans="1:11" x14ac:dyDescent="0.25">
      <c r="A4339" t="s">
        <v>319</v>
      </c>
      <c r="B4339" t="s">
        <v>360</v>
      </c>
      <c r="C4339">
        <v>263</v>
      </c>
      <c r="D4339">
        <v>175</v>
      </c>
      <c r="E4339">
        <v>66.539923954372625</v>
      </c>
      <c r="F4339">
        <v>290</v>
      </c>
      <c r="G4339">
        <v>166</v>
      </c>
      <c r="H4339">
        <v>57.241379310344826</v>
      </c>
      <c r="I4339">
        <v>553</v>
      </c>
      <c r="J4339">
        <v>341</v>
      </c>
      <c r="K4339">
        <v>61.66365280289331</v>
      </c>
    </row>
    <row r="4340" spans="1:11" x14ac:dyDescent="0.25">
      <c r="A4340" t="s">
        <v>319</v>
      </c>
      <c r="B4340" t="s">
        <v>361</v>
      </c>
      <c r="C4340">
        <v>241</v>
      </c>
      <c r="D4340">
        <v>171</v>
      </c>
      <c r="E4340">
        <v>70.954356846473004</v>
      </c>
      <c r="F4340">
        <v>254</v>
      </c>
      <c r="G4340">
        <v>143</v>
      </c>
      <c r="H4340">
        <v>56.2992125984252</v>
      </c>
      <c r="I4340">
        <v>495</v>
      </c>
      <c r="J4340">
        <v>314</v>
      </c>
      <c r="K4340">
        <v>63.434343434343397</v>
      </c>
    </row>
    <row r="4341" spans="1:11" x14ac:dyDescent="0.25">
      <c r="A4341" t="s">
        <v>319</v>
      </c>
      <c r="B4341" t="s">
        <v>362</v>
      </c>
      <c r="C4341">
        <v>238</v>
      </c>
      <c r="D4341">
        <v>149</v>
      </c>
      <c r="E4341">
        <v>62.605042016806699</v>
      </c>
      <c r="F4341">
        <v>252</v>
      </c>
      <c r="G4341">
        <v>141</v>
      </c>
      <c r="H4341">
        <v>55.952380952380999</v>
      </c>
      <c r="I4341">
        <v>490</v>
      </c>
      <c r="J4341">
        <v>290</v>
      </c>
      <c r="K4341">
        <v>59.183673469387799</v>
      </c>
    </row>
    <row r="4342" spans="1:11" x14ac:dyDescent="0.25">
      <c r="A4342" t="s">
        <v>319</v>
      </c>
      <c r="B4342" t="s">
        <v>363</v>
      </c>
      <c r="C4342">
        <v>36</v>
      </c>
      <c r="D4342">
        <v>22</v>
      </c>
      <c r="E4342">
        <v>61.1111111111111</v>
      </c>
      <c r="F4342">
        <v>51</v>
      </c>
      <c r="G4342">
        <v>29</v>
      </c>
      <c r="H4342">
        <v>56.862745098039198</v>
      </c>
      <c r="I4342">
        <v>87</v>
      </c>
      <c r="J4342">
        <v>51</v>
      </c>
      <c r="K4342">
        <v>58.620689655172399</v>
      </c>
    </row>
    <row r="4343" spans="1:11" x14ac:dyDescent="0.25">
      <c r="A4343" t="s">
        <v>320</v>
      </c>
      <c r="B4343" t="s">
        <v>365</v>
      </c>
      <c r="C4343">
        <v>959</v>
      </c>
      <c r="D4343">
        <v>520</v>
      </c>
      <c r="E4343">
        <v>54.223149113660064</v>
      </c>
      <c r="F4343">
        <v>1162</v>
      </c>
      <c r="G4343">
        <v>573</v>
      </c>
      <c r="H4343">
        <v>49.311531841652325</v>
      </c>
      <c r="I4343">
        <v>2121</v>
      </c>
      <c r="J4343">
        <v>1093</v>
      </c>
      <c r="K4343">
        <v>51.532296086751529</v>
      </c>
    </row>
    <row r="4344" spans="1:11" x14ac:dyDescent="0.25">
      <c r="A4344" t="s">
        <v>320</v>
      </c>
      <c r="B4344" t="s">
        <v>366</v>
      </c>
      <c r="C4344">
        <v>1342</v>
      </c>
      <c r="D4344">
        <v>739</v>
      </c>
      <c r="E4344">
        <v>55.067064083457524</v>
      </c>
      <c r="F4344">
        <v>1501</v>
      </c>
      <c r="G4344">
        <v>709</v>
      </c>
      <c r="H4344">
        <v>47.23517654896736</v>
      </c>
      <c r="I4344">
        <v>2844</v>
      </c>
      <c r="J4344">
        <v>1448</v>
      </c>
      <c r="K4344">
        <v>50.914205344585092</v>
      </c>
    </row>
    <row r="4345" spans="1:11" x14ac:dyDescent="0.25">
      <c r="A4345" t="s">
        <v>320</v>
      </c>
      <c r="B4345" t="s">
        <v>367</v>
      </c>
      <c r="C4345">
        <v>1286</v>
      </c>
      <c r="D4345">
        <v>722</v>
      </c>
      <c r="E4345">
        <v>56.143079315707617</v>
      </c>
      <c r="F4345">
        <v>1353</v>
      </c>
      <c r="G4345">
        <v>664</v>
      </c>
      <c r="H4345">
        <v>49.076127124907615</v>
      </c>
      <c r="I4345">
        <v>2639</v>
      </c>
      <c r="J4345">
        <v>1386</v>
      </c>
      <c r="K4345">
        <v>52.519893899204241</v>
      </c>
    </row>
    <row r="4346" spans="1:11" x14ac:dyDescent="0.25">
      <c r="A4346" t="s">
        <v>320</v>
      </c>
      <c r="B4346" t="s">
        <v>355</v>
      </c>
      <c r="C4346">
        <v>922</v>
      </c>
      <c r="D4346">
        <v>481</v>
      </c>
      <c r="E4346">
        <v>52.169197396963128</v>
      </c>
      <c r="F4346">
        <v>1043</v>
      </c>
      <c r="G4346">
        <v>525</v>
      </c>
      <c r="H4346">
        <v>50.335570469798661</v>
      </c>
      <c r="I4346">
        <v>1965</v>
      </c>
      <c r="J4346">
        <v>1006</v>
      </c>
      <c r="K4346">
        <v>51.195928753180659</v>
      </c>
    </row>
    <row r="4347" spans="1:11" x14ac:dyDescent="0.25">
      <c r="A4347" t="s">
        <v>320</v>
      </c>
      <c r="B4347" t="s">
        <v>368</v>
      </c>
      <c r="C4347">
        <v>815</v>
      </c>
      <c r="D4347">
        <v>438</v>
      </c>
      <c r="E4347">
        <v>53.742331288343557</v>
      </c>
      <c r="F4347">
        <v>861</v>
      </c>
      <c r="G4347">
        <v>438</v>
      </c>
      <c r="H4347">
        <v>50.871080139372822</v>
      </c>
      <c r="I4347">
        <v>1676</v>
      </c>
      <c r="J4347">
        <v>876</v>
      </c>
      <c r="K4347">
        <v>52.267303102625299</v>
      </c>
    </row>
    <row r="4348" spans="1:11" x14ac:dyDescent="0.25">
      <c r="A4348" t="s">
        <v>320</v>
      </c>
      <c r="B4348" t="s">
        <v>369</v>
      </c>
      <c r="C4348">
        <v>779</v>
      </c>
      <c r="D4348">
        <v>431</v>
      </c>
      <c r="E4348">
        <v>55.327342747111679</v>
      </c>
      <c r="F4348">
        <v>782</v>
      </c>
      <c r="G4348">
        <v>385</v>
      </c>
      <c r="H4348">
        <v>49.232736572890026</v>
      </c>
      <c r="I4348">
        <v>1561</v>
      </c>
      <c r="J4348">
        <v>816</v>
      </c>
      <c r="K4348">
        <v>52.274183215887248</v>
      </c>
    </row>
    <row r="4349" spans="1:11" x14ac:dyDescent="0.25">
      <c r="A4349" t="s">
        <v>320</v>
      </c>
      <c r="B4349" t="s">
        <v>370</v>
      </c>
      <c r="C4349">
        <v>772</v>
      </c>
      <c r="D4349">
        <v>445</v>
      </c>
      <c r="E4349">
        <v>57.64248704663212</v>
      </c>
      <c r="F4349">
        <v>804</v>
      </c>
      <c r="G4349">
        <v>439</v>
      </c>
      <c r="H4349">
        <v>54.601990049751251</v>
      </c>
      <c r="I4349">
        <v>1576</v>
      </c>
      <c r="J4349">
        <v>884</v>
      </c>
      <c r="K4349">
        <v>56.091370558375637</v>
      </c>
    </row>
    <row r="4350" spans="1:11" x14ac:dyDescent="0.25">
      <c r="A4350" t="s">
        <v>320</v>
      </c>
      <c r="B4350" t="s">
        <v>357</v>
      </c>
      <c r="C4350">
        <v>718</v>
      </c>
      <c r="D4350">
        <v>369</v>
      </c>
      <c r="E4350">
        <v>51.392757660167135</v>
      </c>
      <c r="F4350">
        <v>776</v>
      </c>
      <c r="G4350">
        <v>392</v>
      </c>
      <c r="H4350">
        <v>50.515463917525778</v>
      </c>
      <c r="I4350">
        <v>1494</v>
      </c>
      <c r="J4350">
        <v>761</v>
      </c>
      <c r="K4350">
        <v>50.937081659973231</v>
      </c>
    </row>
    <row r="4351" spans="1:11" x14ac:dyDescent="0.25">
      <c r="A4351" t="s">
        <v>320</v>
      </c>
      <c r="B4351" t="s">
        <v>358</v>
      </c>
      <c r="C4351">
        <v>775</v>
      </c>
      <c r="D4351">
        <v>446</v>
      </c>
      <c r="E4351">
        <v>57.548387096774192</v>
      </c>
      <c r="F4351">
        <v>843</v>
      </c>
      <c r="G4351">
        <v>392</v>
      </c>
      <c r="H4351">
        <v>46.500593119810198</v>
      </c>
      <c r="I4351">
        <v>1618</v>
      </c>
      <c r="J4351">
        <v>838</v>
      </c>
      <c r="K4351">
        <v>51.792336217552538</v>
      </c>
    </row>
    <row r="4352" spans="1:11" x14ac:dyDescent="0.25">
      <c r="A4352" t="s">
        <v>320</v>
      </c>
      <c r="B4352" t="s">
        <v>359</v>
      </c>
      <c r="C4352">
        <v>781</v>
      </c>
      <c r="D4352">
        <v>384</v>
      </c>
      <c r="E4352">
        <v>49.167733674775924</v>
      </c>
      <c r="F4352">
        <v>854</v>
      </c>
      <c r="G4352">
        <v>390</v>
      </c>
      <c r="H4352">
        <v>45.667447306791573</v>
      </c>
      <c r="I4352">
        <v>1635</v>
      </c>
      <c r="J4352">
        <v>774</v>
      </c>
      <c r="K4352">
        <v>47.339449541284402</v>
      </c>
    </row>
    <row r="4353" spans="1:11" x14ac:dyDescent="0.25">
      <c r="A4353" t="s">
        <v>320</v>
      </c>
      <c r="B4353" t="s">
        <v>360</v>
      </c>
      <c r="C4353">
        <v>757</v>
      </c>
      <c r="D4353">
        <v>391</v>
      </c>
      <c r="E4353">
        <v>51.651254953764862</v>
      </c>
      <c r="F4353">
        <v>805</v>
      </c>
      <c r="G4353">
        <v>377</v>
      </c>
      <c r="H4353">
        <v>46.83229813664596</v>
      </c>
      <c r="I4353">
        <v>1562</v>
      </c>
      <c r="J4353">
        <v>768</v>
      </c>
      <c r="K4353">
        <v>49.167733674775924</v>
      </c>
    </row>
    <row r="4354" spans="1:11" x14ac:dyDescent="0.25">
      <c r="A4354" t="s">
        <v>320</v>
      </c>
      <c r="B4354" t="s">
        <v>361</v>
      </c>
      <c r="C4354">
        <v>688</v>
      </c>
      <c r="D4354">
        <v>324</v>
      </c>
      <c r="E4354">
        <v>47.093023255814003</v>
      </c>
      <c r="F4354">
        <v>772</v>
      </c>
      <c r="G4354">
        <v>372</v>
      </c>
      <c r="H4354">
        <v>48.186528497409299</v>
      </c>
      <c r="I4354">
        <v>1460</v>
      </c>
      <c r="J4354">
        <v>696</v>
      </c>
      <c r="K4354">
        <v>47.671232876712303</v>
      </c>
    </row>
    <row r="4355" spans="1:11" x14ac:dyDescent="0.25">
      <c r="A4355" t="s">
        <v>320</v>
      </c>
      <c r="B4355" t="s">
        <v>362</v>
      </c>
      <c r="C4355">
        <v>681</v>
      </c>
      <c r="D4355">
        <v>331</v>
      </c>
      <c r="E4355">
        <v>48.604992657856101</v>
      </c>
      <c r="F4355">
        <v>677</v>
      </c>
      <c r="G4355">
        <v>291</v>
      </c>
      <c r="H4355">
        <v>42.983751846381097</v>
      </c>
      <c r="I4355">
        <v>1358</v>
      </c>
      <c r="J4355">
        <v>622</v>
      </c>
      <c r="K4355">
        <v>45.802650957290098</v>
      </c>
    </row>
    <row r="4356" spans="1:11" x14ac:dyDescent="0.25">
      <c r="A4356" t="s">
        <v>320</v>
      </c>
      <c r="B4356" t="s">
        <v>363</v>
      </c>
      <c r="C4356">
        <v>176</v>
      </c>
      <c r="D4356">
        <v>99</v>
      </c>
      <c r="E4356">
        <v>56.25</v>
      </c>
      <c r="F4356">
        <v>194</v>
      </c>
      <c r="G4356">
        <v>102</v>
      </c>
      <c r="H4356">
        <v>52.577319587628899</v>
      </c>
      <c r="I4356">
        <v>370</v>
      </c>
      <c r="J4356">
        <v>201</v>
      </c>
      <c r="K4356">
        <v>54.324324324324301</v>
      </c>
    </row>
    <row r="4357" spans="1:11" x14ac:dyDescent="0.25">
      <c r="A4357" t="s">
        <v>321</v>
      </c>
      <c r="B4357" t="s">
        <v>365</v>
      </c>
      <c r="C4357">
        <v>129</v>
      </c>
      <c r="D4357">
        <v>70</v>
      </c>
      <c r="E4357">
        <v>54.263565891472872</v>
      </c>
      <c r="F4357">
        <v>180</v>
      </c>
      <c r="G4357">
        <v>80</v>
      </c>
      <c r="H4357">
        <v>44.444444444444443</v>
      </c>
      <c r="I4357">
        <v>309</v>
      </c>
      <c r="J4357">
        <v>150</v>
      </c>
      <c r="K4357">
        <v>48.543689320388346</v>
      </c>
    </row>
    <row r="4358" spans="1:11" x14ac:dyDescent="0.25">
      <c r="A4358" t="s">
        <v>321</v>
      </c>
      <c r="B4358" t="s">
        <v>367</v>
      </c>
      <c r="C4358">
        <v>153</v>
      </c>
      <c r="D4358">
        <v>82</v>
      </c>
      <c r="E4358">
        <v>53.594771241830067</v>
      </c>
      <c r="F4358">
        <v>155</v>
      </c>
      <c r="G4358">
        <v>80</v>
      </c>
      <c r="H4358">
        <v>51.612903225806448</v>
      </c>
      <c r="I4358">
        <v>308</v>
      </c>
      <c r="J4358">
        <v>162</v>
      </c>
      <c r="K4358">
        <v>52.597402597402599</v>
      </c>
    </row>
    <row r="4359" spans="1:11" x14ac:dyDescent="0.25">
      <c r="A4359" t="s">
        <v>321</v>
      </c>
      <c r="B4359" t="s">
        <v>369</v>
      </c>
      <c r="C4359">
        <v>128</v>
      </c>
      <c r="D4359">
        <v>78</v>
      </c>
      <c r="E4359">
        <v>60.9375</v>
      </c>
      <c r="F4359">
        <v>159</v>
      </c>
      <c r="G4359">
        <v>67</v>
      </c>
      <c r="H4359">
        <v>42.138364779874209</v>
      </c>
      <c r="I4359">
        <v>287</v>
      </c>
      <c r="J4359">
        <v>145</v>
      </c>
      <c r="K4359">
        <v>50.522648083623693</v>
      </c>
    </row>
    <row r="4360" spans="1:11" x14ac:dyDescent="0.25">
      <c r="A4360" t="s">
        <v>321</v>
      </c>
      <c r="B4360" t="s">
        <v>370</v>
      </c>
      <c r="C4360">
        <v>104</v>
      </c>
      <c r="D4360">
        <v>62</v>
      </c>
      <c r="E4360">
        <v>59.61538461538462</v>
      </c>
      <c r="F4360">
        <v>161</v>
      </c>
      <c r="G4360">
        <v>65</v>
      </c>
      <c r="H4360">
        <v>40.372670807453417</v>
      </c>
      <c r="I4360">
        <v>265</v>
      </c>
      <c r="J4360">
        <v>127</v>
      </c>
      <c r="K4360">
        <v>47.924528301886795</v>
      </c>
    </row>
    <row r="4361" spans="1:11" x14ac:dyDescent="0.25">
      <c r="A4361" t="s">
        <v>321</v>
      </c>
      <c r="B4361" t="s">
        <v>357</v>
      </c>
      <c r="C4361">
        <v>16</v>
      </c>
      <c r="D4361">
        <v>12</v>
      </c>
      <c r="E4361">
        <v>75</v>
      </c>
      <c r="F4361">
        <v>14</v>
      </c>
      <c r="G4361">
        <v>7</v>
      </c>
      <c r="H4361">
        <v>50</v>
      </c>
      <c r="I4361">
        <v>30</v>
      </c>
      <c r="J4361">
        <v>19</v>
      </c>
      <c r="K4361">
        <v>63.333333333333329</v>
      </c>
    </row>
    <row r="4362" spans="1:11" x14ac:dyDescent="0.25">
      <c r="A4362" t="s">
        <v>321</v>
      </c>
      <c r="B4362" t="s">
        <v>358</v>
      </c>
      <c r="C4362">
        <v>83</v>
      </c>
      <c r="D4362">
        <v>53</v>
      </c>
      <c r="E4362">
        <v>63.855421686746986</v>
      </c>
      <c r="F4362">
        <v>107</v>
      </c>
      <c r="G4362">
        <v>70</v>
      </c>
      <c r="H4362">
        <v>65.420560747663544</v>
      </c>
      <c r="I4362">
        <v>190</v>
      </c>
      <c r="J4362">
        <v>123</v>
      </c>
      <c r="K4362">
        <v>64.736842105263165</v>
      </c>
    </row>
    <row r="4363" spans="1:11" x14ac:dyDescent="0.25">
      <c r="A4363" t="s">
        <v>321</v>
      </c>
      <c r="B4363" t="s">
        <v>359</v>
      </c>
      <c r="C4363">
        <v>104</v>
      </c>
      <c r="D4363">
        <v>61</v>
      </c>
      <c r="E4363">
        <v>58.653846153846153</v>
      </c>
      <c r="F4363">
        <v>136</v>
      </c>
      <c r="G4363">
        <v>87</v>
      </c>
      <c r="H4363">
        <v>63.970588235294116</v>
      </c>
      <c r="I4363">
        <v>240</v>
      </c>
      <c r="J4363">
        <v>148</v>
      </c>
      <c r="K4363">
        <v>61.666666666666671</v>
      </c>
    </row>
    <row r="4364" spans="1:11" x14ac:dyDescent="0.25">
      <c r="A4364" t="s">
        <v>321</v>
      </c>
      <c r="B4364" t="s">
        <v>360</v>
      </c>
      <c r="C4364">
        <v>140</v>
      </c>
      <c r="D4364">
        <v>82</v>
      </c>
      <c r="E4364">
        <v>58.571428571428569</v>
      </c>
      <c r="F4364">
        <v>139</v>
      </c>
      <c r="G4364">
        <v>81</v>
      </c>
      <c r="H4364">
        <v>58.273381294964025</v>
      </c>
      <c r="I4364">
        <v>279</v>
      </c>
      <c r="J4364">
        <v>163</v>
      </c>
      <c r="K4364">
        <v>58.422939068100362</v>
      </c>
    </row>
    <row r="4365" spans="1:11" x14ac:dyDescent="0.25">
      <c r="A4365" t="s">
        <v>321</v>
      </c>
      <c r="B4365" t="s">
        <v>361</v>
      </c>
      <c r="C4365">
        <v>176</v>
      </c>
      <c r="D4365">
        <v>113</v>
      </c>
      <c r="E4365">
        <v>64.204545454545496</v>
      </c>
      <c r="F4365">
        <v>150</v>
      </c>
      <c r="G4365">
        <v>83</v>
      </c>
      <c r="H4365">
        <v>55.3333333333333</v>
      </c>
      <c r="I4365">
        <v>326</v>
      </c>
      <c r="J4365">
        <v>196</v>
      </c>
      <c r="K4365">
        <v>60.122699386503101</v>
      </c>
    </row>
    <row r="4366" spans="1:11" x14ac:dyDescent="0.25">
      <c r="A4366" t="s">
        <v>321</v>
      </c>
      <c r="B4366" t="s">
        <v>362</v>
      </c>
      <c r="C4366">
        <v>125</v>
      </c>
      <c r="D4366">
        <v>74</v>
      </c>
      <c r="E4366">
        <v>59.2</v>
      </c>
      <c r="F4366">
        <v>131</v>
      </c>
      <c r="G4366">
        <v>85</v>
      </c>
      <c r="H4366">
        <v>64.885496183206101</v>
      </c>
      <c r="I4366">
        <v>256</v>
      </c>
      <c r="J4366">
        <v>159</v>
      </c>
      <c r="K4366">
        <v>62.109375</v>
      </c>
    </row>
    <row r="4367" spans="1:11" x14ac:dyDescent="0.25">
      <c r="A4367" t="s">
        <v>321</v>
      </c>
      <c r="B4367" t="s">
        <v>363</v>
      </c>
      <c r="C4367">
        <v>27</v>
      </c>
      <c r="D4367">
        <v>11</v>
      </c>
      <c r="E4367">
        <v>40.740740740740698</v>
      </c>
      <c r="F4367">
        <v>22</v>
      </c>
      <c r="G4367">
        <v>14</v>
      </c>
      <c r="H4367">
        <v>63.636363636363598</v>
      </c>
      <c r="I4367">
        <v>49</v>
      </c>
      <c r="J4367">
        <v>25</v>
      </c>
      <c r="K4367">
        <v>51.020408163265301</v>
      </c>
    </row>
    <row r="4368" spans="1:11" x14ac:dyDescent="0.25">
      <c r="A4368" t="s">
        <v>144</v>
      </c>
      <c r="B4368" t="s">
        <v>370</v>
      </c>
      <c r="C4368">
        <v>1960</v>
      </c>
      <c r="D4368">
        <v>890</v>
      </c>
      <c r="E4368">
        <v>45.408163265306122</v>
      </c>
      <c r="F4368">
        <v>1861</v>
      </c>
      <c r="G4368">
        <v>744</v>
      </c>
      <c r="H4368">
        <v>39.978506179473399</v>
      </c>
      <c r="I4368">
        <v>3821</v>
      </c>
      <c r="J4368">
        <v>1634</v>
      </c>
      <c r="K4368">
        <v>42.763674430777286</v>
      </c>
    </row>
    <row r="4369" spans="1:11" x14ac:dyDescent="0.25">
      <c r="A4369" t="s">
        <v>144</v>
      </c>
      <c r="B4369" t="s">
        <v>357</v>
      </c>
      <c r="C4369">
        <v>1685</v>
      </c>
      <c r="D4369">
        <v>856</v>
      </c>
      <c r="E4369">
        <v>50.801186943620181</v>
      </c>
      <c r="F4369">
        <v>1770</v>
      </c>
      <c r="G4369">
        <v>750</v>
      </c>
      <c r="H4369">
        <v>42.372881355932208</v>
      </c>
      <c r="I4369">
        <v>3455</v>
      </c>
      <c r="J4369">
        <v>1606</v>
      </c>
      <c r="K4369">
        <v>46.483357452966715</v>
      </c>
    </row>
    <row r="4370" spans="1:11" x14ac:dyDescent="0.25">
      <c r="A4370" t="s">
        <v>144</v>
      </c>
      <c r="B4370" t="s">
        <v>358</v>
      </c>
      <c r="C4370">
        <v>1715</v>
      </c>
      <c r="D4370">
        <v>848</v>
      </c>
      <c r="E4370">
        <v>49.44606413994169</v>
      </c>
      <c r="F4370">
        <v>1699</v>
      </c>
      <c r="G4370">
        <v>743</v>
      </c>
      <c r="H4370">
        <v>43.731606827545612</v>
      </c>
      <c r="I4370">
        <v>3414</v>
      </c>
      <c r="J4370">
        <v>1591</v>
      </c>
      <c r="K4370">
        <v>46.602226127709429</v>
      </c>
    </row>
    <row r="4371" spans="1:11" x14ac:dyDescent="0.25">
      <c r="A4371" t="s">
        <v>144</v>
      </c>
      <c r="B4371" t="s">
        <v>359</v>
      </c>
      <c r="C4371">
        <v>2269</v>
      </c>
      <c r="D4371">
        <v>1073</v>
      </c>
      <c r="E4371">
        <v>47.28955486998678</v>
      </c>
      <c r="F4371">
        <v>2267</v>
      </c>
      <c r="G4371">
        <v>939</v>
      </c>
      <c r="H4371">
        <v>41.420379355977069</v>
      </c>
      <c r="I4371">
        <v>4536</v>
      </c>
      <c r="J4371">
        <v>2012</v>
      </c>
      <c r="K4371">
        <v>44.35626102292769</v>
      </c>
    </row>
    <row r="4372" spans="1:11" x14ac:dyDescent="0.25">
      <c r="A4372" t="s">
        <v>144</v>
      </c>
      <c r="B4372" t="s">
        <v>360</v>
      </c>
      <c r="C4372">
        <v>1785</v>
      </c>
      <c r="D4372">
        <v>810</v>
      </c>
      <c r="E4372">
        <v>45.378151260504204</v>
      </c>
      <c r="F4372">
        <v>1736</v>
      </c>
      <c r="G4372">
        <v>663</v>
      </c>
      <c r="H4372">
        <v>38.191244239631338</v>
      </c>
      <c r="I4372">
        <v>3521</v>
      </c>
      <c r="J4372">
        <v>1473</v>
      </c>
      <c r="K4372">
        <v>41.834706049417782</v>
      </c>
    </row>
    <row r="4373" spans="1:11" x14ac:dyDescent="0.25">
      <c r="A4373" t="s">
        <v>144</v>
      </c>
      <c r="B4373" t="s">
        <v>361</v>
      </c>
      <c r="C4373">
        <v>1440</v>
      </c>
      <c r="D4373">
        <v>689</v>
      </c>
      <c r="E4373">
        <v>47.8472222222222</v>
      </c>
      <c r="F4373">
        <v>1388</v>
      </c>
      <c r="G4373">
        <v>576</v>
      </c>
      <c r="H4373">
        <v>41.498559077809801</v>
      </c>
      <c r="I4373">
        <v>2828</v>
      </c>
      <c r="J4373">
        <v>1265</v>
      </c>
      <c r="K4373">
        <v>44.731258840169701</v>
      </c>
    </row>
    <row r="4374" spans="1:11" x14ac:dyDescent="0.25">
      <c r="A4374" t="s">
        <v>144</v>
      </c>
      <c r="B4374" t="s">
        <v>362</v>
      </c>
      <c r="C4374">
        <v>1600</v>
      </c>
      <c r="D4374">
        <v>742</v>
      </c>
      <c r="E4374">
        <v>46.375</v>
      </c>
      <c r="F4374">
        <v>1501</v>
      </c>
      <c r="G4374">
        <v>608</v>
      </c>
      <c r="H4374">
        <v>40.506329113924103</v>
      </c>
      <c r="I4374">
        <v>3101</v>
      </c>
      <c r="J4374">
        <v>1350</v>
      </c>
      <c r="K4374">
        <v>43.534343760077398</v>
      </c>
    </row>
    <row r="4375" spans="1:11" x14ac:dyDescent="0.25">
      <c r="A4375" t="s">
        <v>144</v>
      </c>
      <c r="B4375" t="s">
        <v>363</v>
      </c>
      <c r="C4375">
        <v>415</v>
      </c>
      <c r="D4375">
        <v>187</v>
      </c>
      <c r="E4375">
        <v>45.060240963855399</v>
      </c>
      <c r="F4375">
        <v>422</v>
      </c>
      <c r="G4375">
        <v>183</v>
      </c>
      <c r="H4375">
        <v>43.364928909952603</v>
      </c>
      <c r="I4375">
        <v>837</v>
      </c>
      <c r="J4375">
        <v>370</v>
      </c>
      <c r="K4375">
        <v>44.205495818399001</v>
      </c>
    </row>
    <row r="4376" spans="1:11" x14ac:dyDescent="0.25">
      <c r="A4376" t="s">
        <v>144</v>
      </c>
      <c r="B4376" t="s">
        <v>355</v>
      </c>
      <c r="C4376">
        <v>2466</v>
      </c>
      <c r="D4376">
        <v>1095</v>
      </c>
      <c r="E4376">
        <v>44.403892944038923</v>
      </c>
      <c r="F4376">
        <v>2193</v>
      </c>
      <c r="G4376">
        <v>841</v>
      </c>
      <c r="H4376">
        <v>38.349293205654355</v>
      </c>
      <c r="I4376">
        <v>4659</v>
      </c>
      <c r="J4376">
        <v>1936</v>
      </c>
      <c r="K4376">
        <v>41.553981541103241</v>
      </c>
    </row>
    <row r="4377" spans="1:11" x14ac:dyDescent="0.25">
      <c r="A4377" t="s">
        <v>153</v>
      </c>
      <c r="B4377" t="s">
        <v>357</v>
      </c>
      <c r="C4377">
        <v>511</v>
      </c>
      <c r="D4377">
        <v>239</v>
      </c>
      <c r="E4377">
        <v>46.771037181996093</v>
      </c>
      <c r="F4377">
        <v>556</v>
      </c>
      <c r="G4377">
        <v>219</v>
      </c>
      <c r="H4377">
        <v>39.388489208633096</v>
      </c>
      <c r="I4377">
        <v>1067</v>
      </c>
      <c r="J4377">
        <v>458</v>
      </c>
      <c r="K4377">
        <v>42.924086223055291</v>
      </c>
    </row>
    <row r="4378" spans="1:11" x14ac:dyDescent="0.25">
      <c r="A4378" t="s">
        <v>153</v>
      </c>
      <c r="B4378" t="s">
        <v>358</v>
      </c>
      <c r="C4378">
        <v>1985</v>
      </c>
      <c r="D4378">
        <v>942</v>
      </c>
      <c r="E4378">
        <v>47.455919395465997</v>
      </c>
      <c r="F4378">
        <v>2349</v>
      </c>
      <c r="G4378">
        <v>972</v>
      </c>
      <c r="H4378">
        <v>41.379310344827587</v>
      </c>
      <c r="I4378">
        <v>4334</v>
      </c>
      <c r="J4378">
        <v>1914</v>
      </c>
      <c r="K4378">
        <v>44.162436548223347</v>
      </c>
    </row>
    <row r="4379" spans="1:11" x14ac:dyDescent="0.25">
      <c r="A4379" t="s">
        <v>153</v>
      </c>
      <c r="B4379" t="s">
        <v>359</v>
      </c>
      <c r="C4379">
        <v>2716</v>
      </c>
      <c r="D4379">
        <v>1502</v>
      </c>
      <c r="E4379">
        <v>55.301914580265091</v>
      </c>
      <c r="F4379">
        <v>3125</v>
      </c>
      <c r="G4379">
        <v>1419</v>
      </c>
      <c r="H4379">
        <v>45.408000000000001</v>
      </c>
      <c r="I4379">
        <v>5841</v>
      </c>
      <c r="J4379">
        <v>2921</v>
      </c>
      <c r="K4379">
        <v>50.008560178051702</v>
      </c>
    </row>
    <row r="4380" spans="1:11" x14ac:dyDescent="0.25">
      <c r="A4380" t="s">
        <v>153</v>
      </c>
      <c r="B4380" t="s">
        <v>360</v>
      </c>
      <c r="C4380">
        <v>2873</v>
      </c>
      <c r="D4380">
        <v>1536</v>
      </c>
      <c r="E4380">
        <v>53.46327880264532</v>
      </c>
      <c r="F4380">
        <v>3469</v>
      </c>
      <c r="G4380">
        <v>1560</v>
      </c>
      <c r="H4380">
        <v>44.9697319112136</v>
      </c>
      <c r="I4380">
        <v>6342</v>
      </c>
      <c r="J4380">
        <v>3096</v>
      </c>
      <c r="K4380">
        <v>48.817407757805114</v>
      </c>
    </row>
    <row r="4381" spans="1:11" x14ac:dyDescent="0.25">
      <c r="A4381" t="s">
        <v>153</v>
      </c>
      <c r="B4381" t="s">
        <v>361</v>
      </c>
      <c r="C4381">
        <v>2541</v>
      </c>
      <c r="D4381">
        <v>1299</v>
      </c>
      <c r="E4381">
        <v>51.121605667060201</v>
      </c>
      <c r="F4381">
        <v>2980</v>
      </c>
      <c r="G4381">
        <v>1212</v>
      </c>
      <c r="H4381">
        <v>40.671140939597301</v>
      </c>
      <c r="I4381">
        <v>5521</v>
      </c>
      <c r="J4381">
        <v>2511</v>
      </c>
      <c r="K4381">
        <v>45.480891142908902</v>
      </c>
    </row>
    <row r="4382" spans="1:11" x14ac:dyDescent="0.25">
      <c r="A4382" t="s">
        <v>323</v>
      </c>
      <c r="B4382" t="s">
        <v>365</v>
      </c>
      <c r="C4382">
        <v>2085</v>
      </c>
      <c r="D4382">
        <v>863</v>
      </c>
      <c r="E4382">
        <v>41.390887290167868</v>
      </c>
      <c r="F4382">
        <v>2148</v>
      </c>
      <c r="G4382">
        <v>820</v>
      </c>
      <c r="H4382">
        <v>38.175046554934823</v>
      </c>
      <c r="I4382">
        <v>4233</v>
      </c>
      <c r="J4382">
        <v>1683</v>
      </c>
      <c r="K4382">
        <v>39.75903614457831</v>
      </c>
    </row>
    <row r="4383" spans="1:11" x14ac:dyDescent="0.25">
      <c r="A4383" t="s">
        <v>323</v>
      </c>
      <c r="B4383" t="s">
        <v>366</v>
      </c>
      <c r="C4383">
        <v>1986</v>
      </c>
      <c r="D4383">
        <v>931</v>
      </c>
      <c r="E4383">
        <v>46.878147029204428</v>
      </c>
      <c r="F4383">
        <v>1896</v>
      </c>
      <c r="G4383">
        <v>828</v>
      </c>
      <c r="H4383">
        <v>43.670886075949369</v>
      </c>
      <c r="I4383">
        <v>3882</v>
      </c>
      <c r="J4383">
        <v>1759</v>
      </c>
      <c r="K4383">
        <v>45.311695002575988</v>
      </c>
    </row>
    <row r="4384" spans="1:11" x14ac:dyDescent="0.25">
      <c r="A4384" t="s">
        <v>323</v>
      </c>
      <c r="B4384" t="s">
        <v>367</v>
      </c>
      <c r="C4384">
        <v>1609</v>
      </c>
      <c r="D4384">
        <v>735</v>
      </c>
      <c r="E4384">
        <v>45.680546923554999</v>
      </c>
      <c r="F4384">
        <v>1526</v>
      </c>
      <c r="G4384">
        <v>647</v>
      </c>
      <c r="H4384">
        <v>42.398427260812575</v>
      </c>
      <c r="I4384">
        <v>3135</v>
      </c>
      <c r="J4384">
        <v>1382</v>
      </c>
      <c r="K4384">
        <v>44.082934609250394</v>
      </c>
    </row>
    <row r="4385" spans="1:11" x14ac:dyDescent="0.25">
      <c r="A4385" t="s">
        <v>323</v>
      </c>
      <c r="B4385" t="s">
        <v>355</v>
      </c>
      <c r="C4385">
        <v>1918</v>
      </c>
      <c r="D4385">
        <v>946</v>
      </c>
      <c r="E4385">
        <v>49.322210636079255</v>
      </c>
      <c r="F4385">
        <v>2010</v>
      </c>
      <c r="G4385">
        <v>840</v>
      </c>
      <c r="H4385">
        <v>41.791044776119406</v>
      </c>
      <c r="I4385">
        <v>3928</v>
      </c>
      <c r="J4385">
        <v>1786</v>
      </c>
      <c r="K4385">
        <v>45.468431771894096</v>
      </c>
    </row>
    <row r="4386" spans="1:11" x14ac:dyDescent="0.25">
      <c r="A4386" t="s">
        <v>323</v>
      </c>
      <c r="B4386" t="s">
        <v>368</v>
      </c>
      <c r="C4386">
        <v>1711</v>
      </c>
      <c r="D4386">
        <v>847</v>
      </c>
      <c r="E4386">
        <v>49.50321449444769</v>
      </c>
      <c r="F4386">
        <v>1778</v>
      </c>
      <c r="G4386">
        <v>853</v>
      </c>
      <c r="H4386">
        <v>47.975253093363328</v>
      </c>
      <c r="I4386">
        <v>3489</v>
      </c>
      <c r="J4386">
        <v>1700</v>
      </c>
      <c r="K4386">
        <v>48.724562912009169</v>
      </c>
    </row>
    <row r="4387" spans="1:11" x14ac:dyDescent="0.25">
      <c r="A4387" t="s">
        <v>323</v>
      </c>
      <c r="B4387" t="s">
        <v>369</v>
      </c>
      <c r="C4387">
        <v>1477</v>
      </c>
      <c r="D4387">
        <v>775</v>
      </c>
      <c r="E4387">
        <v>52.471225457007449</v>
      </c>
      <c r="F4387">
        <v>1517</v>
      </c>
      <c r="G4387">
        <v>721</v>
      </c>
      <c r="H4387">
        <v>47.528015820698748</v>
      </c>
      <c r="I4387">
        <v>2994</v>
      </c>
      <c r="J4387">
        <v>1496</v>
      </c>
      <c r="K4387">
        <v>49.966599866399463</v>
      </c>
    </row>
    <row r="4388" spans="1:11" x14ac:dyDescent="0.25">
      <c r="A4388" t="s">
        <v>323</v>
      </c>
      <c r="B4388" t="s">
        <v>370</v>
      </c>
      <c r="C4388">
        <v>1589</v>
      </c>
      <c r="D4388">
        <v>727</v>
      </c>
      <c r="E4388">
        <v>45.752045311516675</v>
      </c>
      <c r="F4388">
        <v>1525</v>
      </c>
      <c r="G4388">
        <v>680</v>
      </c>
      <c r="H4388">
        <v>44.590163934426229</v>
      </c>
      <c r="I4388">
        <v>3114</v>
      </c>
      <c r="J4388">
        <v>1407</v>
      </c>
      <c r="K4388">
        <v>45.183044315992291</v>
      </c>
    </row>
    <row r="4389" spans="1:11" x14ac:dyDescent="0.25">
      <c r="A4389" t="s">
        <v>323</v>
      </c>
      <c r="B4389" t="s">
        <v>357</v>
      </c>
      <c r="C4389">
        <v>1654</v>
      </c>
      <c r="D4389">
        <v>758</v>
      </c>
      <c r="E4389">
        <v>45.828295042321642</v>
      </c>
      <c r="F4389">
        <v>1634</v>
      </c>
      <c r="G4389">
        <v>656</v>
      </c>
      <c r="H4389">
        <v>40.146878824969399</v>
      </c>
      <c r="I4389">
        <v>3288</v>
      </c>
      <c r="J4389">
        <v>1414</v>
      </c>
      <c r="K4389">
        <v>43.004866180048666</v>
      </c>
    </row>
    <row r="4390" spans="1:11" x14ac:dyDescent="0.25">
      <c r="A4390" t="s">
        <v>323</v>
      </c>
      <c r="B4390" t="s">
        <v>358</v>
      </c>
      <c r="C4390">
        <v>1538</v>
      </c>
      <c r="D4390">
        <v>723</v>
      </c>
      <c r="E4390">
        <v>47.009102730819251</v>
      </c>
      <c r="F4390">
        <v>1648</v>
      </c>
      <c r="G4390">
        <v>649</v>
      </c>
      <c r="H4390">
        <v>39.381067961165051</v>
      </c>
      <c r="I4390">
        <v>3186</v>
      </c>
      <c r="J4390">
        <v>1372</v>
      </c>
      <c r="K4390">
        <v>43.063402385436284</v>
      </c>
    </row>
    <row r="4391" spans="1:11" x14ac:dyDescent="0.25">
      <c r="A4391" t="s">
        <v>323</v>
      </c>
      <c r="B4391" t="s">
        <v>359</v>
      </c>
      <c r="C4391">
        <v>1878</v>
      </c>
      <c r="D4391">
        <v>880</v>
      </c>
      <c r="E4391">
        <v>46.85835995740149</v>
      </c>
      <c r="F4391">
        <v>1876</v>
      </c>
      <c r="G4391">
        <v>853</v>
      </c>
      <c r="H4391">
        <v>45.469083155650324</v>
      </c>
      <c r="I4391">
        <v>3754</v>
      </c>
      <c r="J4391">
        <v>1733</v>
      </c>
      <c r="K4391">
        <v>46.164091635588704</v>
      </c>
    </row>
    <row r="4392" spans="1:11" x14ac:dyDescent="0.25">
      <c r="A4392" t="s">
        <v>323</v>
      </c>
      <c r="B4392" t="s">
        <v>360</v>
      </c>
      <c r="C4392">
        <v>1548</v>
      </c>
      <c r="D4392">
        <v>826</v>
      </c>
      <c r="E4392">
        <v>53.359173126614991</v>
      </c>
      <c r="F4392">
        <v>1744</v>
      </c>
      <c r="G4392">
        <v>863</v>
      </c>
      <c r="H4392">
        <v>49.48394495412844</v>
      </c>
      <c r="I4392">
        <v>3292</v>
      </c>
      <c r="J4392">
        <v>1689</v>
      </c>
      <c r="K4392">
        <v>51.306196840826239</v>
      </c>
    </row>
    <row r="4393" spans="1:11" x14ac:dyDescent="0.25">
      <c r="A4393" t="s">
        <v>323</v>
      </c>
      <c r="B4393" t="s">
        <v>361</v>
      </c>
      <c r="C4393">
        <v>1521</v>
      </c>
      <c r="D4393">
        <v>809</v>
      </c>
      <c r="E4393">
        <v>53.188691650230098</v>
      </c>
      <c r="F4393">
        <v>1906</v>
      </c>
      <c r="G4393">
        <v>905</v>
      </c>
      <c r="H4393">
        <v>47.481636935991602</v>
      </c>
      <c r="I4393">
        <v>3427</v>
      </c>
      <c r="J4393">
        <v>1714</v>
      </c>
      <c r="K4393">
        <v>50.014590020425999</v>
      </c>
    </row>
    <row r="4394" spans="1:11" x14ac:dyDescent="0.25">
      <c r="A4394" t="s">
        <v>323</v>
      </c>
      <c r="B4394" t="s">
        <v>362</v>
      </c>
      <c r="C4394">
        <v>1546</v>
      </c>
      <c r="D4394">
        <v>826</v>
      </c>
      <c r="E4394">
        <v>53.428201811125497</v>
      </c>
      <c r="F4394">
        <v>1788</v>
      </c>
      <c r="G4394">
        <v>828</v>
      </c>
      <c r="H4394">
        <v>46.3087248322148</v>
      </c>
      <c r="I4394">
        <v>3334</v>
      </c>
      <c r="J4394">
        <v>1654</v>
      </c>
      <c r="K4394">
        <v>49.610077984403098</v>
      </c>
    </row>
    <row r="4395" spans="1:11" x14ac:dyDescent="0.25">
      <c r="A4395" t="s">
        <v>323</v>
      </c>
      <c r="B4395" t="s">
        <v>363</v>
      </c>
      <c r="C4395">
        <v>562</v>
      </c>
      <c r="D4395">
        <v>338</v>
      </c>
      <c r="E4395">
        <v>60.142348754448399</v>
      </c>
      <c r="F4395">
        <v>624</v>
      </c>
      <c r="G4395">
        <v>364</v>
      </c>
      <c r="H4395">
        <v>58.3333333333333</v>
      </c>
      <c r="I4395">
        <v>1186</v>
      </c>
      <c r="J4395">
        <v>702</v>
      </c>
      <c r="K4395">
        <v>59.190556492411503</v>
      </c>
    </row>
    <row r="4396" spans="1:11" x14ac:dyDescent="0.25">
      <c r="A4396" t="s">
        <v>153</v>
      </c>
      <c r="B4396" t="s">
        <v>362</v>
      </c>
      <c r="C4396">
        <v>2791</v>
      </c>
      <c r="D4396">
        <v>1519</v>
      </c>
      <c r="E4396">
        <v>54.424937298459298</v>
      </c>
      <c r="F4396">
        <v>3054</v>
      </c>
      <c r="G4396">
        <v>1335</v>
      </c>
      <c r="H4396">
        <v>43.713163064832997</v>
      </c>
      <c r="I4396">
        <v>5850</v>
      </c>
      <c r="J4396">
        <v>2855</v>
      </c>
      <c r="K4396">
        <v>48.803418803418801</v>
      </c>
    </row>
    <row r="4397" spans="1:11" x14ac:dyDescent="0.25">
      <c r="A4397" t="s">
        <v>153</v>
      </c>
      <c r="B4397" t="s">
        <v>363</v>
      </c>
      <c r="C4397">
        <v>699</v>
      </c>
      <c r="D4397">
        <v>388</v>
      </c>
      <c r="E4397">
        <v>55.507868383404897</v>
      </c>
      <c r="F4397">
        <v>784</v>
      </c>
      <c r="G4397">
        <v>357</v>
      </c>
      <c r="H4397">
        <v>45.535714285714299</v>
      </c>
      <c r="I4397">
        <v>1486</v>
      </c>
      <c r="J4397">
        <v>747</v>
      </c>
      <c r="K4397">
        <v>50.269179004037703</v>
      </c>
    </row>
    <row r="4398" spans="1:11" x14ac:dyDescent="0.25">
      <c r="A4398" t="s">
        <v>278</v>
      </c>
      <c r="B4398" t="s">
        <v>365</v>
      </c>
      <c r="C4398">
        <v>2643</v>
      </c>
      <c r="D4398">
        <v>1266</v>
      </c>
      <c r="E4398">
        <v>47.900113507377981</v>
      </c>
      <c r="F4398">
        <v>2805</v>
      </c>
      <c r="G4398">
        <v>1188</v>
      </c>
      <c r="H4398">
        <v>42.352941176470587</v>
      </c>
      <c r="I4398">
        <v>5448</v>
      </c>
      <c r="J4398">
        <v>2454</v>
      </c>
      <c r="K4398">
        <v>45.044052863436129</v>
      </c>
    </row>
    <row r="4399" spans="1:11" x14ac:dyDescent="0.25">
      <c r="A4399" t="s">
        <v>278</v>
      </c>
      <c r="B4399" t="s">
        <v>366</v>
      </c>
      <c r="C4399">
        <v>2334</v>
      </c>
      <c r="D4399">
        <v>1250</v>
      </c>
      <c r="E4399">
        <v>53.556126820908311</v>
      </c>
      <c r="F4399">
        <v>2740</v>
      </c>
      <c r="G4399">
        <v>1244</v>
      </c>
      <c r="H4399">
        <v>45.401459854014604</v>
      </c>
      <c r="I4399">
        <v>5074</v>
      </c>
      <c r="J4399">
        <v>2494</v>
      </c>
      <c r="K4399">
        <v>49.152542372881356</v>
      </c>
    </row>
    <row r="4400" spans="1:11" x14ac:dyDescent="0.25">
      <c r="A4400" t="s">
        <v>278</v>
      </c>
      <c r="B4400" t="s">
        <v>367</v>
      </c>
      <c r="C4400">
        <v>2131</v>
      </c>
      <c r="D4400">
        <v>1137</v>
      </c>
      <c r="E4400">
        <v>53.355232285312056</v>
      </c>
      <c r="F4400">
        <v>2328</v>
      </c>
      <c r="G4400">
        <v>1043</v>
      </c>
      <c r="H4400">
        <v>44.802405498281786</v>
      </c>
      <c r="I4400">
        <v>4459</v>
      </c>
      <c r="J4400">
        <v>2180</v>
      </c>
      <c r="K4400">
        <v>48.889885624579499</v>
      </c>
    </row>
    <row r="4401" spans="1:11" x14ac:dyDescent="0.25">
      <c r="A4401" t="s">
        <v>278</v>
      </c>
      <c r="B4401" t="s">
        <v>355</v>
      </c>
      <c r="C4401">
        <v>2180</v>
      </c>
      <c r="D4401">
        <v>1151</v>
      </c>
      <c r="E4401">
        <v>52.798165137614681</v>
      </c>
      <c r="F4401">
        <v>2404</v>
      </c>
      <c r="G4401">
        <v>1089</v>
      </c>
      <c r="H4401">
        <v>45.299500831946752</v>
      </c>
      <c r="I4401">
        <v>4584</v>
      </c>
      <c r="J4401">
        <v>2240</v>
      </c>
      <c r="K4401">
        <v>48.865619546247814</v>
      </c>
    </row>
    <row r="4402" spans="1:11" x14ac:dyDescent="0.25">
      <c r="A4402" t="s">
        <v>278</v>
      </c>
      <c r="B4402" t="s">
        <v>368</v>
      </c>
      <c r="C4402">
        <v>1816</v>
      </c>
      <c r="D4402">
        <v>986</v>
      </c>
      <c r="E4402">
        <v>54.295154185022028</v>
      </c>
      <c r="F4402">
        <v>2211</v>
      </c>
      <c r="G4402">
        <v>938</v>
      </c>
      <c r="H4402">
        <v>42.424242424242422</v>
      </c>
      <c r="I4402">
        <v>4027</v>
      </c>
      <c r="J4402">
        <v>1924</v>
      </c>
      <c r="K4402">
        <v>47.777501862428608</v>
      </c>
    </row>
    <row r="4403" spans="1:11" x14ac:dyDescent="0.25">
      <c r="A4403" t="s">
        <v>278</v>
      </c>
      <c r="B4403" t="s">
        <v>369</v>
      </c>
      <c r="C4403">
        <v>1670</v>
      </c>
      <c r="D4403">
        <v>893</v>
      </c>
      <c r="E4403">
        <v>53.473053892215567</v>
      </c>
      <c r="F4403">
        <v>2003</v>
      </c>
      <c r="G4403">
        <v>925</v>
      </c>
      <c r="H4403">
        <v>46.180728906640041</v>
      </c>
      <c r="I4403">
        <v>3673</v>
      </c>
      <c r="J4403">
        <v>1818</v>
      </c>
      <c r="K4403">
        <v>49.496324530356659</v>
      </c>
    </row>
    <row r="4404" spans="1:11" x14ac:dyDescent="0.25">
      <c r="A4404" t="s">
        <v>278</v>
      </c>
      <c r="B4404" t="s">
        <v>370</v>
      </c>
      <c r="C4404">
        <v>1666</v>
      </c>
      <c r="D4404">
        <v>921</v>
      </c>
      <c r="E4404">
        <v>55.282112845138052</v>
      </c>
      <c r="F4404">
        <v>1844</v>
      </c>
      <c r="G4404">
        <v>929</v>
      </c>
      <c r="H4404">
        <v>50.379609544468551</v>
      </c>
      <c r="I4404">
        <v>3510</v>
      </c>
      <c r="J4404">
        <v>1850</v>
      </c>
      <c r="K4404">
        <v>52.706552706552699</v>
      </c>
    </row>
    <row r="4405" spans="1:11" x14ac:dyDescent="0.25">
      <c r="A4405" t="s">
        <v>278</v>
      </c>
      <c r="B4405" t="s">
        <v>357</v>
      </c>
      <c r="C4405">
        <v>1727</v>
      </c>
      <c r="D4405">
        <v>992</v>
      </c>
      <c r="E4405">
        <v>57.440648523451074</v>
      </c>
      <c r="F4405">
        <v>2080</v>
      </c>
      <c r="G4405">
        <v>951</v>
      </c>
      <c r="H4405">
        <v>45.721153846153847</v>
      </c>
      <c r="I4405">
        <v>3807</v>
      </c>
      <c r="J4405">
        <v>1943</v>
      </c>
      <c r="K4405">
        <v>51.037562385080122</v>
      </c>
    </row>
    <row r="4406" spans="1:11" x14ac:dyDescent="0.25">
      <c r="A4406" t="s">
        <v>278</v>
      </c>
      <c r="B4406" t="s">
        <v>358</v>
      </c>
      <c r="C4406">
        <v>2070</v>
      </c>
      <c r="D4406">
        <v>1054</v>
      </c>
      <c r="E4406">
        <v>50.917874396135268</v>
      </c>
      <c r="F4406">
        <v>2278</v>
      </c>
      <c r="G4406">
        <v>991</v>
      </c>
      <c r="H4406">
        <v>43.50307287093942</v>
      </c>
      <c r="I4406">
        <v>4348</v>
      </c>
      <c r="J4406">
        <v>2045</v>
      </c>
      <c r="K4406">
        <v>47.033118675252993</v>
      </c>
    </row>
    <row r="4407" spans="1:11" x14ac:dyDescent="0.25">
      <c r="A4407" t="s">
        <v>278</v>
      </c>
      <c r="B4407" t="s">
        <v>359</v>
      </c>
      <c r="C4407">
        <v>2132</v>
      </c>
      <c r="D4407">
        <v>1111</v>
      </c>
      <c r="E4407">
        <v>52.110694183864915</v>
      </c>
      <c r="F4407">
        <v>2468</v>
      </c>
      <c r="G4407">
        <v>1024</v>
      </c>
      <c r="H4407">
        <v>41.49108589951377</v>
      </c>
      <c r="I4407">
        <v>4600</v>
      </c>
      <c r="J4407">
        <v>2135</v>
      </c>
      <c r="K4407">
        <v>46.413043478260867</v>
      </c>
    </row>
    <row r="4408" spans="1:11" x14ac:dyDescent="0.25">
      <c r="A4408" t="s">
        <v>278</v>
      </c>
      <c r="B4408" t="s">
        <v>360</v>
      </c>
      <c r="C4408">
        <v>1904</v>
      </c>
      <c r="D4408">
        <v>993</v>
      </c>
      <c r="E4408">
        <v>52.153361344537814</v>
      </c>
      <c r="F4408">
        <v>2338</v>
      </c>
      <c r="G4408">
        <v>995</v>
      </c>
      <c r="H4408">
        <v>42.557741659538067</v>
      </c>
      <c r="I4408">
        <v>4242</v>
      </c>
      <c r="J4408">
        <v>1988</v>
      </c>
      <c r="K4408">
        <v>46.864686468646866</v>
      </c>
    </row>
    <row r="4409" spans="1:11" x14ac:dyDescent="0.25">
      <c r="A4409" t="s">
        <v>278</v>
      </c>
      <c r="B4409" t="s">
        <v>361</v>
      </c>
      <c r="C4409">
        <v>1977</v>
      </c>
      <c r="D4409">
        <v>1003</v>
      </c>
      <c r="E4409">
        <v>50.733434496712199</v>
      </c>
      <c r="F4409">
        <v>2162</v>
      </c>
      <c r="G4409">
        <v>952</v>
      </c>
      <c r="H4409">
        <v>44.033302497687302</v>
      </c>
      <c r="I4409">
        <v>4139</v>
      </c>
      <c r="J4409">
        <v>1955</v>
      </c>
      <c r="K4409">
        <v>47.233631311911097</v>
      </c>
    </row>
    <row r="4410" spans="1:11" x14ac:dyDescent="0.25">
      <c r="A4410" t="s">
        <v>278</v>
      </c>
      <c r="B4410" t="s">
        <v>362</v>
      </c>
      <c r="C4410">
        <v>1967</v>
      </c>
      <c r="D4410">
        <v>1015</v>
      </c>
      <c r="E4410">
        <v>51.601423487544501</v>
      </c>
      <c r="F4410">
        <v>2281</v>
      </c>
      <c r="G4410">
        <v>987</v>
      </c>
      <c r="H4410">
        <v>43.270495396755798</v>
      </c>
      <c r="I4410">
        <v>4248</v>
      </c>
      <c r="J4410">
        <v>2002</v>
      </c>
      <c r="K4410">
        <v>47.128060263653502</v>
      </c>
    </row>
    <row r="4411" spans="1:11" x14ac:dyDescent="0.25">
      <c r="A4411" t="s">
        <v>278</v>
      </c>
      <c r="B4411" t="s">
        <v>363</v>
      </c>
      <c r="C4411">
        <v>556</v>
      </c>
      <c r="D4411">
        <v>280</v>
      </c>
      <c r="E4411">
        <v>50.359712230215798</v>
      </c>
      <c r="F4411">
        <v>576</v>
      </c>
      <c r="G4411">
        <v>277</v>
      </c>
      <c r="H4411">
        <v>48.0902777777778</v>
      </c>
      <c r="I4411">
        <v>1132</v>
      </c>
      <c r="J4411">
        <v>557</v>
      </c>
      <c r="K4411">
        <v>49.204946996466397</v>
      </c>
    </row>
    <row r="4412" spans="1:11" x14ac:dyDescent="0.25">
      <c r="A4412" t="s">
        <v>295</v>
      </c>
      <c r="B4412" t="s">
        <v>365</v>
      </c>
      <c r="C4412">
        <v>4178</v>
      </c>
      <c r="D4412">
        <v>1876</v>
      </c>
      <c r="E4412">
        <v>44.901866921972236</v>
      </c>
      <c r="F4412">
        <v>4277</v>
      </c>
      <c r="G4412">
        <v>1646</v>
      </c>
      <c r="H4412">
        <v>38.484919335983165</v>
      </c>
      <c r="I4412">
        <v>8458</v>
      </c>
      <c r="J4412">
        <v>3522</v>
      </c>
      <c r="K4412">
        <v>41.641049893591862</v>
      </c>
    </row>
    <row r="4413" spans="1:11" x14ac:dyDescent="0.25">
      <c r="A4413" t="s">
        <v>295</v>
      </c>
      <c r="B4413" t="s">
        <v>366</v>
      </c>
      <c r="C4413">
        <v>3750</v>
      </c>
      <c r="D4413">
        <v>1903</v>
      </c>
      <c r="E4413">
        <v>50.74666666666667</v>
      </c>
      <c r="F4413">
        <v>3712</v>
      </c>
      <c r="G4413">
        <v>1642</v>
      </c>
      <c r="H4413">
        <v>44.234913793103452</v>
      </c>
      <c r="I4413">
        <v>7467</v>
      </c>
      <c r="J4413">
        <v>3545</v>
      </c>
      <c r="K4413">
        <v>47.475559126824692</v>
      </c>
    </row>
    <row r="4414" spans="1:11" x14ac:dyDescent="0.25">
      <c r="A4414" t="s">
        <v>295</v>
      </c>
      <c r="B4414" t="s">
        <v>367</v>
      </c>
      <c r="C4414">
        <v>3157</v>
      </c>
      <c r="D4414">
        <v>1526</v>
      </c>
      <c r="E4414">
        <v>48.337028824833709</v>
      </c>
      <c r="F4414">
        <v>3316</v>
      </c>
      <c r="G4414">
        <v>1378</v>
      </c>
      <c r="H4414">
        <v>41.556091676718943</v>
      </c>
      <c r="I4414">
        <v>6476</v>
      </c>
      <c r="J4414">
        <v>2905</v>
      </c>
      <c r="K4414">
        <v>44.857936998147004</v>
      </c>
    </row>
    <row r="4415" spans="1:11" x14ac:dyDescent="0.25">
      <c r="A4415" t="s">
        <v>295</v>
      </c>
      <c r="B4415" t="s">
        <v>355</v>
      </c>
      <c r="C4415">
        <v>3254</v>
      </c>
      <c r="D4415">
        <v>1625</v>
      </c>
      <c r="E4415">
        <v>49.938537185003071</v>
      </c>
      <c r="F4415">
        <v>3472</v>
      </c>
      <c r="G4415">
        <v>1485</v>
      </c>
      <c r="H4415">
        <v>42.770737327188947</v>
      </c>
      <c r="I4415">
        <v>6726</v>
      </c>
      <c r="J4415">
        <v>3110</v>
      </c>
      <c r="K4415">
        <v>46.238477549806724</v>
      </c>
    </row>
    <row r="4416" spans="1:11" x14ac:dyDescent="0.25">
      <c r="A4416" t="s">
        <v>295</v>
      </c>
      <c r="B4416" t="s">
        <v>368</v>
      </c>
      <c r="C4416">
        <v>3205</v>
      </c>
      <c r="D4416">
        <v>1589</v>
      </c>
      <c r="E4416">
        <v>49.57878315132605</v>
      </c>
      <c r="F4416">
        <v>3434</v>
      </c>
      <c r="G4416">
        <v>1531</v>
      </c>
      <c r="H4416">
        <v>44.583576004659292</v>
      </c>
      <c r="I4416">
        <v>6639</v>
      </c>
      <c r="J4416">
        <v>3120</v>
      </c>
      <c r="K4416">
        <v>46.995029371893359</v>
      </c>
    </row>
    <row r="4417" spans="1:11" x14ac:dyDescent="0.25">
      <c r="A4417" t="s">
        <v>295</v>
      </c>
      <c r="B4417" t="s">
        <v>369</v>
      </c>
      <c r="C4417">
        <v>2919</v>
      </c>
      <c r="D4417">
        <v>1448</v>
      </c>
      <c r="E4417">
        <v>49.606029462144569</v>
      </c>
      <c r="F4417">
        <v>2961</v>
      </c>
      <c r="G4417">
        <v>1310</v>
      </c>
      <c r="H4417">
        <v>44.241810199257003</v>
      </c>
      <c r="I4417">
        <v>5880</v>
      </c>
      <c r="J4417">
        <v>2758</v>
      </c>
      <c r="K4417">
        <v>46.904761904761905</v>
      </c>
    </row>
    <row r="4418" spans="1:11" x14ac:dyDescent="0.25">
      <c r="A4418" t="s">
        <v>295</v>
      </c>
      <c r="B4418" t="s">
        <v>370</v>
      </c>
      <c r="C4418">
        <v>2840</v>
      </c>
      <c r="D4418">
        <v>1379</v>
      </c>
      <c r="E4418">
        <v>48.556338028169009</v>
      </c>
      <c r="F4418">
        <v>2944</v>
      </c>
      <c r="G4418">
        <v>1285</v>
      </c>
      <c r="H4418">
        <v>43.648097826086961</v>
      </c>
      <c r="I4418">
        <v>5784</v>
      </c>
      <c r="J4418">
        <v>2664</v>
      </c>
      <c r="K4418">
        <v>46.058091286307054</v>
      </c>
    </row>
    <row r="4419" spans="1:11" x14ac:dyDescent="0.25">
      <c r="A4419" t="s">
        <v>295</v>
      </c>
      <c r="B4419" t="s">
        <v>357</v>
      </c>
      <c r="C4419">
        <v>3103</v>
      </c>
      <c r="D4419">
        <v>1438</v>
      </c>
      <c r="E4419">
        <v>46.342249436029654</v>
      </c>
      <c r="F4419">
        <v>3273</v>
      </c>
      <c r="G4419">
        <v>1367</v>
      </c>
      <c r="H4419">
        <v>41.765963947448824</v>
      </c>
      <c r="I4419">
        <v>6376</v>
      </c>
      <c r="J4419">
        <v>2805</v>
      </c>
      <c r="K4419">
        <v>43.9930991217064</v>
      </c>
    </row>
    <row r="4420" spans="1:11" x14ac:dyDescent="0.25">
      <c r="A4420" t="s">
        <v>295</v>
      </c>
      <c r="B4420" t="s">
        <v>358</v>
      </c>
      <c r="C4420">
        <v>3213</v>
      </c>
      <c r="D4420">
        <v>1540</v>
      </c>
      <c r="E4420">
        <v>47.930283224400874</v>
      </c>
      <c r="F4420">
        <v>3430</v>
      </c>
      <c r="G4420">
        <v>1480</v>
      </c>
      <c r="H4420">
        <v>43.14868804664723</v>
      </c>
      <c r="I4420">
        <v>6643</v>
      </c>
      <c r="J4420">
        <v>3020</v>
      </c>
      <c r="K4420">
        <v>45.461387927141352</v>
      </c>
    </row>
    <row r="4421" spans="1:11" x14ac:dyDescent="0.25">
      <c r="A4421" t="s">
        <v>295</v>
      </c>
      <c r="B4421" t="s">
        <v>359</v>
      </c>
      <c r="C4421">
        <v>3942</v>
      </c>
      <c r="D4421">
        <v>1865</v>
      </c>
      <c r="E4421">
        <v>47.311009639776763</v>
      </c>
      <c r="F4421">
        <v>4062</v>
      </c>
      <c r="G4421">
        <v>1722</v>
      </c>
      <c r="H4421">
        <v>42.39290989660266</v>
      </c>
      <c r="I4421">
        <v>8004</v>
      </c>
      <c r="J4421">
        <v>3587</v>
      </c>
      <c r="K4421">
        <v>44.815092453773111</v>
      </c>
    </row>
    <row r="4422" spans="1:11" x14ac:dyDescent="0.25">
      <c r="A4422" t="s">
        <v>326</v>
      </c>
      <c r="B4422" t="s">
        <v>365</v>
      </c>
      <c r="C4422">
        <v>3192</v>
      </c>
      <c r="D4422">
        <v>1479</v>
      </c>
      <c r="E4422">
        <v>46.334586466165412</v>
      </c>
      <c r="F4422">
        <v>3264</v>
      </c>
      <c r="G4422">
        <v>1370</v>
      </c>
      <c r="H4422">
        <v>41.973039215686278</v>
      </c>
      <c r="I4422">
        <v>6456</v>
      </c>
      <c r="J4422">
        <v>2849</v>
      </c>
      <c r="K4422">
        <v>44.129491945477078</v>
      </c>
    </row>
    <row r="4423" spans="1:11" x14ac:dyDescent="0.25">
      <c r="A4423" t="s">
        <v>326</v>
      </c>
      <c r="B4423" t="s">
        <v>366</v>
      </c>
      <c r="C4423">
        <v>3063</v>
      </c>
      <c r="D4423">
        <v>1527</v>
      </c>
      <c r="E4423">
        <v>49.853085210577866</v>
      </c>
      <c r="F4423">
        <v>3383</v>
      </c>
      <c r="G4423">
        <v>1475</v>
      </c>
      <c r="H4423">
        <v>43.600354714750218</v>
      </c>
      <c r="I4423">
        <v>6446</v>
      </c>
      <c r="J4423">
        <v>3002</v>
      </c>
      <c r="K4423">
        <v>46.571517219981388</v>
      </c>
    </row>
    <row r="4424" spans="1:11" x14ac:dyDescent="0.25">
      <c r="A4424" t="s">
        <v>326</v>
      </c>
      <c r="B4424" t="s">
        <v>367</v>
      </c>
      <c r="C4424">
        <v>3355</v>
      </c>
      <c r="D4424">
        <v>1627</v>
      </c>
      <c r="E4424">
        <v>48.494783904619972</v>
      </c>
      <c r="F4424">
        <v>3630</v>
      </c>
      <c r="G4424">
        <v>1539</v>
      </c>
      <c r="H4424">
        <v>42.396694214876035</v>
      </c>
      <c r="I4424">
        <v>6985</v>
      </c>
      <c r="J4424">
        <v>3166</v>
      </c>
      <c r="K4424">
        <v>45.325697924123126</v>
      </c>
    </row>
    <row r="4425" spans="1:11" x14ac:dyDescent="0.25">
      <c r="A4425" t="s">
        <v>326</v>
      </c>
      <c r="B4425" t="s">
        <v>355</v>
      </c>
      <c r="C4425">
        <v>3333</v>
      </c>
      <c r="D4425">
        <v>1771</v>
      </c>
      <c r="E4425">
        <v>53.135313531353134</v>
      </c>
      <c r="F4425">
        <v>3878</v>
      </c>
      <c r="G4425">
        <v>1746</v>
      </c>
      <c r="H4425">
        <v>45.023207839092322</v>
      </c>
      <c r="I4425">
        <v>7211</v>
      </c>
      <c r="J4425">
        <v>3517</v>
      </c>
      <c r="K4425">
        <v>48.772708362224378</v>
      </c>
    </row>
    <row r="4426" spans="1:11" x14ac:dyDescent="0.25">
      <c r="A4426" t="s">
        <v>326</v>
      </c>
      <c r="B4426" t="s">
        <v>368</v>
      </c>
      <c r="C4426">
        <v>3106</v>
      </c>
      <c r="D4426">
        <v>1663</v>
      </c>
      <c r="E4426">
        <v>53.541532517707665</v>
      </c>
      <c r="F4426">
        <v>3773</v>
      </c>
      <c r="G4426">
        <v>1713</v>
      </c>
      <c r="H4426">
        <v>45.401537238271928</v>
      </c>
      <c r="I4426">
        <v>6879</v>
      </c>
      <c r="J4426">
        <v>3376</v>
      </c>
      <c r="K4426">
        <v>49.076900712312835</v>
      </c>
    </row>
    <row r="4427" spans="1:11" x14ac:dyDescent="0.25">
      <c r="A4427" t="s">
        <v>326</v>
      </c>
      <c r="B4427" t="s">
        <v>369</v>
      </c>
      <c r="C4427">
        <v>2857</v>
      </c>
      <c r="D4427">
        <v>1512</v>
      </c>
      <c r="E4427">
        <v>52.922646132306618</v>
      </c>
      <c r="F4427">
        <v>3334</v>
      </c>
      <c r="G4427">
        <v>1529</v>
      </c>
      <c r="H4427">
        <v>45.86082783443311</v>
      </c>
      <c r="I4427">
        <v>6191</v>
      </c>
      <c r="J4427">
        <v>3041</v>
      </c>
      <c r="K4427">
        <v>49.119689872395412</v>
      </c>
    </row>
    <row r="4428" spans="1:11" x14ac:dyDescent="0.25">
      <c r="A4428" t="s">
        <v>326</v>
      </c>
      <c r="B4428" t="s">
        <v>370</v>
      </c>
      <c r="C4428">
        <v>3000</v>
      </c>
      <c r="D4428">
        <v>1557</v>
      </c>
      <c r="E4428">
        <v>51.9</v>
      </c>
      <c r="F4428">
        <v>3470</v>
      </c>
      <c r="G4428">
        <v>1598</v>
      </c>
      <c r="H4428">
        <v>46.051873198847261</v>
      </c>
      <c r="I4428">
        <v>6470</v>
      </c>
      <c r="J4428">
        <v>3155</v>
      </c>
      <c r="K4428">
        <v>48.76352395672334</v>
      </c>
    </row>
    <row r="4429" spans="1:11" x14ac:dyDescent="0.25">
      <c r="A4429" t="s">
        <v>326</v>
      </c>
      <c r="B4429" t="s">
        <v>357</v>
      </c>
      <c r="C4429">
        <v>3182</v>
      </c>
      <c r="D4429">
        <v>1712</v>
      </c>
      <c r="E4429">
        <v>53.802639849151475</v>
      </c>
      <c r="F4429">
        <v>3525</v>
      </c>
      <c r="G4429">
        <v>1618</v>
      </c>
      <c r="H4429">
        <v>45.900709219858157</v>
      </c>
      <c r="I4429">
        <v>6707</v>
      </c>
      <c r="J4429">
        <v>3330</v>
      </c>
      <c r="K4429">
        <v>49.64961980020874</v>
      </c>
    </row>
    <row r="4430" spans="1:11" x14ac:dyDescent="0.25">
      <c r="A4430" t="s">
        <v>326</v>
      </c>
      <c r="B4430" t="s">
        <v>358</v>
      </c>
      <c r="C4430">
        <v>3097</v>
      </c>
      <c r="D4430">
        <v>1641</v>
      </c>
      <c r="E4430">
        <v>52.986761381982561</v>
      </c>
      <c r="F4430">
        <v>3551</v>
      </c>
      <c r="G4430">
        <v>1660</v>
      </c>
      <c r="H4430">
        <v>46.74739509997184</v>
      </c>
      <c r="I4430">
        <v>6648</v>
      </c>
      <c r="J4430">
        <v>3301</v>
      </c>
      <c r="K4430">
        <v>49.654031287605292</v>
      </c>
    </row>
    <row r="4431" spans="1:11" x14ac:dyDescent="0.25">
      <c r="A4431" t="s">
        <v>326</v>
      </c>
      <c r="B4431" t="s">
        <v>359</v>
      </c>
      <c r="C4431">
        <v>3502</v>
      </c>
      <c r="D4431">
        <v>1820</v>
      </c>
      <c r="E4431">
        <v>51.970302684180467</v>
      </c>
      <c r="F4431">
        <v>3828</v>
      </c>
      <c r="G4431">
        <v>1803</v>
      </c>
      <c r="H4431">
        <v>47.100313479623829</v>
      </c>
      <c r="I4431">
        <v>7330</v>
      </c>
      <c r="J4431">
        <v>3623</v>
      </c>
      <c r="K4431">
        <v>49.427012278308318</v>
      </c>
    </row>
    <row r="4432" spans="1:11" x14ac:dyDescent="0.25">
      <c r="A4432" t="s">
        <v>326</v>
      </c>
      <c r="B4432" t="s">
        <v>360</v>
      </c>
      <c r="C4432">
        <v>3903</v>
      </c>
      <c r="D4432">
        <v>2036</v>
      </c>
      <c r="E4432">
        <v>52.165001281065841</v>
      </c>
      <c r="F4432">
        <v>4494</v>
      </c>
      <c r="G4432">
        <v>2044</v>
      </c>
      <c r="H4432">
        <v>45.482866043613704</v>
      </c>
      <c r="I4432">
        <v>8397</v>
      </c>
      <c r="J4432">
        <v>4080</v>
      </c>
      <c r="K4432">
        <v>48.588781707752766</v>
      </c>
    </row>
    <row r="4433" spans="1:11" x14ac:dyDescent="0.25">
      <c r="A4433" t="s">
        <v>326</v>
      </c>
      <c r="B4433" t="s">
        <v>361</v>
      </c>
      <c r="C4433">
        <v>3685</v>
      </c>
      <c r="D4433">
        <v>1872</v>
      </c>
      <c r="E4433">
        <v>50.800542740841202</v>
      </c>
      <c r="F4433">
        <v>4072</v>
      </c>
      <c r="G4433">
        <v>1868</v>
      </c>
      <c r="H4433">
        <v>45.874263261296697</v>
      </c>
      <c r="I4433">
        <v>7757</v>
      </c>
      <c r="J4433">
        <v>3740</v>
      </c>
      <c r="K4433">
        <v>48.214515921103498</v>
      </c>
    </row>
    <row r="4434" spans="1:11" x14ac:dyDescent="0.25">
      <c r="A4434" t="s">
        <v>326</v>
      </c>
      <c r="B4434" t="s">
        <v>362</v>
      </c>
      <c r="C4434">
        <v>3445</v>
      </c>
      <c r="D4434">
        <v>1747</v>
      </c>
      <c r="E4434">
        <v>50.711175616836002</v>
      </c>
      <c r="F4434">
        <v>3825</v>
      </c>
      <c r="G4434">
        <v>1718</v>
      </c>
      <c r="H4434">
        <v>44.915032679738601</v>
      </c>
      <c r="I4434">
        <v>7270</v>
      </c>
      <c r="J4434">
        <v>3465</v>
      </c>
      <c r="K4434">
        <v>47.6616231086658</v>
      </c>
    </row>
    <row r="4435" spans="1:11" x14ac:dyDescent="0.25">
      <c r="A4435" t="s">
        <v>326</v>
      </c>
      <c r="B4435" t="s">
        <v>363</v>
      </c>
      <c r="C4435">
        <v>1122</v>
      </c>
      <c r="D4435">
        <v>641</v>
      </c>
      <c r="E4435">
        <v>57.130124777183603</v>
      </c>
      <c r="F4435">
        <v>1161</v>
      </c>
      <c r="G4435">
        <v>602</v>
      </c>
      <c r="H4435">
        <v>51.851851851851897</v>
      </c>
      <c r="I4435">
        <v>2283</v>
      </c>
      <c r="J4435">
        <v>1243</v>
      </c>
      <c r="K4435">
        <v>54.445904511607502</v>
      </c>
    </row>
    <row r="4436" spans="1:11" x14ac:dyDescent="0.25">
      <c r="A4436" t="s">
        <v>327</v>
      </c>
      <c r="B4436" t="s">
        <v>365</v>
      </c>
      <c r="C4436">
        <v>1595</v>
      </c>
      <c r="D4436">
        <v>912</v>
      </c>
      <c r="E4436">
        <v>57.178683385579937</v>
      </c>
      <c r="F4436">
        <v>1676</v>
      </c>
      <c r="G4436">
        <v>854</v>
      </c>
      <c r="H4436">
        <v>50.954653937947498</v>
      </c>
      <c r="I4436">
        <v>3271</v>
      </c>
      <c r="J4436">
        <v>1766</v>
      </c>
      <c r="K4436">
        <v>53.989605625191068</v>
      </c>
    </row>
    <row r="4437" spans="1:11" x14ac:dyDescent="0.25">
      <c r="A4437" t="s">
        <v>327</v>
      </c>
      <c r="B4437" t="s">
        <v>366</v>
      </c>
      <c r="C4437">
        <v>1520</v>
      </c>
      <c r="D4437">
        <v>888</v>
      </c>
      <c r="E4437">
        <v>58.421052631578952</v>
      </c>
      <c r="F4437">
        <v>1772</v>
      </c>
      <c r="G4437">
        <v>853</v>
      </c>
      <c r="H4437">
        <v>48.137697516930018</v>
      </c>
      <c r="I4437">
        <v>3292</v>
      </c>
      <c r="J4437">
        <v>1741</v>
      </c>
      <c r="K4437">
        <v>52.885783718104491</v>
      </c>
    </row>
    <row r="4438" spans="1:11" x14ac:dyDescent="0.25">
      <c r="A4438" t="s">
        <v>327</v>
      </c>
      <c r="B4438" t="s">
        <v>367</v>
      </c>
      <c r="C4438">
        <v>1361</v>
      </c>
      <c r="D4438">
        <v>763</v>
      </c>
      <c r="E4438">
        <v>56.061719324026456</v>
      </c>
      <c r="F4438">
        <v>1516</v>
      </c>
      <c r="G4438">
        <v>749</v>
      </c>
      <c r="H4438">
        <v>49.406332453825854</v>
      </c>
      <c r="I4438">
        <v>2877</v>
      </c>
      <c r="J4438">
        <v>1512</v>
      </c>
      <c r="K4438">
        <v>52.554744525547449</v>
      </c>
    </row>
    <row r="4439" spans="1:11" x14ac:dyDescent="0.25">
      <c r="A4439" t="s">
        <v>327</v>
      </c>
      <c r="B4439" t="s">
        <v>355</v>
      </c>
      <c r="C4439">
        <v>1470</v>
      </c>
      <c r="D4439">
        <v>785</v>
      </c>
      <c r="E4439">
        <v>53.401360544217688</v>
      </c>
      <c r="F4439">
        <v>1470</v>
      </c>
      <c r="G4439">
        <v>712</v>
      </c>
      <c r="H4439">
        <v>48.435374149659864</v>
      </c>
      <c r="I4439">
        <v>2940</v>
      </c>
      <c r="J4439">
        <v>1497</v>
      </c>
      <c r="K4439">
        <v>50.918367346938773</v>
      </c>
    </row>
    <row r="4440" spans="1:11" x14ac:dyDescent="0.25">
      <c r="A4440" t="s">
        <v>327</v>
      </c>
      <c r="B4440" t="s">
        <v>368</v>
      </c>
      <c r="C4440">
        <v>1546</v>
      </c>
      <c r="D4440">
        <v>852</v>
      </c>
      <c r="E4440">
        <v>55.109961190168178</v>
      </c>
      <c r="F4440">
        <v>1641</v>
      </c>
      <c r="G4440">
        <v>785</v>
      </c>
      <c r="H4440">
        <v>47.836684948202318</v>
      </c>
      <c r="I4440">
        <v>3187</v>
      </c>
      <c r="J4440">
        <v>1637</v>
      </c>
      <c r="K4440">
        <v>51.364919987449014</v>
      </c>
    </row>
    <row r="4441" spans="1:11" x14ac:dyDescent="0.25">
      <c r="A4441" t="s">
        <v>327</v>
      </c>
      <c r="B4441" t="s">
        <v>369</v>
      </c>
      <c r="C4441">
        <v>1253</v>
      </c>
      <c r="D4441">
        <v>731</v>
      </c>
      <c r="E4441">
        <v>58.33998403830806</v>
      </c>
      <c r="F4441">
        <v>1361</v>
      </c>
      <c r="G4441">
        <v>669</v>
      </c>
      <c r="H4441">
        <v>49.155033063923582</v>
      </c>
      <c r="I4441">
        <v>2614</v>
      </c>
      <c r="J4441">
        <v>1400</v>
      </c>
      <c r="K4441">
        <v>53.557765876052024</v>
      </c>
    </row>
    <row r="4442" spans="1:11" x14ac:dyDescent="0.25">
      <c r="A4442" t="s">
        <v>327</v>
      </c>
      <c r="B4442" t="s">
        <v>370</v>
      </c>
      <c r="C4442">
        <v>1219</v>
      </c>
      <c r="D4442">
        <v>734</v>
      </c>
      <c r="E4442">
        <v>60.213289581624288</v>
      </c>
      <c r="F4442">
        <v>1425</v>
      </c>
      <c r="G4442">
        <v>715</v>
      </c>
      <c r="H4442">
        <v>50.175438596491233</v>
      </c>
      <c r="I4442">
        <v>2644</v>
      </c>
      <c r="J4442">
        <v>1449</v>
      </c>
      <c r="K4442">
        <v>54.80332829046899</v>
      </c>
    </row>
    <row r="4443" spans="1:11" x14ac:dyDescent="0.25">
      <c r="A4443" t="s">
        <v>327</v>
      </c>
      <c r="B4443" t="s">
        <v>357</v>
      </c>
      <c r="C4443">
        <v>1220</v>
      </c>
      <c r="D4443">
        <v>723</v>
      </c>
      <c r="E4443">
        <v>59.26229508196721</v>
      </c>
      <c r="F4443">
        <v>1495</v>
      </c>
      <c r="G4443">
        <v>737</v>
      </c>
      <c r="H4443">
        <v>49.297658862876254</v>
      </c>
      <c r="I4443">
        <v>2715</v>
      </c>
      <c r="J4443">
        <v>1460</v>
      </c>
      <c r="K4443">
        <v>53.775322283609576</v>
      </c>
    </row>
    <row r="4444" spans="1:11" x14ac:dyDescent="0.25">
      <c r="A4444" t="s">
        <v>327</v>
      </c>
      <c r="B4444" t="s">
        <v>358</v>
      </c>
      <c r="C4444">
        <v>1256</v>
      </c>
      <c r="D4444">
        <v>738</v>
      </c>
      <c r="E4444">
        <v>58.757961783439484</v>
      </c>
      <c r="F4444">
        <v>1469</v>
      </c>
      <c r="G4444">
        <v>733</v>
      </c>
      <c r="H4444">
        <v>49.897889720898576</v>
      </c>
      <c r="I4444">
        <v>2725</v>
      </c>
      <c r="J4444">
        <v>1471</v>
      </c>
      <c r="K4444">
        <v>53.981651376146793</v>
      </c>
    </row>
    <row r="4445" spans="1:11" x14ac:dyDescent="0.25">
      <c r="A4445" t="s">
        <v>327</v>
      </c>
      <c r="B4445" t="s">
        <v>359</v>
      </c>
      <c r="C4445">
        <v>1436</v>
      </c>
      <c r="D4445">
        <v>848</v>
      </c>
      <c r="E4445">
        <v>59.052924791086355</v>
      </c>
      <c r="F4445">
        <v>1570</v>
      </c>
      <c r="G4445">
        <v>824</v>
      </c>
      <c r="H4445">
        <v>52.484076433121018</v>
      </c>
      <c r="I4445">
        <v>3006</v>
      </c>
      <c r="J4445">
        <v>1672</v>
      </c>
      <c r="K4445">
        <v>55.622089155023289</v>
      </c>
    </row>
    <row r="4446" spans="1:11" x14ac:dyDescent="0.25">
      <c r="A4446" t="s">
        <v>327</v>
      </c>
      <c r="B4446" t="s">
        <v>360</v>
      </c>
      <c r="C4446">
        <v>1316</v>
      </c>
      <c r="D4446">
        <v>701</v>
      </c>
      <c r="E4446">
        <v>53.267477203647417</v>
      </c>
      <c r="F4446">
        <v>1488</v>
      </c>
      <c r="G4446">
        <v>732</v>
      </c>
      <c r="H4446">
        <v>49.193548387096769</v>
      </c>
      <c r="I4446">
        <v>2804</v>
      </c>
      <c r="J4446">
        <v>1433</v>
      </c>
      <c r="K4446">
        <v>51.105563480741793</v>
      </c>
    </row>
    <row r="4447" spans="1:11" x14ac:dyDescent="0.25">
      <c r="A4447" t="s">
        <v>327</v>
      </c>
      <c r="B4447" t="s">
        <v>361</v>
      </c>
      <c r="C4447">
        <v>1250</v>
      </c>
      <c r="D4447">
        <v>690</v>
      </c>
      <c r="E4447">
        <v>55.2</v>
      </c>
      <c r="F4447">
        <v>1503</v>
      </c>
      <c r="G4447">
        <v>702</v>
      </c>
      <c r="H4447">
        <v>46.706586826347298</v>
      </c>
      <c r="I4447">
        <v>2753</v>
      </c>
      <c r="J4447">
        <v>1392</v>
      </c>
      <c r="K4447">
        <v>50.563022157646202</v>
      </c>
    </row>
    <row r="4448" spans="1:11" x14ac:dyDescent="0.25">
      <c r="A4448" t="s">
        <v>327</v>
      </c>
      <c r="B4448" t="s">
        <v>362</v>
      </c>
      <c r="C4448">
        <v>1220</v>
      </c>
      <c r="D4448">
        <v>655</v>
      </c>
      <c r="E4448">
        <v>53.688524590163901</v>
      </c>
      <c r="F4448">
        <v>1326</v>
      </c>
      <c r="G4448">
        <v>627</v>
      </c>
      <c r="H4448">
        <v>47.285067873303198</v>
      </c>
      <c r="I4448">
        <v>2546</v>
      </c>
      <c r="J4448">
        <v>1282</v>
      </c>
      <c r="K4448">
        <v>50.3534956794973</v>
      </c>
    </row>
    <row r="4449" spans="1:11" x14ac:dyDescent="0.25">
      <c r="A4449" t="s">
        <v>327</v>
      </c>
      <c r="B4449" t="s">
        <v>363</v>
      </c>
      <c r="C4449">
        <v>292</v>
      </c>
      <c r="D4449">
        <v>181</v>
      </c>
      <c r="E4449">
        <v>61.986301369863</v>
      </c>
      <c r="F4449">
        <v>339</v>
      </c>
      <c r="G4449">
        <v>200</v>
      </c>
      <c r="H4449">
        <v>58.997050147492601</v>
      </c>
      <c r="I4449">
        <v>631</v>
      </c>
      <c r="J4449">
        <v>381</v>
      </c>
      <c r="K4449">
        <v>60.3803486529319</v>
      </c>
    </row>
    <row r="4450" spans="1:11" x14ac:dyDescent="0.25">
      <c r="A4450" t="s">
        <v>328</v>
      </c>
      <c r="B4450" t="s">
        <v>365</v>
      </c>
      <c r="C4450">
        <v>2269</v>
      </c>
      <c r="D4450">
        <v>997</v>
      </c>
      <c r="E4450">
        <v>43.940061701189954</v>
      </c>
      <c r="F4450">
        <v>2484</v>
      </c>
      <c r="G4450">
        <v>868</v>
      </c>
      <c r="H4450">
        <v>34.943639291465381</v>
      </c>
      <c r="I4450">
        <v>4753</v>
      </c>
      <c r="J4450">
        <v>1865</v>
      </c>
      <c r="K4450">
        <v>39.238375762676206</v>
      </c>
    </row>
    <row r="4451" spans="1:11" x14ac:dyDescent="0.25">
      <c r="A4451" t="s">
        <v>328</v>
      </c>
      <c r="B4451" t="s">
        <v>366</v>
      </c>
      <c r="C4451">
        <v>2481</v>
      </c>
      <c r="D4451">
        <v>1209</v>
      </c>
      <c r="E4451">
        <v>48.730350665054409</v>
      </c>
      <c r="F4451">
        <v>2734</v>
      </c>
      <c r="G4451">
        <v>1075</v>
      </c>
      <c r="H4451">
        <v>39.319678127286032</v>
      </c>
      <c r="I4451">
        <v>5215</v>
      </c>
      <c r="J4451">
        <v>2284</v>
      </c>
      <c r="K4451">
        <v>43.796740172579099</v>
      </c>
    </row>
    <row r="4452" spans="1:11" x14ac:dyDescent="0.25">
      <c r="A4452" t="s">
        <v>328</v>
      </c>
      <c r="B4452" t="s">
        <v>367</v>
      </c>
      <c r="C4452">
        <v>1956</v>
      </c>
      <c r="D4452">
        <v>956</v>
      </c>
      <c r="E4452">
        <v>48.875255623721877</v>
      </c>
      <c r="F4452">
        <v>2458</v>
      </c>
      <c r="G4452">
        <v>931</v>
      </c>
      <c r="H4452">
        <v>37.876322213181446</v>
      </c>
      <c r="I4452">
        <v>4414</v>
      </c>
      <c r="J4452">
        <v>1887</v>
      </c>
      <c r="K4452">
        <v>42.750339827820568</v>
      </c>
    </row>
    <row r="4453" spans="1:11" x14ac:dyDescent="0.25">
      <c r="A4453" t="s">
        <v>328</v>
      </c>
      <c r="B4453" t="s">
        <v>355</v>
      </c>
      <c r="C4453">
        <v>2150</v>
      </c>
      <c r="D4453">
        <v>1087</v>
      </c>
      <c r="E4453">
        <v>50.558139534883722</v>
      </c>
      <c r="F4453">
        <v>2391</v>
      </c>
      <c r="G4453">
        <v>976</v>
      </c>
      <c r="H4453">
        <v>40.81974069427018</v>
      </c>
      <c r="I4453">
        <v>4541</v>
      </c>
      <c r="J4453">
        <v>2063</v>
      </c>
      <c r="K4453">
        <v>45.430521911473242</v>
      </c>
    </row>
    <row r="4454" spans="1:11" x14ac:dyDescent="0.25">
      <c r="A4454" t="s">
        <v>328</v>
      </c>
      <c r="B4454" t="s">
        <v>368</v>
      </c>
      <c r="C4454">
        <v>1759</v>
      </c>
      <c r="D4454">
        <v>1002</v>
      </c>
      <c r="E4454">
        <v>56.964184195565657</v>
      </c>
      <c r="F4454">
        <v>2196</v>
      </c>
      <c r="G4454">
        <v>996</v>
      </c>
      <c r="H4454">
        <v>45.355191256830601</v>
      </c>
      <c r="I4454">
        <v>3955</v>
      </c>
      <c r="J4454">
        <v>1998</v>
      </c>
      <c r="K4454">
        <v>50.518331226295828</v>
      </c>
    </row>
    <row r="4455" spans="1:11" x14ac:dyDescent="0.25">
      <c r="A4455" t="s">
        <v>328</v>
      </c>
      <c r="B4455" t="s">
        <v>369</v>
      </c>
      <c r="C4455">
        <v>1454</v>
      </c>
      <c r="D4455">
        <v>842</v>
      </c>
      <c r="E4455">
        <v>57.909215955983491</v>
      </c>
      <c r="F4455">
        <v>1878</v>
      </c>
      <c r="G4455">
        <v>870</v>
      </c>
      <c r="H4455">
        <v>46.325878594249197</v>
      </c>
      <c r="I4455">
        <v>3332</v>
      </c>
      <c r="J4455">
        <v>1712</v>
      </c>
      <c r="K4455">
        <v>51.380552220888354</v>
      </c>
    </row>
    <row r="4456" spans="1:11" x14ac:dyDescent="0.25">
      <c r="A4456" t="s">
        <v>328</v>
      </c>
      <c r="B4456" t="s">
        <v>370</v>
      </c>
      <c r="C4456">
        <v>1753</v>
      </c>
      <c r="D4456">
        <v>1000</v>
      </c>
      <c r="E4456">
        <v>57.045065601825442</v>
      </c>
      <c r="F4456">
        <v>2130</v>
      </c>
      <c r="G4456">
        <v>1036</v>
      </c>
      <c r="H4456">
        <v>48.638497652582167</v>
      </c>
      <c r="I4456">
        <v>3883</v>
      </c>
      <c r="J4456">
        <v>2036</v>
      </c>
      <c r="K4456">
        <v>52.433685294875097</v>
      </c>
    </row>
    <row r="4457" spans="1:11" x14ac:dyDescent="0.25">
      <c r="A4457" t="s">
        <v>328</v>
      </c>
      <c r="B4457" t="s">
        <v>357</v>
      </c>
      <c r="C4457">
        <v>1878</v>
      </c>
      <c r="D4457">
        <v>1146</v>
      </c>
      <c r="E4457">
        <v>61.022364217252395</v>
      </c>
      <c r="F4457">
        <v>2197</v>
      </c>
      <c r="G4457">
        <v>1082</v>
      </c>
      <c r="H4457">
        <v>49.248975876194805</v>
      </c>
      <c r="I4457">
        <v>4075</v>
      </c>
      <c r="J4457">
        <v>2228</v>
      </c>
      <c r="K4457">
        <v>54.674846625766868</v>
      </c>
    </row>
    <row r="4458" spans="1:11" x14ac:dyDescent="0.25">
      <c r="A4458" t="s">
        <v>328</v>
      </c>
      <c r="B4458" t="s">
        <v>358</v>
      </c>
      <c r="C4458">
        <v>1880</v>
      </c>
      <c r="D4458">
        <v>1153</v>
      </c>
      <c r="E4458">
        <v>61.329787234042549</v>
      </c>
      <c r="F4458">
        <v>2272</v>
      </c>
      <c r="G4458">
        <v>1157</v>
      </c>
      <c r="H4458">
        <v>50.924295774647888</v>
      </c>
      <c r="I4458">
        <v>4152</v>
      </c>
      <c r="J4458">
        <v>2310</v>
      </c>
      <c r="K4458">
        <v>55.635838150289018</v>
      </c>
    </row>
    <row r="4459" spans="1:11" x14ac:dyDescent="0.25">
      <c r="A4459" t="s">
        <v>328</v>
      </c>
      <c r="B4459" t="s">
        <v>359</v>
      </c>
      <c r="C4459">
        <v>2150</v>
      </c>
      <c r="D4459">
        <v>1331</v>
      </c>
      <c r="E4459">
        <v>61.906976744186046</v>
      </c>
      <c r="F4459">
        <v>2563</v>
      </c>
      <c r="G4459">
        <v>1339</v>
      </c>
      <c r="H4459">
        <v>52.243464689816619</v>
      </c>
      <c r="I4459">
        <v>4713</v>
      </c>
      <c r="J4459">
        <v>2670</v>
      </c>
      <c r="K4459">
        <v>56.651814131126677</v>
      </c>
    </row>
    <row r="4460" spans="1:11" x14ac:dyDescent="0.25">
      <c r="A4460" t="s">
        <v>328</v>
      </c>
      <c r="B4460" t="s">
        <v>360</v>
      </c>
      <c r="C4460">
        <v>1987</v>
      </c>
      <c r="D4460">
        <v>1199</v>
      </c>
      <c r="E4460">
        <v>60.342224458983395</v>
      </c>
      <c r="F4460">
        <v>2381</v>
      </c>
      <c r="G4460">
        <v>1246</v>
      </c>
      <c r="H4460">
        <v>52.330953380932378</v>
      </c>
      <c r="I4460">
        <v>4368</v>
      </c>
      <c r="J4460">
        <v>2445</v>
      </c>
      <c r="K4460">
        <v>55.975274725274723</v>
      </c>
    </row>
    <row r="4461" spans="1:11" x14ac:dyDescent="0.25">
      <c r="A4461" t="s">
        <v>328</v>
      </c>
      <c r="B4461" t="s">
        <v>361</v>
      </c>
      <c r="C4461">
        <v>1803</v>
      </c>
      <c r="D4461">
        <v>1106</v>
      </c>
      <c r="E4461">
        <v>61.342207432057698</v>
      </c>
      <c r="F4461">
        <v>2237</v>
      </c>
      <c r="G4461">
        <v>1131</v>
      </c>
      <c r="H4461">
        <v>50.558784085829203</v>
      </c>
      <c r="I4461">
        <v>4040</v>
      </c>
      <c r="J4461">
        <v>2237</v>
      </c>
      <c r="K4461">
        <v>55.3712871287129</v>
      </c>
    </row>
    <row r="4462" spans="1:11" x14ac:dyDescent="0.25">
      <c r="A4462" t="s">
        <v>328</v>
      </c>
      <c r="B4462" t="s">
        <v>362</v>
      </c>
      <c r="C4462">
        <v>1906</v>
      </c>
      <c r="D4462">
        <v>1120</v>
      </c>
      <c r="E4462">
        <v>58.761804826862502</v>
      </c>
      <c r="F4462">
        <v>2279</v>
      </c>
      <c r="G4462">
        <v>1125</v>
      </c>
      <c r="H4462">
        <v>49.363756033347997</v>
      </c>
      <c r="I4462">
        <v>4185</v>
      </c>
      <c r="J4462">
        <v>2245</v>
      </c>
      <c r="K4462">
        <v>53.643966547192399</v>
      </c>
    </row>
    <row r="4463" spans="1:11" x14ac:dyDescent="0.25">
      <c r="A4463" t="s">
        <v>328</v>
      </c>
      <c r="B4463" t="s">
        <v>363</v>
      </c>
      <c r="C4463">
        <v>620</v>
      </c>
      <c r="D4463">
        <v>389</v>
      </c>
      <c r="E4463">
        <v>62.741935483871003</v>
      </c>
      <c r="F4463">
        <v>647</v>
      </c>
      <c r="G4463">
        <v>350</v>
      </c>
      <c r="H4463">
        <v>54.095826893353902</v>
      </c>
      <c r="I4463">
        <v>1267</v>
      </c>
      <c r="J4463">
        <v>739</v>
      </c>
      <c r="K4463">
        <v>58.326756116811403</v>
      </c>
    </row>
    <row r="4464" spans="1:11" x14ac:dyDescent="0.25">
      <c r="A4464" t="s">
        <v>485</v>
      </c>
      <c r="B4464" t="s">
        <v>365</v>
      </c>
      <c r="C4464">
        <v>2780</v>
      </c>
      <c r="D4464">
        <v>1432</v>
      </c>
      <c r="E4464">
        <v>51.510791366906481</v>
      </c>
      <c r="F4464">
        <v>3108</v>
      </c>
      <c r="G4464">
        <v>1316</v>
      </c>
      <c r="H4464">
        <v>42.342342342342342</v>
      </c>
      <c r="I4464">
        <v>5891</v>
      </c>
      <c r="J4464">
        <v>2748</v>
      </c>
      <c r="K4464">
        <v>46.647428280427775</v>
      </c>
    </row>
    <row r="4465" spans="1:11" x14ac:dyDescent="0.25">
      <c r="A4465" t="s">
        <v>485</v>
      </c>
      <c r="B4465" t="s">
        <v>366</v>
      </c>
      <c r="C4465">
        <v>3145</v>
      </c>
      <c r="D4465">
        <v>1716</v>
      </c>
      <c r="E4465">
        <v>54.56279809220986</v>
      </c>
      <c r="F4465">
        <v>3511</v>
      </c>
      <c r="G4465">
        <v>1609</v>
      </c>
      <c r="H4465">
        <v>45.827399601253198</v>
      </c>
      <c r="I4465">
        <v>6656</v>
      </c>
      <c r="J4465">
        <v>3325</v>
      </c>
      <c r="K4465">
        <v>49.95492788461538</v>
      </c>
    </row>
    <row r="4466" spans="1:11" x14ac:dyDescent="0.25">
      <c r="A4466" t="s">
        <v>485</v>
      </c>
      <c r="B4466" t="s">
        <v>367</v>
      </c>
      <c r="C4466">
        <v>3008</v>
      </c>
      <c r="D4466">
        <v>1716</v>
      </c>
      <c r="E4466">
        <v>57.047872340425528</v>
      </c>
      <c r="F4466">
        <v>3375</v>
      </c>
      <c r="G4466">
        <v>1586</v>
      </c>
      <c r="H4466">
        <v>46.992592592592594</v>
      </c>
      <c r="I4466">
        <v>6383</v>
      </c>
      <c r="J4466">
        <v>3302</v>
      </c>
      <c r="K4466">
        <v>51.731160896130348</v>
      </c>
    </row>
    <row r="4467" spans="1:11" x14ac:dyDescent="0.25">
      <c r="A4467" t="s">
        <v>485</v>
      </c>
      <c r="B4467" t="s">
        <v>355</v>
      </c>
      <c r="C4467">
        <v>3423</v>
      </c>
      <c r="D4467">
        <v>1868</v>
      </c>
      <c r="E4467">
        <v>54.572012854221441</v>
      </c>
      <c r="F4467">
        <v>3954</v>
      </c>
      <c r="G4467">
        <v>1870</v>
      </c>
      <c r="H4467">
        <v>47.293879615579165</v>
      </c>
      <c r="I4467">
        <v>7377</v>
      </c>
      <c r="J4467">
        <v>3738</v>
      </c>
      <c r="K4467">
        <v>50.671004473363155</v>
      </c>
    </row>
    <row r="4468" spans="1:11" x14ac:dyDescent="0.25">
      <c r="A4468" t="s">
        <v>485</v>
      </c>
      <c r="B4468" t="s">
        <v>368</v>
      </c>
      <c r="C4468">
        <v>3392</v>
      </c>
      <c r="D4468">
        <v>1833</v>
      </c>
      <c r="E4468">
        <v>54.038915094339629</v>
      </c>
      <c r="F4468">
        <v>3786</v>
      </c>
      <c r="G4468">
        <v>1751</v>
      </c>
      <c r="H4468">
        <v>46.249339672477547</v>
      </c>
      <c r="I4468">
        <v>7178</v>
      </c>
      <c r="J4468">
        <v>3584</v>
      </c>
      <c r="K4468">
        <v>49.930342713847864</v>
      </c>
    </row>
    <row r="4469" spans="1:11" x14ac:dyDescent="0.25">
      <c r="A4469" t="s">
        <v>485</v>
      </c>
      <c r="B4469" t="s">
        <v>369</v>
      </c>
      <c r="C4469">
        <v>2769</v>
      </c>
      <c r="D4469">
        <v>1461</v>
      </c>
      <c r="E4469">
        <v>52.762730227518958</v>
      </c>
      <c r="F4469">
        <v>3088</v>
      </c>
      <c r="G4469">
        <v>1462</v>
      </c>
      <c r="H4469">
        <v>47.344559585492227</v>
      </c>
      <c r="I4469">
        <v>5857</v>
      </c>
      <c r="J4469">
        <v>2923</v>
      </c>
      <c r="K4469">
        <v>49.906095270616362</v>
      </c>
    </row>
    <row r="4470" spans="1:11" x14ac:dyDescent="0.25">
      <c r="A4470" t="s">
        <v>485</v>
      </c>
      <c r="B4470" t="s">
        <v>370</v>
      </c>
      <c r="C4470">
        <v>2828</v>
      </c>
      <c r="D4470">
        <v>1557</v>
      </c>
      <c r="E4470">
        <v>55.056577086280058</v>
      </c>
      <c r="F4470">
        <v>3062</v>
      </c>
      <c r="G4470">
        <v>1435</v>
      </c>
      <c r="H4470">
        <v>46.864794252122792</v>
      </c>
      <c r="I4470">
        <v>5890</v>
      </c>
      <c r="J4470">
        <v>2992</v>
      </c>
      <c r="K4470">
        <v>50.797962648556876</v>
      </c>
    </row>
    <row r="4471" spans="1:11" x14ac:dyDescent="0.25">
      <c r="A4471" t="s">
        <v>485</v>
      </c>
      <c r="B4471" t="s">
        <v>357</v>
      </c>
      <c r="C4471">
        <v>2865</v>
      </c>
      <c r="D4471">
        <v>1653</v>
      </c>
      <c r="E4471">
        <v>57.696335078534027</v>
      </c>
      <c r="F4471">
        <v>3183</v>
      </c>
      <c r="G4471">
        <v>1573</v>
      </c>
      <c r="H4471">
        <v>49.418787307571478</v>
      </c>
      <c r="I4471">
        <v>6048</v>
      </c>
      <c r="J4471">
        <v>3226</v>
      </c>
      <c r="K4471">
        <v>53.339947089947088</v>
      </c>
    </row>
    <row r="4472" spans="1:11" x14ac:dyDescent="0.25">
      <c r="A4472" t="s">
        <v>485</v>
      </c>
      <c r="B4472" t="s">
        <v>358</v>
      </c>
      <c r="C4472">
        <v>2642</v>
      </c>
      <c r="D4472">
        <v>1510</v>
      </c>
      <c r="E4472">
        <v>57.153671461014383</v>
      </c>
      <c r="F4472">
        <v>2930</v>
      </c>
      <c r="G4472">
        <v>1464</v>
      </c>
      <c r="H4472">
        <v>49.965870307167236</v>
      </c>
      <c r="I4472">
        <v>5572</v>
      </c>
      <c r="J4472">
        <v>2974</v>
      </c>
      <c r="K4472">
        <v>53.374012921751621</v>
      </c>
    </row>
    <row r="4473" spans="1:11" x14ac:dyDescent="0.25">
      <c r="A4473" t="s">
        <v>485</v>
      </c>
      <c r="B4473" t="s">
        <v>359</v>
      </c>
      <c r="C4473">
        <v>3232</v>
      </c>
      <c r="D4473">
        <v>1837</v>
      </c>
      <c r="E4473">
        <v>56.837871287128706</v>
      </c>
      <c r="F4473">
        <v>3590</v>
      </c>
      <c r="G4473">
        <v>1715</v>
      </c>
      <c r="H4473">
        <v>47.771587743732589</v>
      </c>
      <c r="I4473">
        <v>6822</v>
      </c>
      <c r="J4473">
        <v>3552</v>
      </c>
      <c r="K4473">
        <v>52.066842568161832</v>
      </c>
    </row>
    <row r="4474" spans="1:11" x14ac:dyDescent="0.25">
      <c r="A4474" t="s">
        <v>485</v>
      </c>
      <c r="B4474" t="s">
        <v>360</v>
      </c>
      <c r="C4474">
        <v>1544</v>
      </c>
      <c r="D4474">
        <v>922</v>
      </c>
      <c r="E4474">
        <v>59.715025906735754</v>
      </c>
      <c r="F4474">
        <v>1897</v>
      </c>
      <c r="G4474">
        <v>1005</v>
      </c>
      <c r="H4474">
        <v>52.978386926726408</v>
      </c>
      <c r="I4474">
        <v>3441</v>
      </c>
      <c r="J4474">
        <v>1927</v>
      </c>
      <c r="K4474">
        <v>56.001162452775354</v>
      </c>
    </row>
    <row r="4475" spans="1:11" x14ac:dyDescent="0.25">
      <c r="A4475" t="s">
        <v>329</v>
      </c>
      <c r="B4475" t="s">
        <v>368</v>
      </c>
      <c r="C4475">
        <v>1708</v>
      </c>
      <c r="D4475">
        <v>723</v>
      </c>
      <c r="E4475">
        <v>42.330210772833723</v>
      </c>
      <c r="F4475">
        <v>1954</v>
      </c>
      <c r="G4475">
        <v>770</v>
      </c>
      <c r="H4475">
        <v>39.406345957011261</v>
      </c>
      <c r="I4475">
        <v>3662</v>
      </c>
      <c r="J4475">
        <v>1493</v>
      </c>
      <c r="K4475">
        <v>40.77007099945385</v>
      </c>
    </row>
    <row r="4476" spans="1:11" x14ac:dyDescent="0.25">
      <c r="A4476" t="s">
        <v>329</v>
      </c>
      <c r="B4476" t="s">
        <v>369</v>
      </c>
      <c r="C4476">
        <v>1576</v>
      </c>
      <c r="D4476">
        <v>643</v>
      </c>
      <c r="E4476">
        <v>40.799492385786806</v>
      </c>
      <c r="F4476">
        <v>1615</v>
      </c>
      <c r="G4476">
        <v>630</v>
      </c>
      <c r="H4476">
        <v>39.009287925696597</v>
      </c>
      <c r="I4476">
        <v>3191</v>
      </c>
      <c r="J4476">
        <v>1273</v>
      </c>
      <c r="K4476">
        <v>39.893450329050459</v>
      </c>
    </row>
    <row r="4477" spans="1:11" x14ac:dyDescent="0.25">
      <c r="A4477" t="s">
        <v>329</v>
      </c>
      <c r="B4477" t="s">
        <v>370</v>
      </c>
      <c r="C4477">
        <v>1560</v>
      </c>
      <c r="D4477">
        <v>671</v>
      </c>
      <c r="E4477">
        <v>43.012820512820518</v>
      </c>
      <c r="F4477">
        <v>1554</v>
      </c>
      <c r="G4477">
        <v>655</v>
      </c>
      <c r="H4477">
        <v>42.149292149292151</v>
      </c>
      <c r="I4477">
        <v>3114</v>
      </c>
      <c r="J4477">
        <v>1326</v>
      </c>
      <c r="K4477">
        <v>42.581888246628132</v>
      </c>
    </row>
    <row r="4478" spans="1:11" x14ac:dyDescent="0.25">
      <c r="A4478" t="s">
        <v>329</v>
      </c>
      <c r="B4478" t="s">
        <v>357</v>
      </c>
      <c r="C4478">
        <v>1687</v>
      </c>
      <c r="D4478">
        <v>783</v>
      </c>
      <c r="E4478">
        <v>46.413752222880859</v>
      </c>
      <c r="F4478">
        <v>1581</v>
      </c>
      <c r="G4478">
        <v>641</v>
      </c>
      <c r="H4478">
        <v>40.54395951929159</v>
      </c>
      <c r="I4478">
        <v>3268</v>
      </c>
      <c r="J4478">
        <v>1424</v>
      </c>
      <c r="K4478">
        <v>43.57405140758874</v>
      </c>
    </row>
    <row r="4479" spans="1:11" x14ac:dyDescent="0.25">
      <c r="A4479" t="s">
        <v>329</v>
      </c>
      <c r="B4479" t="s">
        <v>358</v>
      </c>
      <c r="C4479">
        <v>2082</v>
      </c>
      <c r="D4479">
        <v>925</v>
      </c>
      <c r="E4479">
        <v>44.428434197886645</v>
      </c>
      <c r="F4479">
        <v>2089</v>
      </c>
      <c r="G4479">
        <v>858</v>
      </c>
      <c r="H4479">
        <v>41.072283389181429</v>
      </c>
      <c r="I4479">
        <v>4171</v>
      </c>
      <c r="J4479">
        <v>1783</v>
      </c>
      <c r="K4479">
        <v>42.747542555742029</v>
      </c>
    </row>
    <row r="4480" spans="1:11" x14ac:dyDescent="0.25">
      <c r="A4480" t="s">
        <v>329</v>
      </c>
      <c r="B4480" t="s">
        <v>359</v>
      </c>
      <c r="C4480">
        <v>2295</v>
      </c>
      <c r="D4480">
        <v>1014</v>
      </c>
      <c r="E4480">
        <v>44.183006535947719</v>
      </c>
      <c r="F4480">
        <v>2222</v>
      </c>
      <c r="G4480">
        <v>939</v>
      </c>
      <c r="H4480">
        <v>42.259225922592258</v>
      </c>
      <c r="I4480">
        <v>4517</v>
      </c>
      <c r="J4480">
        <v>1953</v>
      </c>
      <c r="K4480">
        <v>43.236661500996235</v>
      </c>
    </row>
    <row r="4481" spans="1:11" x14ac:dyDescent="0.25">
      <c r="A4481" t="s">
        <v>329</v>
      </c>
      <c r="B4481" t="s">
        <v>360</v>
      </c>
      <c r="C4481">
        <v>2088</v>
      </c>
      <c r="D4481">
        <v>943</v>
      </c>
      <c r="E4481">
        <v>45.162835249042146</v>
      </c>
      <c r="F4481">
        <v>2069</v>
      </c>
      <c r="G4481">
        <v>838</v>
      </c>
      <c r="H4481">
        <v>40.502658289028517</v>
      </c>
      <c r="I4481">
        <v>4157</v>
      </c>
      <c r="J4481">
        <v>1781</v>
      </c>
      <c r="K4481">
        <v>42.843396680298291</v>
      </c>
    </row>
    <row r="4482" spans="1:11" x14ac:dyDescent="0.25">
      <c r="A4482" t="s">
        <v>329</v>
      </c>
      <c r="B4482" t="s">
        <v>361</v>
      </c>
      <c r="C4482">
        <v>2065</v>
      </c>
      <c r="D4482">
        <v>840</v>
      </c>
      <c r="E4482">
        <v>40.677966101694899</v>
      </c>
      <c r="F4482">
        <v>2114</v>
      </c>
      <c r="G4482">
        <v>771</v>
      </c>
      <c r="H4482">
        <v>36.471144749290403</v>
      </c>
      <c r="I4482">
        <v>4179</v>
      </c>
      <c r="J4482">
        <v>1611</v>
      </c>
      <c r="K4482">
        <v>38.549892318736497</v>
      </c>
    </row>
    <row r="4483" spans="1:11" x14ac:dyDescent="0.25">
      <c r="A4483" t="s">
        <v>329</v>
      </c>
      <c r="B4483" t="s">
        <v>362</v>
      </c>
      <c r="C4483">
        <v>2001</v>
      </c>
      <c r="D4483">
        <v>889</v>
      </c>
      <c r="E4483">
        <v>44.427786106946499</v>
      </c>
      <c r="F4483">
        <v>2120</v>
      </c>
      <c r="G4483">
        <v>843</v>
      </c>
      <c r="H4483">
        <v>39.764150943396203</v>
      </c>
      <c r="I4483">
        <v>4121</v>
      </c>
      <c r="J4483">
        <v>1732</v>
      </c>
      <c r="K4483">
        <v>42.0286338267411</v>
      </c>
    </row>
    <row r="4484" spans="1:11" x14ac:dyDescent="0.25">
      <c r="A4484" t="s">
        <v>329</v>
      </c>
      <c r="B4484" t="s">
        <v>363</v>
      </c>
      <c r="C4484">
        <v>638</v>
      </c>
      <c r="D4484">
        <v>300</v>
      </c>
      <c r="E4484">
        <v>47.021943573667699</v>
      </c>
      <c r="F4484">
        <v>621</v>
      </c>
      <c r="G4484">
        <v>294</v>
      </c>
      <c r="H4484">
        <v>47.342995169082101</v>
      </c>
      <c r="I4484">
        <v>1259</v>
      </c>
      <c r="J4484">
        <v>594</v>
      </c>
      <c r="K4484">
        <v>47.180301826846701</v>
      </c>
    </row>
    <row r="4485" spans="1:11" x14ac:dyDescent="0.25">
      <c r="A4485" t="s">
        <v>329</v>
      </c>
      <c r="B4485" t="s">
        <v>355</v>
      </c>
      <c r="C4485">
        <v>1572</v>
      </c>
      <c r="D4485">
        <v>743</v>
      </c>
      <c r="E4485">
        <v>47.264631043256998</v>
      </c>
      <c r="F4485">
        <v>1645</v>
      </c>
      <c r="G4485">
        <v>724</v>
      </c>
      <c r="H4485">
        <v>44.012158054711243</v>
      </c>
      <c r="I4485">
        <v>3217</v>
      </c>
      <c r="J4485">
        <v>1467</v>
      </c>
      <c r="K4485">
        <v>45.601492073360276</v>
      </c>
    </row>
    <row r="4486" spans="1:11" x14ac:dyDescent="0.25">
      <c r="A4486" t="s">
        <v>295</v>
      </c>
      <c r="B4486" t="s">
        <v>360</v>
      </c>
      <c r="C4486">
        <v>3318</v>
      </c>
      <c r="D4486">
        <v>1582</v>
      </c>
      <c r="E4486">
        <v>47.679324894514764</v>
      </c>
      <c r="F4486">
        <v>3717</v>
      </c>
      <c r="G4486">
        <v>1506</v>
      </c>
      <c r="H4486">
        <v>40.516545601291362</v>
      </c>
      <c r="I4486">
        <v>7035</v>
      </c>
      <c r="J4486">
        <v>3088</v>
      </c>
      <c r="K4486">
        <v>43.894811656005686</v>
      </c>
    </row>
    <row r="4487" spans="1:11" x14ac:dyDescent="0.25">
      <c r="A4487" t="s">
        <v>295</v>
      </c>
      <c r="B4487" t="s">
        <v>361</v>
      </c>
      <c r="C4487">
        <v>2984</v>
      </c>
      <c r="D4487">
        <v>1374</v>
      </c>
      <c r="E4487">
        <v>46.045576407506701</v>
      </c>
      <c r="F4487">
        <v>3232</v>
      </c>
      <c r="G4487">
        <v>1291</v>
      </c>
      <c r="H4487">
        <v>39.944306930693102</v>
      </c>
      <c r="I4487">
        <v>6216</v>
      </c>
      <c r="J4487">
        <v>2665</v>
      </c>
      <c r="K4487">
        <v>42.873230373230399</v>
      </c>
    </row>
    <row r="4488" spans="1:11" x14ac:dyDescent="0.25">
      <c r="A4488" t="s">
        <v>295</v>
      </c>
      <c r="B4488" t="s">
        <v>362</v>
      </c>
      <c r="C4488">
        <v>2900</v>
      </c>
      <c r="D4488">
        <v>1387</v>
      </c>
      <c r="E4488">
        <v>47.827586206896498</v>
      </c>
      <c r="F4488">
        <v>3414</v>
      </c>
      <c r="G4488">
        <v>1398</v>
      </c>
      <c r="H4488">
        <v>40.949033391915599</v>
      </c>
      <c r="I4488">
        <v>6314</v>
      </c>
      <c r="J4488">
        <v>2785</v>
      </c>
      <c r="K4488">
        <v>44.108330693696502</v>
      </c>
    </row>
    <row r="4489" spans="1:11" x14ac:dyDescent="0.25">
      <c r="A4489" t="s">
        <v>295</v>
      </c>
      <c r="B4489" t="s">
        <v>363</v>
      </c>
      <c r="C4489">
        <v>839</v>
      </c>
      <c r="D4489">
        <v>428</v>
      </c>
      <c r="E4489">
        <v>51.013110846245503</v>
      </c>
      <c r="F4489">
        <v>922</v>
      </c>
      <c r="G4489">
        <v>411</v>
      </c>
      <c r="H4489">
        <v>44.577006507592202</v>
      </c>
      <c r="I4489">
        <v>1761</v>
      </c>
      <c r="J4489">
        <v>839</v>
      </c>
      <c r="K4489">
        <v>47.6433844406587</v>
      </c>
    </row>
    <row r="4490" spans="1:11" x14ac:dyDescent="0.25">
      <c r="A4490" t="s">
        <v>331</v>
      </c>
      <c r="B4490" t="s">
        <v>365</v>
      </c>
      <c r="C4490">
        <v>2478</v>
      </c>
      <c r="D4490">
        <v>1350</v>
      </c>
      <c r="E4490">
        <v>54.479418886198545</v>
      </c>
      <c r="F4490">
        <v>2711</v>
      </c>
      <c r="G4490">
        <v>1354</v>
      </c>
      <c r="H4490">
        <v>49.944669863518996</v>
      </c>
      <c r="I4490">
        <v>5190</v>
      </c>
      <c r="J4490">
        <v>2704</v>
      </c>
      <c r="K4490">
        <v>52.100192678227359</v>
      </c>
    </row>
    <row r="4491" spans="1:11" x14ac:dyDescent="0.25">
      <c r="A4491" t="s">
        <v>331</v>
      </c>
      <c r="B4491" t="s">
        <v>366</v>
      </c>
      <c r="C4491">
        <v>2331</v>
      </c>
      <c r="D4491">
        <v>1325</v>
      </c>
      <c r="E4491">
        <v>56.842556842556839</v>
      </c>
      <c r="F4491">
        <v>2566</v>
      </c>
      <c r="G4491">
        <v>1311</v>
      </c>
      <c r="H4491">
        <v>51.091192517537017</v>
      </c>
      <c r="I4491">
        <v>4897</v>
      </c>
      <c r="J4491">
        <v>2636</v>
      </c>
      <c r="K4491">
        <v>53.828874821319175</v>
      </c>
    </row>
    <row r="4492" spans="1:11" x14ac:dyDescent="0.25">
      <c r="A4492" t="s">
        <v>331</v>
      </c>
      <c r="B4492" t="s">
        <v>367</v>
      </c>
      <c r="C4492">
        <v>2402</v>
      </c>
      <c r="D4492">
        <v>1356</v>
      </c>
      <c r="E4492">
        <v>56.452955870108241</v>
      </c>
      <c r="F4492">
        <v>2315</v>
      </c>
      <c r="G4492">
        <v>1202</v>
      </c>
      <c r="H4492">
        <v>51.922246220302377</v>
      </c>
      <c r="I4492">
        <v>4717</v>
      </c>
      <c r="J4492">
        <v>2558</v>
      </c>
      <c r="K4492">
        <v>54.229383082467663</v>
      </c>
    </row>
    <row r="4493" spans="1:11" x14ac:dyDescent="0.25">
      <c r="A4493" t="s">
        <v>331</v>
      </c>
      <c r="B4493" t="s">
        <v>355</v>
      </c>
      <c r="C4493">
        <v>2169</v>
      </c>
      <c r="D4493">
        <v>1274</v>
      </c>
      <c r="E4493">
        <v>58.736745043798983</v>
      </c>
      <c r="F4493">
        <v>2477</v>
      </c>
      <c r="G4493">
        <v>1261</v>
      </c>
      <c r="H4493">
        <v>50.908356883326604</v>
      </c>
      <c r="I4493">
        <v>4646</v>
      </c>
      <c r="J4493">
        <v>2535</v>
      </c>
      <c r="K4493">
        <v>54.563065002152392</v>
      </c>
    </row>
    <row r="4494" spans="1:11" x14ac:dyDescent="0.25">
      <c r="A4494" t="s">
        <v>331</v>
      </c>
      <c r="B4494" t="s">
        <v>368</v>
      </c>
      <c r="C4494">
        <v>1892</v>
      </c>
      <c r="D4494">
        <v>1169</v>
      </c>
      <c r="E4494">
        <v>61.786469344608875</v>
      </c>
      <c r="F4494">
        <v>2285</v>
      </c>
      <c r="G4494">
        <v>1210</v>
      </c>
      <c r="H4494">
        <v>52.95404814004376</v>
      </c>
      <c r="I4494">
        <v>4177</v>
      </c>
      <c r="J4494">
        <v>2379</v>
      </c>
      <c r="K4494">
        <v>56.954752214508019</v>
      </c>
    </row>
    <row r="4495" spans="1:11" x14ac:dyDescent="0.25">
      <c r="A4495" t="s">
        <v>331</v>
      </c>
      <c r="B4495" t="s">
        <v>369</v>
      </c>
      <c r="C4495">
        <v>2110</v>
      </c>
      <c r="D4495">
        <v>1248</v>
      </c>
      <c r="E4495">
        <v>59.14691943127962</v>
      </c>
      <c r="F4495">
        <v>2340</v>
      </c>
      <c r="G4495">
        <v>1214</v>
      </c>
      <c r="H4495">
        <v>51.880341880341888</v>
      </c>
      <c r="I4495">
        <v>4450</v>
      </c>
      <c r="J4495">
        <v>2462</v>
      </c>
      <c r="K4495">
        <v>55.325842696629216</v>
      </c>
    </row>
    <row r="4496" spans="1:11" x14ac:dyDescent="0.25">
      <c r="A4496" t="s">
        <v>331</v>
      </c>
      <c r="B4496" t="s">
        <v>370</v>
      </c>
      <c r="C4496">
        <v>2166</v>
      </c>
      <c r="D4496">
        <v>1256</v>
      </c>
      <c r="E4496">
        <v>57.987072945521696</v>
      </c>
      <c r="F4496">
        <v>2367</v>
      </c>
      <c r="G4496">
        <v>1248</v>
      </c>
      <c r="H4496">
        <v>52.72496831432192</v>
      </c>
      <c r="I4496">
        <v>4533</v>
      </c>
      <c r="J4496">
        <v>2504</v>
      </c>
      <c r="K4496">
        <v>55.239355834987862</v>
      </c>
    </row>
    <row r="4497" spans="1:11" x14ac:dyDescent="0.25">
      <c r="A4497" t="s">
        <v>331</v>
      </c>
      <c r="B4497" t="s">
        <v>357</v>
      </c>
      <c r="C4497">
        <v>2374</v>
      </c>
      <c r="D4497">
        <v>1388</v>
      </c>
      <c r="E4497">
        <v>58.466722830665539</v>
      </c>
      <c r="F4497">
        <v>2456</v>
      </c>
      <c r="G4497">
        <v>1264</v>
      </c>
      <c r="H4497">
        <v>51.465798045602604</v>
      </c>
      <c r="I4497">
        <v>4830</v>
      </c>
      <c r="J4497">
        <v>2652</v>
      </c>
      <c r="K4497">
        <v>54.906832298136642</v>
      </c>
    </row>
    <row r="4498" spans="1:11" x14ac:dyDescent="0.25">
      <c r="A4498" t="s">
        <v>331</v>
      </c>
      <c r="B4498" t="s">
        <v>358</v>
      </c>
      <c r="C4498">
        <v>2270</v>
      </c>
      <c r="D4498">
        <v>1383</v>
      </c>
      <c r="E4498">
        <v>60.925110132158586</v>
      </c>
      <c r="F4498">
        <v>2459</v>
      </c>
      <c r="G4498">
        <v>1348</v>
      </c>
      <c r="H4498">
        <v>54.819032126880849</v>
      </c>
      <c r="I4498">
        <v>4729</v>
      </c>
      <c r="J4498">
        <v>2731</v>
      </c>
      <c r="K4498">
        <v>57.750052865299224</v>
      </c>
    </row>
    <row r="4499" spans="1:11" x14ac:dyDescent="0.25">
      <c r="A4499" t="s">
        <v>331</v>
      </c>
      <c r="B4499" t="s">
        <v>359</v>
      </c>
      <c r="C4499">
        <v>2770</v>
      </c>
      <c r="D4499">
        <v>1736</v>
      </c>
      <c r="E4499">
        <v>62.671480144404335</v>
      </c>
      <c r="F4499">
        <v>3004</v>
      </c>
      <c r="G4499">
        <v>1655</v>
      </c>
      <c r="H4499">
        <v>55.093209054593871</v>
      </c>
      <c r="I4499">
        <v>5774</v>
      </c>
      <c r="J4499">
        <v>3391</v>
      </c>
      <c r="K4499">
        <v>58.728784205057153</v>
      </c>
    </row>
    <row r="4500" spans="1:11" x14ac:dyDescent="0.25">
      <c r="A4500" t="s">
        <v>331</v>
      </c>
      <c r="B4500" t="s">
        <v>360</v>
      </c>
      <c r="C4500">
        <v>2510</v>
      </c>
      <c r="D4500">
        <v>1624</v>
      </c>
      <c r="E4500">
        <v>64.701195219123505</v>
      </c>
      <c r="F4500">
        <v>2796</v>
      </c>
      <c r="G4500">
        <v>1626</v>
      </c>
      <c r="H4500">
        <v>58.154506437768241</v>
      </c>
      <c r="I4500">
        <v>5306</v>
      </c>
      <c r="J4500">
        <v>3250</v>
      </c>
      <c r="K4500">
        <v>61.251413494157561</v>
      </c>
    </row>
    <row r="4501" spans="1:11" x14ac:dyDescent="0.25">
      <c r="A4501" t="s">
        <v>331</v>
      </c>
      <c r="B4501" t="s">
        <v>361</v>
      </c>
      <c r="C4501">
        <v>2405</v>
      </c>
      <c r="D4501">
        <v>1575</v>
      </c>
      <c r="E4501">
        <v>65.488565488565499</v>
      </c>
      <c r="F4501">
        <v>2562</v>
      </c>
      <c r="G4501">
        <v>1499</v>
      </c>
      <c r="H4501">
        <v>58.508977361436401</v>
      </c>
      <c r="I4501">
        <v>4967</v>
      </c>
      <c r="J4501">
        <v>3074</v>
      </c>
      <c r="K4501">
        <v>61.888463861485803</v>
      </c>
    </row>
    <row r="4502" spans="1:11" x14ac:dyDescent="0.25">
      <c r="A4502" t="s">
        <v>331</v>
      </c>
      <c r="B4502" t="s">
        <v>362</v>
      </c>
      <c r="C4502">
        <v>2405</v>
      </c>
      <c r="D4502">
        <v>1552</v>
      </c>
      <c r="E4502">
        <v>64.532224532224504</v>
      </c>
      <c r="F4502">
        <v>2528</v>
      </c>
      <c r="G4502">
        <v>1403</v>
      </c>
      <c r="H4502">
        <v>55.498417721518997</v>
      </c>
      <c r="I4502">
        <v>4933</v>
      </c>
      <c r="J4502">
        <v>2955</v>
      </c>
      <c r="K4502">
        <v>59.902696128116801</v>
      </c>
    </row>
    <row r="4503" spans="1:11" x14ac:dyDescent="0.25">
      <c r="A4503" t="s">
        <v>331</v>
      </c>
      <c r="B4503" t="s">
        <v>363</v>
      </c>
      <c r="C4503">
        <v>761</v>
      </c>
      <c r="D4503">
        <v>521</v>
      </c>
      <c r="E4503">
        <v>68.462549277266803</v>
      </c>
      <c r="F4503">
        <v>817</v>
      </c>
      <c r="G4503">
        <v>530</v>
      </c>
      <c r="H4503">
        <v>64.871481028151806</v>
      </c>
      <c r="I4503">
        <v>1578</v>
      </c>
      <c r="J4503">
        <v>1051</v>
      </c>
      <c r="K4503">
        <v>66.603295310519599</v>
      </c>
    </row>
    <row r="4504" spans="1:11" x14ac:dyDescent="0.25">
      <c r="A4504" t="s">
        <v>332</v>
      </c>
      <c r="B4504" t="s">
        <v>365</v>
      </c>
      <c r="C4504">
        <v>3369</v>
      </c>
      <c r="D4504">
        <v>1854</v>
      </c>
      <c r="E4504">
        <v>55.031166518254679</v>
      </c>
      <c r="F4504">
        <v>4149</v>
      </c>
      <c r="G4504">
        <v>1852</v>
      </c>
      <c r="H4504">
        <v>44.637261990841168</v>
      </c>
      <c r="I4504">
        <v>7520</v>
      </c>
      <c r="J4504">
        <v>3708</v>
      </c>
      <c r="K4504">
        <v>49.308510638297875</v>
      </c>
    </row>
    <row r="4505" spans="1:11" x14ac:dyDescent="0.25">
      <c r="A4505" t="s">
        <v>332</v>
      </c>
      <c r="B4505" t="s">
        <v>366</v>
      </c>
      <c r="C4505">
        <v>3216</v>
      </c>
      <c r="D4505">
        <v>1842</v>
      </c>
      <c r="E4505">
        <v>57.276119402985074</v>
      </c>
      <c r="F4505">
        <v>3989</v>
      </c>
      <c r="G4505">
        <v>1958</v>
      </c>
      <c r="H4505">
        <v>49.084983705189273</v>
      </c>
      <c r="I4505">
        <v>7208</v>
      </c>
      <c r="J4505">
        <v>3801</v>
      </c>
      <c r="K4505">
        <v>52.733074361820201</v>
      </c>
    </row>
    <row r="4506" spans="1:11" x14ac:dyDescent="0.25">
      <c r="A4506" t="s">
        <v>332</v>
      </c>
      <c r="B4506" t="s">
        <v>367</v>
      </c>
      <c r="C4506">
        <v>2905</v>
      </c>
      <c r="D4506">
        <v>1755</v>
      </c>
      <c r="E4506">
        <v>60.413080895008605</v>
      </c>
      <c r="F4506">
        <v>3491</v>
      </c>
      <c r="G4506">
        <v>1769</v>
      </c>
      <c r="H4506">
        <v>50.673159553136635</v>
      </c>
      <c r="I4506">
        <v>6397</v>
      </c>
      <c r="J4506">
        <v>3525</v>
      </c>
      <c r="K4506">
        <v>55.103954978896354</v>
      </c>
    </row>
    <row r="4507" spans="1:11" x14ac:dyDescent="0.25">
      <c r="A4507" t="s">
        <v>332</v>
      </c>
      <c r="B4507" t="s">
        <v>355</v>
      </c>
      <c r="C4507">
        <v>2895</v>
      </c>
      <c r="D4507">
        <v>1656</v>
      </c>
      <c r="E4507">
        <v>57.202072538860101</v>
      </c>
      <c r="F4507">
        <v>3451</v>
      </c>
      <c r="G4507">
        <v>1695</v>
      </c>
      <c r="H4507">
        <v>49.116198203419302</v>
      </c>
      <c r="I4507">
        <v>6346</v>
      </c>
      <c r="J4507">
        <v>3351</v>
      </c>
      <c r="K4507">
        <v>52.804916482823828</v>
      </c>
    </row>
    <row r="4508" spans="1:11" x14ac:dyDescent="0.25">
      <c r="A4508" t="s">
        <v>332</v>
      </c>
      <c r="B4508" t="s">
        <v>368</v>
      </c>
      <c r="C4508">
        <v>2711</v>
      </c>
      <c r="D4508">
        <v>1579</v>
      </c>
      <c r="E4508">
        <v>58.244190335669494</v>
      </c>
      <c r="F4508">
        <v>3293</v>
      </c>
      <c r="G4508">
        <v>1645</v>
      </c>
      <c r="H4508">
        <v>49.954448830853323</v>
      </c>
      <c r="I4508">
        <v>6004</v>
      </c>
      <c r="J4508">
        <v>3224</v>
      </c>
      <c r="K4508">
        <v>53.697534976682206</v>
      </c>
    </row>
    <row r="4509" spans="1:11" x14ac:dyDescent="0.25">
      <c r="A4509" t="s">
        <v>332</v>
      </c>
      <c r="B4509" t="s">
        <v>369</v>
      </c>
      <c r="C4509">
        <v>2425</v>
      </c>
      <c r="D4509">
        <v>1495</v>
      </c>
      <c r="E4509">
        <v>61.649484536082475</v>
      </c>
      <c r="F4509">
        <v>3207</v>
      </c>
      <c r="G4509">
        <v>1672</v>
      </c>
      <c r="H4509">
        <v>52.135952603679449</v>
      </c>
      <c r="I4509">
        <v>5632</v>
      </c>
      <c r="J4509">
        <v>3167</v>
      </c>
      <c r="K4509">
        <v>56.23224431818182</v>
      </c>
    </row>
    <row r="4510" spans="1:11" x14ac:dyDescent="0.25">
      <c r="A4510" t="s">
        <v>332</v>
      </c>
      <c r="B4510" t="s">
        <v>370</v>
      </c>
      <c r="C4510">
        <v>2695</v>
      </c>
      <c r="D4510">
        <v>1717</v>
      </c>
      <c r="E4510">
        <v>63.71057513914657</v>
      </c>
      <c r="F4510">
        <v>3422</v>
      </c>
      <c r="G4510">
        <v>1779</v>
      </c>
      <c r="H4510">
        <v>51.987142022209234</v>
      </c>
      <c r="I4510">
        <v>6117</v>
      </c>
      <c r="J4510">
        <v>3496</v>
      </c>
      <c r="K4510">
        <v>57.152198790256662</v>
      </c>
    </row>
    <row r="4511" spans="1:11" x14ac:dyDescent="0.25">
      <c r="A4511" t="s">
        <v>332</v>
      </c>
      <c r="B4511" t="s">
        <v>357</v>
      </c>
      <c r="C4511">
        <v>2705</v>
      </c>
      <c r="D4511">
        <v>1676</v>
      </c>
      <c r="E4511">
        <v>61.959334565619223</v>
      </c>
      <c r="F4511">
        <v>3364</v>
      </c>
      <c r="G4511">
        <v>1790</v>
      </c>
      <c r="H4511">
        <v>53.210463733650414</v>
      </c>
      <c r="I4511">
        <v>6069</v>
      </c>
      <c r="J4511">
        <v>3466</v>
      </c>
      <c r="K4511">
        <v>57.109902784643275</v>
      </c>
    </row>
    <row r="4512" spans="1:11" x14ac:dyDescent="0.25">
      <c r="A4512" t="s">
        <v>332</v>
      </c>
      <c r="B4512" t="s">
        <v>358</v>
      </c>
      <c r="C4512">
        <v>2612</v>
      </c>
      <c r="D4512">
        <v>1536</v>
      </c>
      <c r="E4512">
        <v>58.805513016845325</v>
      </c>
      <c r="F4512">
        <v>3040</v>
      </c>
      <c r="G4512">
        <v>1546</v>
      </c>
      <c r="H4512">
        <v>50.855263157894733</v>
      </c>
      <c r="I4512">
        <v>5652</v>
      </c>
      <c r="J4512">
        <v>3082</v>
      </c>
      <c r="K4512">
        <v>54.52937013446568</v>
      </c>
    </row>
    <row r="4513" spans="1:11" x14ac:dyDescent="0.25">
      <c r="A4513" t="s">
        <v>332</v>
      </c>
      <c r="B4513" t="s">
        <v>359</v>
      </c>
      <c r="C4513">
        <v>2922</v>
      </c>
      <c r="D4513">
        <v>1671</v>
      </c>
      <c r="E4513">
        <v>57.186858316221766</v>
      </c>
      <c r="F4513">
        <v>3968</v>
      </c>
      <c r="G4513">
        <v>1888</v>
      </c>
      <c r="H4513">
        <v>47.58064516129032</v>
      </c>
      <c r="I4513">
        <v>6890</v>
      </c>
      <c r="J4513">
        <v>3559</v>
      </c>
      <c r="K4513">
        <v>51.654571843251091</v>
      </c>
    </row>
    <row r="4514" spans="1:11" x14ac:dyDescent="0.25">
      <c r="A4514" t="s">
        <v>332</v>
      </c>
      <c r="B4514" t="s">
        <v>360</v>
      </c>
      <c r="C4514">
        <v>3048</v>
      </c>
      <c r="D4514">
        <v>1660</v>
      </c>
      <c r="E4514">
        <v>54.461942257217849</v>
      </c>
      <c r="F4514">
        <v>3906</v>
      </c>
      <c r="G4514">
        <v>1863</v>
      </c>
      <c r="H4514">
        <v>47.695852534562206</v>
      </c>
      <c r="I4514">
        <v>6954</v>
      </c>
      <c r="J4514">
        <v>3523</v>
      </c>
      <c r="K4514">
        <v>50.66148979004889</v>
      </c>
    </row>
    <row r="4515" spans="1:11" x14ac:dyDescent="0.25">
      <c r="A4515" t="s">
        <v>332</v>
      </c>
      <c r="B4515" t="s">
        <v>361</v>
      </c>
      <c r="C4515">
        <v>2913</v>
      </c>
      <c r="D4515">
        <v>1659</v>
      </c>
      <c r="E4515">
        <v>56.951596292482002</v>
      </c>
      <c r="F4515">
        <v>3553</v>
      </c>
      <c r="G4515">
        <v>1832</v>
      </c>
      <c r="H4515">
        <v>51.562060230790898</v>
      </c>
      <c r="I4515">
        <v>6466</v>
      </c>
      <c r="J4515">
        <v>3491</v>
      </c>
      <c r="K4515">
        <v>53.990102072378598</v>
      </c>
    </row>
    <row r="4516" spans="1:11" x14ac:dyDescent="0.25">
      <c r="A4516" t="s">
        <v>332</v>
      </c>
      <c r="B4516" t="s">
        <v>362</v>
      </c>
      <c r="C4516">
        <v>2921</v>
      </c>
      <c r="D4516">
        <v>1616</v>
      </c>
      <c r="E4516">
        <v>55.323519342690901</v>
      </c>
      <c r="F4516">
        <v>3657</v>
      </c>
      <c r="G4516">
        <v>1774</v>
      </c>
      <c r="H4516">
        <v>48.509707410445699</v>
      </c>
      <c r="I4516">
        <v>6578</v>
      </c>
      <c r="J4516">
        <v>3390</v>
      </c>
      <c r="K4516">
        <v>51.535421100638501</v>
      </c>
    </row>
    <row r="4517" spans="1:11" x14ac:dyDescent="0.25">
      <c r="A4517" t="s">
        <v>332</v>
      </c>
      <c r="B4517" t="s">
        <v>363</v>
      </c>
      <c r="C4517">
        <v>946</v>
      </c>
      <c r="D4517">
        <v>536</v>
      </c>
      <c r="E4517">
        <v>56.659619450317102</v>
      </c>
      <c r="F4517">
        <v>1166</v>
      </c>
      <c r="G4517">
        <v>594</v>
      </c>
      <c r="H4517">
        <v>50.943396226415103</v>
      </c>
      <c r="I4517">
        <v>2112</v>
      </c>
      <c r="J4517">
        <v>1130</v>
      </c>
      <c r="K4517">
        <v>53.503787878787897</v>
      </c>
    </row>
    <row r="4518" spans="1:11" x14ac:dyDescent="0.25">
      <c r="A4518" t="s">
        <v>486</v>
      </c>
      <c r="B4518" t="s">
        <v>361</v>
      </c>
      <c r="C4518">
        <v>1249</v>
      </c>
      <c r="D4518">
        <v>681</v>
      </c>
      <c r="E4518">
        <v>54.523618895116101</v>
      </c>
      <c r="F4518">
        <v>1561</v>
      </c>
      <c r="G4518">
        <v>743</v>
      </c>
      <c r="H4518">
        <v>47.597693786034597</v>
      </c>
      <c r="I4518">
        <v>2810</v>
      </c>
      <c r="J4518">
        <v>1424</v>
      </c>
      <c r="K4518">
        <v>50.676156583629897</v>
      </c>
    </row>
    <row r="4519" spans="1:11" x14ac:dyDescent="0.25">
      <c r="A4519" t="s">
        <v>487</v>
      </c>
      <c r="B4519" t="s">
        <v>361</v>
      </c>
      <c r="C4519">
        <v>2479</v>
      </c>
      <c r="D4519">
        <v>1016</v>
      </c>
      <c r="E4519">
        <v>40.984267849939499</v>
      </c>
      <c r="F4519">
        <v>3171</v>
      </c>
      <c r="G4519">
        <v>1075</v>
      </c>
      <c r="H4519">
        <v>33.900977609586903</v>
      </c>
      <c r="I4519">
        <v>5650</v>
      </c>
      <c r="J4519">
        <v>2091</v>
      </c>
      <c r="K4519">
        <v>37.008849557522097</v>
      </c>
    </row>
    <row r="4520" spans="1:11" x14ac:dyDescent="0.25">
      <c r="A4520" t="s">
        <v>488</v>
      </c>
      <c r="B4520" t="s">
        <v>365</v>
      </c>
      <c r="C4520">
        <v>1555</v>
      </c>
      <c r="D4520">
        <v>907</v>
      </c>
      <c r="E4520">
        <v>58.327974276527328</v>
      </c>
      <c r="F4520">
        <v>1786</v>
      </c>
      <c r="G4520">
        <v>915</v>
      </c>
      <c r="H4520">
        <v>51.231802911534153</v>
      </c>
      <c r="I4520">
        <v>3343</v>
      </c>
      <c r="J4520">
        <v>1823</v>
      </c>
      <c r="K4520">
        <v>54.531857612922522</v>
      </c>
    </row>
    <row r="4521" spans="1:11" x14ac:dyDescent="0.25">
      <c r="A4521" t="s">
        <v>488</v>
      </c>
      <c r="B4521" t="s">
        <v>366</v>
      </c>
      <c r="C4521">
        <v>872</v>
      </c>
      <c r="D4521">
        <v>465</v>
      </c>
      <c r="E4521">
        <v>53.325688073394495</v>
      </c>
      <c r="F4521">
        <v>1068</v>
      </c>
      <c r="G4521">
        <v>507</v>
      </c>
      <c r="H4521">
        <v>47.471910112359545</v>
      </c>
      <c r="I4521">
        <v>1940</v>
      </c>
      <c r="J4521">
        <v>972</v>
      </c>
      <c r="K4521">
        <v>50.103092783505154</v>
      </c>
    </row>
    <row r="4522" spans="1:11" x14ac:dyDescent="0.25">
      <c r="A4522" t="s">
        <v>489</v>
      </c>
      <c r="B4522" t="s">
        <v>365</v>
      </c>
      <c r="C4522">
        <v>754</v>
      </c>
      <c r="D4522">
        <v>282</v>
      </c>
      <c r="E4522">
        <v>37.400530503978779</v>
      </c>
      <c r="F4522">
        <v>925</v>
      </c>
      <c r="G4522">
        <v>280</v>
      </c>
      <c r="H4522">
        <v>30.27027027027027</v>
      </c>
      <c r="I4522">
        <v>1679</v>
      </c>
      <c r="J4522">
        <v>562</v>
      </c>
      <c r="K4522">
        <v>33.472304943418706</v>
      </c>
    </row>
    <row r="4523" spans="1:11" x14ac:dyDescent="0.25">
      <c r="A4523" t="s">
        <v>490</v>
      </c>
      <c r="B4523" t="s">
        <v>365</v>
      </c>
      <c r="C4523">
        <v>531</v>
      </c>
      <c r="D4523">
        <v>288</v>
      </c>
      <c r="E4523">
        <v>54.237288135593218</v>
      </c>
      <c r="F4523">
        <v>594</v>
      </c>
      <c r="G4523">
        <v>291</v>
      </c>
      <c r="H4523">
        <v>48.98989898989899</v>
      </c>
      <c r="I4523">
        <v>1125</v>
      </c>
      <c r="J4523">
        <v>579</v>
      </c>
      <c r="K4523">
        <v>51.466666666666669</v>
      </c>
    </row>
    <row r="4524" spans="1:11" x14ac:dyDescent="0.25">
      <c r="A4524" t="s">
        <v>491</v>
      </c>
      <c r="B4524" t="s">
        <v>360</v>
      </c>
      <c r="C4524">
        <v>1739</v>
      </c>
      <c r="D4524">
        <v>689</v>
      </c>
      <c r="E4524">
        <v>39.620471535365155</v>
      </c>
      <c r="F4524">
        <v>2271</v>
      </c>
      <c r="G4524">
        <v>718</v>
      </c>
      <c r="H4524">
        <v>31.616028181417878</v>
      </c>
      <c r="I4524">
        <v>4010</v>
      </c>
      <c r="J4524">
        <v>1407</v>
      </c>
      <c r="K4524">
        <v>35.087281795511224</v>
      </c>
    </row>
    <row r="4525" spans="1:11" x14ac:dyDescent="0.25">
      <c r="A4525" t="s">
        <v>492</v>
      </c>
      <c r="B4525" t="s">
        <v>365</v>
      </c>
      <c r="C4525">
        <v>659</v>
      </c>
      <c r="D4525">
        <v>295</v>
      </c>
      <c r="E4525">
        <v>44.764795144157816</v>
      </c>
      <c r="F4525">
        <v>627</v>
      </c>
      <c r="G4525">
        <v>274</v>
      </c>
      <c r="H4525">
        <v>43.700159489633172</v>
      </c>
      <c r="I4525">
        <v>1286</v>
      </c>
      <c r="J4525">
        <v>569</v>
      </c>
      <c r="K4525">
        <v>44.245723172628303</v>
      </c>
    </row>
    <row r="4526" spans="1:11" x14ac:dyDescent="0.25">
      <c r="A4526" t="s">
        <v>493</v>
      </c>
      <c r="B4526" t="s">
        <v>365</v>
      </c>
      <c r="C4526">
        <v>669</v>
      </c>
      <c r="D4526">
        <v>299</v>
      </c>
      <c r="E4526">
        <v>44.69357249626308</v>
      </c>
      <c r="F4526">
        <v>851</v>
      </c>
      <c r="G4526">
        <v>333</v>
      </c>
      <c r="H4526">
        <v>39.130434782608695</v>
      </c>
      <c r="I4526">
        <v>1520</v>
      </c>
      <c r="J4526">
        <v>632</v>
      </c>
      <c r="K4526">
        <v>41.578947368421048</v>
      </c>
    </row>
    <row r="4527" spans="1:11" x14ac:dyDescent="0.25">
      <c r="A4527" t="s">
        <v>494</v>
      </c>
      <c r="B4527" t="s">
        <v>365</v>
      </c>
      <c r="C4527">
        <v>2888</v>
      </c>
      <c r="D4527">
        <v>1367</v>
      </c>
      <c r="E4527">
        <v>47.333795013850413</v>
      </c>
      <c r="F4527">
        <v>2812</v>
      </c>
      <c r="G4527">
        <v>1162</v>
      </c>
      <c r="H4527">
        <v>41.322901849217644</v>
      </c>
      <c r="I4527">
        <v>5704</v>
      </c>
      <c r="J4527">
        <v>2530</v>
      </c>
      <c r="K4527">
        <v>44.354838709677416</v>
      </c>
    </row>
    <row r="4528" spans="1:11" x14ac:dyDescent="0.25">
      <c r="A4528" t="s">
        <v>494</v>
      </c>
      <c r="B4528" t="s">
        <v>366</v>
      </c>
      <c r="C4528">
        <v>1790</v>
      </c>
      <c r="D4528">
        <v>919</v>
      </c>
      <c r="E4528">
        <v>51.340782122905033</v>
      </c>
      <c r="F4528">
        <v>1777</v>
      </c>
      <c r="G4528">
        <v>809</v>
      </c>
      <c r="H4528">
        <v>45.526167698368035</v>
      </c>
      <c r="I4528">
        <v>3567</v>
      </c>
      <c r="J4528">
        <v>1728</v>
      </c>
      <c r="K4528">
        <v>48.444070647603027</v>
      </c>
    </row>
    <row r="4529" spans="1:11" x14ac:dyDescent="0.25">
      <c r="A4529" t="s">
        <v>495</v>
      </c>
      <c r="B4529" t="s">
        <v>365</v>
      </c>
      <c r="C4529">
        <v>6190</v>
      </c>
      <c r="D4529">
        <v>2733</v>
      </c>
      <c r="E4529">
        <v>44.151857835218095</v>
      </c>
      <c r="F4529">
        <v>5411</v>
      </c>
      <c r="G4529">
        <v>2114</v>
      </c>
      <c r="H4529">
        <v>39.068564036222512</v>
      </c>
      <c r="I4529">
        <v>11601</v>
      </c>
      <c r="J4529">
        <v>4847</v>
      </c>
      <c r="K4529">
        <v>41.780880958538056</v>
      </c>
    </row>
    <row r="4530" spans="1:11" x14ac:dyDescent="0.25">
      <c r="A4530" t="s">
        <v>495</v>
      </c>
      <c r="B4530" t="s">
        <v>366</v>
      </c>
      <c r="C4530">
        <v>6371</v>
      </c>
      <c r="D4530">
        <v>2793</v>
      </c>
      <c r="E4530">
        <v>43.839271699890126</v>
      </c>
      <c r="F4530">
        <v>6027</v>
      </c>
      <c r="G4530">
        <v>2365</v>
      </c>
      <c r="H4530">
        <v>39.240086278413806</v>
      </c>
      <c r="I4530">
        <v>12398</v>
      </c>
      <c r="J4530">
        <v>5158</v>
      </c>
      <c r="K4530">
        <v>41.603484432973062</v>
      </c>
    </row>
    <row r="4531" spans="1:11" x14ac:dyDescent="0.25">
      <c r="A4531" t="s">
        <v>496</v>
      </c>
      <c r="B4531" t="s">
        <v>365</v>
      </c>
      <c r="C4531">
        <v>1630</v>
      </c>
      <c r="D4531">
        <v>844</v>
      </c>
      <c r="E4531">
        <v>51.779141104294474</v>
      </c>
      <c r="F4531">
        <v>1908</v>
      </c>
      <c r="G4531">
        <v>804</v>
      </c>
      <c r="H4531">
        <v>42.138364779874209</v>
      </c>
      <c r="I4531">
        <v>3539</v>
      </c>
      <c r="J4531">
        <v>1649</v>
      </c>
      <c r="K4531">
        <v>46.59508335688048</v>
      </c>
    </row>
    <row r="4532" spans="1:11" x14ac:dyDescent="0.25">
      <c r="A4532" t="s">
        <v>496</v>
      </c>
      <c r="B4532" t="s">
        <v>366</v>
      </c>
      <c r="C4532">
        <v>1186</v>
      </c>
      <c r="D4532">
        <v>603</v>
      </c>
      <c r="E4532">
        <v>50.843170320404724</v>
      </c>
      <c r="F4532">
        <v>1255</v>
      </c>
      <c r="G4532">
        <v>541</v>
      </c>
      <c r="H4532">
        <v>43.107569721115539</v>
      </c>
      <c r="I4532">
        <v>2441</v>
      </c>
      <c r="J4532">
        <v>1144</v>
      </c>
      <c r="K4532">
        <v>46.866038508807868</v>
      </c>
    </row>
    <row r="4533" spans="1:11" x14ac:dyDescent="0.25">
      <c r="A4533" t="s">
        <v>497</v>
      </c>
      <c r="B4533" t="s">
        <v>365</v>
      </c>
      <c r="C4533">
        <v>436</v>
      </c>
      <c r="D4533">
        <v>277</v>
      </c>
      <c r="E4533">
        <v>63.532110091743114</v>
      </c>
      <c r="F4533">
        <v>520</v>
      </c>
      <c r="G4533">
        <v>279</v>
      </c>
      <c r="H4533">
        <v>53.653846153846153</v>
      </c>
      <c r="I4533">
        <v>956</v>
      </c>
      <c r="J4533">
        <v>556</v>
      </c>
      <c r="K4533">
        <v>58.15899581589958</v>
      </c>
    </row>
    <row r="4534" spans="1:11" x14ac:dyDescent="0.25">
      <c r="A4534" t="s">
        <v>497</v>
      </c>
      <c r="B4534" t="s">
        <v>366</v>
      </c>
      <c r="C4534">
        <v>158</v>
      </c>
      <c r="D4534">
        <v>110</v>
      </c>
      <c r="E4534">
        <v>69.620253164556956</v>
      </c>
      <c r="F4534">
        <v>215</v>
      </c>
      <c r="G4534">
        <v>117</v>
      </c>
      <c r="H4534">
        <v>54.418604651162788</v>
      </c>
      <c r="I4534">
        <v>373</v>
      </c>
      <c r="J4534">
        <v>227</v>
      </c>
      <c r="K4534">
        <v>60.857908847184987</v>
      </c>
    </row>
    <row r="4535" spans="1:11" x14ac:dyDescent="0.25">
      <c r="A4535" t="s">
        <v>498</v>
      </c>
      <c r="B4535" t="s">
        <v>365</v>
      </c>
      <c r="C4535">
        <v>5402</v>
      </c>
      <c r="D4535">
        <v>2690</v>
      </c>
      <c r="E4535">
        <v>49.796371714179934</v>
      </c>
      <c r="F4535">
        <v>5788</v>
      </c>
      <c r="G4535">
        <v>2585</v>
      </c>
      <c r="H4535">
        <v>44.661368348306844</v>
      </c>
      <c r="I4535">
        <v>11191</v>
      </c>
      <c r="J4535">
        <v>5276</v>
      </c>
      <c r="K4535">
        <v>47.145027254043427</v>
      </c>
    </row>
    <row r="4536" spans="1:11" x14ac:dyDescent="0.25">
      <c r="A4536" t="s">
        <v>498</v>
      </c>
      <c r="B4536" t="s">
        <v>366</v>
      </c>
      <c r="C4536">
        <v>4605</v>
      </c>
      <c r="D4536">
        <v>2530</v>
      </c>
      <c r="E4536">
        <v>54.940282301845819</v>
      </c>
      <c r="F4536">
        <v>5199</v>
      </c>
      <c r="G4536">
        <v>2431</v>
      </c>
      <c r="H4536">
        <v>46.758992113868054</v>
      </c>
      <c r="I4536">
        <v>9805</v>
      </c>
      <c r="J4536">
        <v>4961</v>
      </c>
      <c r="K4536">
        <v>50.59663437021927</v>
      </c>
    </row>
    <row r="4537" spans="1:11" x14ac:dyDescent="0.25">
      <c r="A4537" t="s">
        <v>499</v>
      </c>
      <c r="B4537" t="s">
        <v>370</v>
      </c>
      <c r="C4537">
        <v>897</v>
      </c>
      <c r="D4537">
        <v>491</v>
      </c>
      <c r="E4537">
        <v>54.738015607580827</v>
      </c>
      <c r="F4537">
        <v>989</v>
      </c>
      <c r="G4537">
        <v>427</v>
      </c>
      <c r="H4537">
        <v>43.174924165824066</v>
      </c>
      <c r="I4537">
        <v>1886</v>
      </c>
      <c r="J4537">
        <v>918</v>
      </c>
      <c r="K4537">
        <v>48.674443266171792</v>
      </c>
    </row>
    <row r="4538" spans="1:11" x14ac:dyDescent="0.25">
      <c r="A4538" t="s">
        <v>500</v>
      </c>
      <c r="B4538" t="s">
        <v>365</v>
      </c>
      <c r="C4538">
        <v>3751</v>
      </c>
      <c r="D4538">
        <v>1769</v>
      </c>
      <c r="E4538">
        <v>47.160757131431616</v>
      </c>
      <c r="F4538">
        <v>3626</v>
      </c>
      <c r="G4538">
        <v>1509</v>
      </c>
      <c r="H4538">
        <v>41.616105901820184</v>
      </c>
      <c r="I4538">
        <v>7379</v>
      </c>
      <c r="J4538">
        <v>3280</v>
      </c>
      <c r="K4538">
        <v>44.450467543027507</v>
      </c>
    </row>
    <row r="4539" spans="1:11" x14ac:dyDescent="0.25">
      <c r="A4539" t="s">
        <v>500</v>
      </c>
      <c r="B4539" t="s">
        <v>366</v>
      </c>
      <c r="C4539">
        <v>3299</v>
      </c>
      <c r="D4539">
        <v>1582</v>
      </c>
      <c r="E4539">
        <v>47.953925431949074</v>
      </c>
      <c r="F4539">
        <v>3300</v>
      </c>
      <c r="G4539">
        <v>1385</v>
      </c>
      <c r="H4539">
        <v>41.969696969696969</v>
      </c>
      <c r="I4539">
        <v>6600</v>
      </c>
      <c r="J4539">
        <v>2967</v>
      </c>
      <c r="K4539">
        <v>44.954545454545453</v>
      </c>
    </row>
    <row r="4540" spans="1:11" x14ac:dyDescent="0.25">
      <c r="A4540" t="s">
        <v>501</v>
      </c>
      <c r="B4540" t="s">
        <v>365</v>
      </c>
      <c r="C4540">
        <v>2377</v>
      </c>
      <c r="D4540">
        <v>1300</v>
      </c>
      <c r="E4540">
        <v>54.690786705931849</v>
      </c>
      <c r="F4540">
        <v>2439</v>
      </c>
      <c r="G4540">
        <v>1233</v>
      </c>
      <c r="H4540">
        <v>50.553505535055344</v>
      </c>
      <c r="I4540">
        <v>4816</v>
      </c>
      <c r="J4540">
        <v>2533</v>
      </c>
      <c r="K4540">
        <v>52.59551495016612</v>
      </c>
    </row>
    <row r="4541" spans="1:11" x14ac:dyDescent="0.25">
      <c r="A4541" t="s">
        <v>501</v>
      </c>
      <c r="B4541" t="s">
        <v>366</v>
      </c>
      <c r="C4541">
        <v>987</v>
      </c>
      <c r="D4541">
        <v>551</v>
      </c>
      <c r="E4541">
        <v>55.825734549138808</v>
      </c>
      <c r="F4541">
        <v>1317</v>
      </c>
      <c r="G4541">
        <v>644</v>
      </c>
      <c r="H4541">
        <v>48.899012908124526</v>
      </c>
      <c r="I4541">
        <v>2306</v>
      </c>
      <c r="J4541">
        <v>1195</v>
      </c>
      <c r="K4541">
        <v>51.821335646140504</v>
      </c>
    </row>
    <row r="4542" spans="1:11" x14ac:dyDescent="0.25">
      <c r="A4542" t="s">
        <v>502</v>
      </c>
      <c r="B4542" t="s">
        <v>365</v>
      </c>
      <c r="C4542">
        <v>1833</v>
      </c>
      <c r="D4542">
        <v>1047</v>
      </c>
      <c r="E4542">
        <v>57.119476268412434</v>
      </c>
      <c r="F4542">
        <v>1755</v>
      </c>
      <c r="G4542">
        <v>897</v>
      </c>
      <c r="H4542">
        <v>51.111111111111114</v>
      </c>
      <c r="I4542">
        <v>3588</v>
      </c>
      <c r="J4542">
        <v>1944</v>
      </c>
      <c r="K4542">
        <v>54.180602006688957</v>
      </c>
    </row>
    <row r="4543" spans="1:11" x14ac:dyDescent="0.25">
      <c r="A4543" t="s">
        <v>502</v>
      </c>
      <c r="B4543" t="s">
        <v>366</v>
      </c>
      <c r="C4543">
        <v>2040</v>
      </c>
      <c r="D4543">
        <v>1199</v>
      </c>
      <c r="E4543">
        <v>58.774509803921568</v>
      </c>
      <c r="F4543">
        <v>1669</v>
      </c>
      <c r="G4543">
        <v>968</v>
      </c>
      <c r="H4543">
        <v>57.998801677651294</v>
      </c>
      <c r="I4543">
        <v>3710</v>
      </c>
      <c r="J4543">
        <v>2167</v>
      </c>
      <c r="K4543">
        <v>58.409703504043129</v>
      </c>
    </row>
    <row r="4544" spans="1:11" x14ac:dyDescent="0.25">
      <c r="A4544" t="s">
        <v>503</v>
      </c>
      <c r="B4544" t="s">
        <v>357</v>
      </c>
      <c r="C4544">
        <v>1390</v>
      </c>
      <c r="D4544">
        <v>747</v>
      </c>
      <c r="E4544">
        <v>53.741007194244602</v>
      </c>
      <c r="F4544">
        <v>1753</v>
      </c>
      <c r="G4544">
        <v>775</v>
      </c>
      <c r="H4544">
        <v>44.209925841414716</v>
      </c>
      <c r="I4544">
        <v>3143</v>
      </c>
      <c r="J4544">
        <v>1522</v>
      </c>
      <c r="K4544">
        <v>48.425071587655104</v>
      </c>
    </row>
    <row r="4545" spans="1:11" x14ac:dyDescent="0.25">
      <c r="A4545" t="s">
        <v>504</v>
      </c>
      <c r="B4545" t="s">
        <v>365</v>
      </c>
      <c r="C4545">
        <v>1153</v>
      </c>
      <c r="D4545">
        <v>599</v>
      </c>
      <c r="E4545">
        <v>51.951431049436252</v>
      </c>
      <c r="F4545">
        <v>1365</v>
      </c>
      <c r="G4545">
        <v>600</v>
      </c>
      <c r="H4545">
        <v>43.956043956043956</v>
      </c>
      <c r="I4545">
        <v>2527</v>
      </c>
      <c r="J4545">
        <v>1200</v>
      </c>
      <c r="K4545">
        <v>47.48713889988128</v>
      </c>
    </row>
    <row r="4546" spans="1:11" x14ac:dyDescent="0.25">
      <c r="A4546" t="s">
        <v>504</v>
      </c>
      <c r="B4546" t="s">
        <v>366</v>
      </c>
      <c r="C4546">
        <v>1145</v>
      </c>
      <c r="D4546">
        <v>630</v>
      </c>
      <c r="E4546">
        <v>55.021834061135365</v>
      </c>
      <c r="F4546">
        <v>1272</v>
      </c>
      <c r="G4546">
        <v>555</v>
      </c>
      <c r="H4546">
        <v>43.632075471698116</v>
      </c>
      <c r="I4546">
        <v>2417</v>
      </c>
      <c r="J4546">
        <v>1185</v>
      </c>
      <c r="K4546">
        <v>49.027720314439385</v>
      </c>
    </row>
    <row r="4547" spans="1:11" x14ac:dyDescent="0.25">
      <c r="A4547" t="s">
        <v>504</v>
      </c>
      <c r="B4547" t="s">
        <v>367</v>
      </c>
      <c r="C4547">
        <v>1071</v>
      </c>
      <c r="D4547">
        <v>532</v>
      </c>
      <c r="E4547">
        <v>49.673202614379086</v>
      </c>
      <c r="F4547">
        <v>1159</v>
      </c>
      <c r="G4547">
        <v>498</v>
      </c>
      <c r="H4547">
        <v>42.968075927523721</v>
      </c>
      <c r="I4547">
        <v>2230</v>
      </c>
      <c r="J4547">
        <v>1030</v>
      </c>
      <c r="K4547">
        <v>46.188340807174889</v>
      </c>
    </row>
    <row r="4548" spans="1:11" x14ac:dyDescent="0.25">
      <c r="A4548" t="s">
        <v>504</v>
      </c>
      <c r="B4548" t="s">
        <v>355</v>
      </c>
      <c r="C4548">
        <v>580</v>
      </c>
      <c r="D4548">
        <v>280</v>
      </c>
      <c r="E4548">
        <v>48.275862068965516</v>
      </c>
      <c r="F4548">
        <v>626</v>
      </c>
      <c r="G4548">
        <v>271</v>
      </c>
      <c r="H4548">
        <v>43.290734824281152</v>
      </c>
      <c r="I4548">
        <v>1206</v>
      </c>
      <c r="J4548">
        <v>551</v>
      </c>
      <c r="K4548">
        <v>45.688225538971807</v>
      </c>
    </row>
    <row r="4549" spans="1:11" x14ac:dyDescent="0.25">
      <c r="A4549" t="s">
        <v>505</v>
      </c>
      <c r="B4549" t="s">
        <v>365</v>
      </c>
      <c r="C4549">
        <v>1315</v>
      </c>
      <c r="D4549">
        <v>656</v>
      </c>
      <c r="E4549">
        <v>49.885931558935361</v>
      </c>
      <c r="F4549">
        <v>1412</v>
      </c>
      <c r="G4549">
        <v>595</v>
      </c>
      <c r="H4549">
        <v>42.138810198300277</v>
      </c>
      <c r="I4549">
        <v>2727</v>
      </c>
      <c r="J4549">
        <v>1251</v>
      </c>
      <c r="K4549">
        <v>45.874587458745872</v>
      </c>
    </row>
    <row r="4550" spans="1:11" x14ac:dyDescent="0.25">
      <c r="A4550" t="s">
        <v>505</v>
      </c>
      <c r="B4550" t="s">
        <v>366</v>
      </c>
      <c r="C4550">
        <v>1603</v>
      </c>
      <c r="D4550">
        <v>815</v>
      </c>
      <c r="E4550">
        <v>50.842170929507176</v>
      </c>
      <c r="F4550">
        <v>1790</v>
      </c>
      <c r="G4550">
        <v>800</v>
      </c>
      <c r="H4550">
        <v>44.692737430167597</v>
      </c>
      <c r="I4550">
        <v>3394</v>
      </c>
      <c r="J4550">
        <v>1616</v>
      </c>
      <c r="K4550">
        <v>47.613435474366533</v>
      </c>
    </row>
    <row r="4551" spans="1:11" x14ac:dyDescent="0.25">
      <c r="A4551" t="s">
        <v>506</v>
      </c>
      <c r="B4551" t="s">
        <v>361</v>
      </c>
      <c r="C4551">
        <v>2094</v>
      </c>
      <c r="D4551">
        <v>818</v>
      </c>
      <c r="E4551">
        <v>39.063992359121301</v>
      </c>
      <c r="F4551">
        <v>1666</v>
      </c>
      <c r="G4551">
        <v>506</v>
      </c>
      <c r="H4551">
        <v>30.372148859543799</v>
      </c>
      <c r="I4551">
        <v>3760</v>
      </c>
      <c r="J4551">
        <v>1324</v>
      </c>
      <c r="K4551">
        <v>35.212765957446798</v>
      </c>
    </row>
    <row r="4552" spans="1:11" x14ac:dyDescent="0.25">
      <c r="A4552" t="s">
        <v>507</v>
      </c>
      <c r="B4552" t="s">
        <v>365</v>
      </c>
      <c r="C4552">
        <v>1317</v>
      </c>
      <c r="D4552">
        <v>636</v>
      </c>
      <c r="E4552">
        <v>48.291571753986339</v>
      </c>
      <c r="F4552">
        <v>1461</v>
      </c>
      <c r="G4552">
        <v>659</v>
      </c>
      <c r="H4552">
        <v>45.106091718001373</v>
      </c>
      <c r="I4552">
        <v>2779</v>
      </c>
      <c r="J4552">
        <v>1295</v>
      </c>
      <c r="K4552">
        <v>46.599496221662463</v>
      </c>
    </row>
    <row r="4553" spans="1:11" x14ac:dyDescent="0.25">
      <c r="A4553" t="s">
        <v>507</v>
      </c>
      <c r="B4553" t="s">
        <v>366</v>
      </c>
      <c r="C4553">
        <v>1335</v>
      </c>
      <c r="D4553">
        <v>691</v>
      </c>
      <c r="E4553">
        <v>51.760299625468171</v>
      </c>
      <c r="F4553">
        <v>1222</v>
      </c>
      <c r="G4553">
        <v>565</v>
      </c>
      <c r="H4553">
        <v>46.235679214402616</v>
      </c>
      <c r="I4553">
        <v>2557</v>
      </c>
      <c r="J4553">
        <v>1256</v>
      </c>
      <c r="K4553">
        <v>49.12006257332812</v>
      </c>
    </row>
    <row r="4554" spans="1:11" x14ac:dyDescent="0.25">
      <c r="A4554" t="s">
        <v>507</v>
      </c>
      <c r="B4554" t="s">
        <v>367</v>
      </c>
      <c r="C4554">
        <v>1015</v>
      </c>
      <c r="D4554">
        <v>512</v>
      </c>
      <c r="E4554">
        <v>50.443349753694584</v>
      </c>
      <c r="F4554">
        <v>1116</v>
      </c>
      <c r="G4554">
        <v>545</v>
      </c>
      <c r="H4554">
        <v>48.835125448028677</v>
      </c>
      <c r="I4554">
        <v>2131</v>
      </c>
      <c r="J4554">
        <v>1057</v>
      </c>
      <c r="K4554">
        <v>49.601126231816053</v>
      </c>
    </row>
    <row r="4555" spans="1:11" x14ac:dyDescent="0.25">
      <c r="A4555" t="s">
        <v>508</v>
      </c>
      <c r="B4555" t="s">
        <v>357</v>
      </c>
      <c r="C4555">
        <v>1798</v>
      </c>
      <c r="D4555">
        <v>977</v>
      </c>
      <c r="E4555">
        <v>54.338153503893217</v>
      </c>
      <c r="F4555">
        <v>2142</v>
      </c>
      <c r="G4555">
        <v>994</v>
      </c>
      <c r="H4555">
        <v>46.405228758169933</v>
      </c>
      <c r="I4555">
        <v>3940</v>
      </c>
      <c r="J4555">
        <v>1971</v>
      </c>
      <c r="K4555">
        <v>50.025380710659903</v>
      </c>
    </row>
    <row r="4556" spans="1:11" x14ac:dyDescent="0.25">
      <c r="A4556" t="s">
        <v>509</v>
      </c>
      <c r="B4556" t="s">
        <v>369</v>
      </c>
      <c r="C4556">
        <v>1620</v>
      </c>
      <c r="D4556">
        <v>809</v>
      </c>
      <c r="E4556">
        <v>49.938271604938272</v>
      </c>
      <c r="F4556">
        <v>1791</v>
      </c>
      <c r="G4556">
        <v>770</v>
      </c>
      <c r="H4556">
        <v>42.992741485203794</v>
      </c>
      <c r="I4556">
        <v>3411</v>
      </c>
      <c r="J4556">
        <v>1579</v>
      </c>
      <c r="K4556">
        <v>46.291410143652882</v>
      </c>
    </row>
    <row r="4557" spans="1:11" x14ac:dyDescent="0.25">
      <c r="A4557" t="s">
        <v>510</v>
      </c>
      <c r="B4557" t="s">
        <v>365</v>
      </c>
      <c r="C4557">
        <v>3412</v>
      </c>
      <c r="D4557">
        <v>1576</v>
      </c>
      <c r="E4557">
        <v>46.189917936694016</v>
      </c>
      <c r="F4557">
        <v>4244</v>
      </c>
      <c r="G4557">
        <v>1673</v>
      </c>
      <c r="H4557">
        <v>39.420358152686141</v>
      </c>
      <c r="I4557">
        <v>7656</v>
      </c>
      <c r="J4557">
        <v>3249</v>
      </c>
      <c r="K4557">
        <v>42.437304075235105</v>
      </c>
    </row>
    <row r="4558" spans="1:11" x14ac:dyDescent="0.25">
      <c r="A4558" t="s">
        <v>510</v>
      </c>
      <c r="B4558" t="s">
        <v>366</v>
      </c>
      <c r="C4558">
        <v>1137</v>
      </c>
      <c r="D4558">
        <v>544</v>
      </c>
      <c r="E4558">
        <v>47.845206684256816</v>
      </c>
      <c r="F4558">
        <v>1421</v>
      </c>
      <c r="G4558">
        <v>602</v>
      </c>
      <c r="H4558">
        <v>42.364532019704427</v>
      </c>
      <c r="I4558">
        <v>2558</v>
      </c>
      <c r="J4558">
        <v>1146</v>
      </c>
      <c r="K4558">
        <v>44.800625488663016</v>
      </c>
    </row>
    <row r="4559" spans="1:11" x14ac:dyDescent="0.25">
      <c r="A4559" t="s">
        <v>511</v>
      </c>
      <c r="B4559" t="s">
        <v>362</v>
      </c>
      <c r="C4559">
        <v>216</v>
      </c>
      <c r="D4559">
        <v>80</v>
      </c>
      <c r="E4559">
        <v>37.037037037037003</v>
      </c>
      <c r="F4559">
        <v>321</v>
      </c>
      <c r="G4559">
        <v>75</v>
      </c>
      <c r="H4559">
        <v>23.364485981308398</v>
      </c>
      <c r="I4559">
        <v>537</v>
      </c>
      <c r="J4559">
        <v>155</v>
      </c>
      <c r="K4559">
        <v>28.8640595903166</v>
      </c>
    </row>
    <row r="4560" spans="1:11" x14ac:dyDescent="0.25">
      <c r="A4560" t="s">
        <v>512</v>
      </c>
      <c r="B4560" t="s">
        <v>365</v>
      </c>
      <c r="C4560">
        <v>5140</v>
      </c>
      <c r="D4560">
        <v>2149</v>
      </c>
      <c r="E4560">
        <v>41.809338521400775</v>
      </c>
      <c r="F4560">
        <v>5845</v>
      </c>
      <c r="G4560">
        <v>1880</v>
      </c>
      <c r="H4560">
        <v>32.164242942686059</v>
      </c>
      <c r="I4560">
        <v>10985</v>
      </c>
      <c r="J4560">
        <v>4029</v>
      </c>
      <c r="K4560">
        <v>36.67728720983159</v>
      </c>
    </row>
    <row r="4561" spans="1:11" x14ac:dyDescent="0.25">
      <c r="A4561" t="s">
        <v>512</v>
      </c>
      <c r="B4561" t="s">
        <v>366</v>
      </c>
      <c r="C4561">
        <v>3179</v>
      </c>
      <c r="D4561">
        <v>1327</v>
      </c>
      <c r="E4561">
        <v>41.742686379364578</v>
      </c>
      <c r="F4561">
        <v>3930</v>
      </c>
      <c r="G4561">
        <v>1310</v>
      </c>
      <c r="H4561">
        <v>33.333333333333336</v>
      </c>
      <c r="I4561">
        <v>7109</v>
      </c>
      <c r="J4561">
        <v>2637</v>
      </c>
      <c r="K4561">
        <v>37.093824729216486</v>
      </c>
    </row>
    <row r="4562" spans="1:11" x14ac:dyDescent="0.25">
      <c r="A4562" t="s">
        <v>513</v>
      </c>
      <c r="B4562" t="s">
        <v>365</v>
      </c>
      <c r="C4562">
        <v>1700</v>
      </c>
      <c r="D4562">
        <v>934</v>
      </c>
      <c r="E4562">
        <v>54.941176470588232</v>
      </c>
      <c r="F4562">
        <v>1791</v>
      </c>
      <c r="G4562">
        <v>837</v>
      </c>
      <c r="H4562">
        <v>46.733668341708544</v>
      </c>
      <c r="I4562">
        <v>3491</v>
      </c>
      <c r="J4562">
        <v>1771</v>
      </c>
      <c r="K4562">
        <v>50.730449727871672</v>
      </c>
    </row>
    <row r="4563" spans="1:11" x14ac:dyDescent="0.25">
      <c r="A4563" t="s">
        <v>513</v>
      </c>
      <c r="B4563" t="s">
        <v>366</v>
      </c>
      <c r="C4563">
        <v>1553</v>
      </c>
      <c r="D4563">
        <v>914</v>
      </c>
      <c r="E4563">
        <v>58.853831294269156</v>
      </c>
      <c r="F4563">
        <v>1702</v>
      </c>
      <c r="G4563">
        <v>859</v>
      </c>
      <c r="H4563">
        <v>50.470035252643946</v>
      </c>
      <c r="I4563">
        <v>3255</v>
      </c>
      <c r="J4563">
        <v>1773</v>
      </c>
      <c r="K4563">
        <v>54.47004608294931</v>
      </c>
    </row>
    <row r="4564" spans="1:11" x14ac:dyDescent="0.25">
      <c r="A4564" t="s">
        <v>513</v>
      </c>
      <c r="B4564" t="s">
        <v>367</v>
      </c>
      <c r="C4564">
        <v>1587</v>
      </c>
      <c r="D4564">
        <v>956</v>
      </c>
      <c r="E4564">
        <v>60.239445494643981</v>
      </c>
      <c r="F4564">
        <v>1552</v>
      </c>
      <c r="G4564">
        <v>802</v>
      </c>
      <c r="H4564">
        <v>51.675257731958766</v>
      </c>
      <c r="I4564">
        <v>3139</v>
      </c>
      <c r="J4564">
        <v>1758</v>
      </c>
      <c r="K4564">
        <v>56.005097164702136</v>
      </c>
    </row>
    <row r="4565" spans="1:11" x14ac:dyDescent="0.25">
      <c r="A4565" t="s">
        <v>513</v>
      </c>
      <c r="B4565" t="s">
        <v>355</v>
      </c>
      <c r="C4565">
        <v>779</v>
      </c>
      <c r="D4565">
        <v>460</v>
      </c>
      <c r="E4565">
        <v>59.050064184852374</v>
      </c>
      <c r="F4565">
        <v>863</v>
      </c>
      <c r="G4565">
        <v>487</v>
      </c>
      <c r="H4565">
        <v>56.431054461181922</v>
      </c>
      <c r="I4565">
        <v>1642</v>
      </c>
      <c r="J4565">
        <v>947</v>
      </c>
      <c r="K4565">
        <v>57.673568818514006</v>
      </c>
    </row>
    <row r="4566" spans="1:11" x14ac:dyDescent="0.25">
      <c r="A4566" t="s">
        <v>514</v>
      </c>
      <c r="B4566" t="s">
        <v>365</v>
      </c>
      <c r="C4566">
        <v>4021</v>
      </c>
      <c r="D4566">
        <v>2027</v>
      </c>
      <c r="E4566">
        <v>50.41034568515294</v>
      </c>
      <c r="F4566">
        <v>4483</v>
      </c>
      <c r="G4566">
        <v>1837</v>
      </c>
      <c r="H4566">
        <v>40.9770243140754</v>
      </c>
      <c r="I4566">
        <v>8505</v>
      </c>
      <c r="J4566">
        <v>3865</v>
      </c>
      <c r="K4566">
        <v>45.443856554967667</v>
      </c>
    </row>
    <row r="4567" spans="1:11" x14ac:dyDescent="0.25">
      <c r="A4567" t="s">
        <v>514</v>
      </c>
      <c r="B4567" t="s">
        <v>366</v>
      </c>
      <c r="C4567">
        <v>4017</v>
      </c>
      <c r="D4567">
        <v>2036</v>
      </c>
      <c r="E4567">
        <v>50.684590490415729</v>
      </c>
      <c r="F4567">
        <v>4881</v>
      </c>
      <c r="G4567">
        <v>1896</v>
      </c>
      <c r="H4567">
        <v>38.844499078057773</v>
      </c>
      <c r="I4567">
        <v>8900</v>
      </c>
      <c r="J4567">
        <v>3933</v>
      </c>
      <c r="K4567">
        <v>44.19101123595506</v>
      </c>
    </row>
    <row r="4568" spans="1:11" x14ac:dyDescent="0.25">
      <c r="A4568" t="s">
        <v>514</v>
      </c>
      <c r="B4568" t="s">
        <v>367</v>
      </c>
      <c r="C4568">
        <v>133</v>
      </c>
      <c r="D4568">
        <v>70</v>
      </c>
      <c r="E4568">
        <v>52.631578947368425</v>
      </c>
      <c r="F4568">
        <v>165</v>
      </c>
      <c r="G4568">
        <v>66</v>
      </c>
      <c r="H4568">
        <v>40</v>
      </c>
      <c r="I4568">
        <v>298</v>
      </c>
      <c r="J4568">
        <v>136</v>
      </c>
      <c r="K4568">
        <v>45.63758389261745</v>
      </c>
    </row>
    <row r="4569" spans="1:11" x14ac:dyDescent="0.25">
      <c r="A4569" t="s">
        <v>515</v>
      </c>
      <c r="B4569" t="s">
        <v>365</v>
      </c>
      <c r="C4569">
        <v>212</v>
      </c>
      <c r="D4569">
        <v>114</v>
      </c>
      <c r="E4569">
        <v>53.773584905660371</v>
      </c>
      <c r="F4569">
        <v>211</v>
      </c>
      <c r="G4569">
        <v>82</v>
      </c>
      <c r="H4569">
        <v>38.862559241706165</v>
      </c>
      <c r="I4569">
        <v>423</v>
      </c>
      <c r="J4569">
        <v>196</v>
      </c>
      <c r="K4569">
        <v>46.335697399527191</v>
      </c>
    </row>
    <row r="4570" spans="1:11" x14ac:dyDescent="0.25">
      <c r="A4570" t="s">
        <v>515</v>
      </c>
      <c r="B4570" t="s">
        <v>367</v>
      </c>
      <c r="C4570">
        <v>173</v>
      </c>
      <c r="D4570">
        <v>108</v>
      </c>
      <c r="E4570">
        <v>62.427745664739888</v>
      </c>
      <c r="F4570">
        <v>142</v>
      </c>
      <c r="G4570">
        <v>72</v>
      </c>
      <c r="H4570">
        <v>50.70422535211268</v>
      </c>
      <c r="I4570">
        <v>315</v>
      </c>
      <c r="J4570">
        <v>180</v>
      </c>
      <c r="K4570">
        <v>57.142857142857146</v>
      </c>
    </row>
    <row r="4571" spans="1:11" x14ac:dyDescent="0.25">
      <c r="A4571" t="s">
        <v>516</v>
      </c>
      <c r="B4571" t="s">
        <v>365</v>
      </c>
      <c r="C4571">
        <v>4466</v>
      </c>
      <c r="D4571">
        <v>1674</v>
      </c>
      <c r="E4571">
        <v>37.483206448723692</v>
      </c>
      <c r="F4571">
        <v>5276</v>
      </c>
      <c r="G4571">
        <v>1626</v>
      </c>
      <c r="H4571">
        <v>30.818802122820319</v>
      </c>
      <c r="I4571">
        <v>9742</v>
      </c>
      <c r="J4571">
        <v>3300</v>
      </c>
      <c r="K4571">
        <v>33.87394785464997</v>
      </c>
    </row>
    <row r="4572" spans="1:11" x14ac:dyDescent="0.25">
      <c r="A4572" t="s">
        <v>516</v>
      </c>
      <c r="B4572" t="s">
        <v>366</v>
      </c>
      <c r="C4572">
        <v>4889</v>
      </c>
      <c r="D4572">
        <v>2009</v>
      </c>
      <c r="E4572">
        <v>41.092247903456737</v>
      </c>
      <c r="F4572">
        <v>5602</v>
      </c>
      <c r="G4572">
        <v>1815</v>
      </c>
      <c r="H4572">
        <v>32.399143163156012</v>
      </c>
      <c r="I4572">
        <v>10492</v>
      </c>
      <c r="J4572">
        <v>3824</v>
      </c>
      <c r="K4572">
        <v>36.446816622188337</v>
      </c>
    </row>
    <row r="4573" spans="1:11" x14ac:dyDescent="0.25">
      <c r="A4573" t="s">
        <v>516</v>
      </c>
      <c r="B4573" t="s">
        <v>367</v>
      </c>
      <c r="C4573">
        <v>3988</v>
      </c>
      <c r="D4573">
        <v>1536</v>
      </c>
      <c r="E4573">
        <v>38.515546639919755</v>
      </c>
      <c r="F4573">
        <v>4247</v>
      </c>
      <c r="G4573">
        <v>1278</v>
      </c>
      <c r="H4573">
        <v>30.091829526724744</v>
      </c>
      <c r="I4573">
        <v>8235</v>
      </c>
      <c r="J4573">
        <v>2814</v>
      </c>
      <c r="K4573">
        <v>34.1712204007286</v>
      </c>
    </row>
    <row r="4574" spans="1:11" x14ac:dyDescent="0.25">
      <c r="A4574" t="s">
        <v>516</v>
      </c>
      <c r="B4574" t="s">
        <v>355</v>
      </c>
      <c r="C4574">
        <v>2422</v>
      </c>
      <c r="D4574">
        <v>942</v>
      </c>
      <c r="E4574">
        <v>38.893476465730799</v>
      </c>
      <c r="F4574">
        <v>3067</v>
      </c>
      <c r="G4574">
        <v>818</v>
      </c>
      <c r="H4574">
        <v>26.671014020215193</v>
      </c>
      <c r="I4574">
        <v>5489</v>
      </c>
      <c r="J4574">
        <v>1760</v>
      </c>
      <c r="K4574">
        <v>32.06412825651303</v>
      </c>
    </row>
    <row r="4575" spans="1:11" x14ac:dyDescent="0.25">
      <c r="A4575" t="s">
        <v>517</v>
      </c>
      <c r="B4575" t="s">
        <v>365</v>
      </c>
      <c r="C4575">
        <v>1842</v>
      </c>
      <c r="D4575">
        <v>862</v>
      </c>
      <c r="E4575">
        <v>46.796959826275788</v>
      </c>
      <c r="F4575">
        <v>1980</v>
      </c>
      <c r="G4575">
        <v>835</v>
      </c>
      <c r="H4575">
        <v>42.171717171717177</v>
      </c>
      <c r="I4575">
        <v>3822</v>
      </c>
      <c r="J4575">
        <v>1697</v>
      </c>
      <c r="K4575">
        <v>44.400837257980108</v>
      </c>
    </row>
    <row r="4576" spans="1:11" x14ac:dyDescent="0.25">
      <c r="A4576" t="s">
        <v>517</v>
      </c>
      <c r="B4576" t="s">
        <v>366</v>
      </c>
      <c r="C4576">
        <v>1601</v>
      </c>
      <c r="D4576">
        <v>746</v>
      </c>
      <c r="E4576">
        <v>46.595877576514674</v>
      </c>
      <c r="F4576">
        <v>1740</v>
      </c>
      <c r="G4576">
        <v>756</v>
      </c>
      <c r="H4576">
        <v>43.448275862068968</v>
      </c>
      <c r="I4576">
        <v>3341</v>
      </c>
      <c r="J4576">
        <v>1502</v>
      </c>
      <c r="K4576">
        <v>44.956599820413047</v>
      </c>
    </row>
    <row r="4577" spans="1:11" x14ac:dyDescent="0.25">
      <c r="A4577" t="s">
        <v>518</v>
      </c>
      <c r="B4577" t="s">
        <v>361</v>
      </c>
      <c r="C4577">
        <v>1963</v>
      </c>
      <c r="D4577">
        <v>1025</v>
      </c>
      <c r="E4577">
        <v>52.215995924605203</v>
      </c>
      <c r="F4577">
        <v>2533</v>
      </c>
      <c r="G4577">
        <v>1123</v>
      </c>
      <c r="H4577">
        <v>44.334780892222703</v>
      </c>
      <c r="I4577">
        <v>4496</v>
      </c>
      <c r="J4577">
        <v>2148</v>
      </c>
      <c r="K4577">
        <v>47.775800711743798</v>
      </c>
    </row>
    <row r="4578" spans="1:11" x14ac:dyDescent="0.25">
      <c r="A4578" t="s">
        <v>519</v>
      </c>
      <c r="B4578" t="s">
        <v>365</v>
      </c>
      <c r="C4578">
        <v>3785</v>
      </c>
      <c r="D4578">
        <v>1931</v>
      </c>
      <c r="E4578">
        <v>51.017173051519158</v>
      </c>
      <c r="F4578">
        <v>4313</v>
      </c>
      <c r="G4578">
        <v>1925</v>
      </c>
      <c r="H4578">
        <v>44.632506376072342</v>
      </c>
      <c r="I4578">
        <v>8100</v>
      </c>
      <c r="J4578">
        <v>3857</v>
      </c>
      <c r="K4578">
        <v>47.617283950617285</v>
      </c>
    </row>
    <row r="4579" spans="1:11" x14ac:dyDescent="0.25">
      <c r="A4579" t="s">
        <v>519</v>
      </c>
      <c r="B4579" t="s">
        <v>366</v>
      </c>
      <c r="C4579">
        <v>2290</v>
      </c>
      <c r="D4579">
        <v>1182</v>
      </c>
      <c r="E4579">
        <v>51.615720524017469</v>
      </c>
      <c r="F4579">
        <v>2533</v>
      </c>
      <c r="G4579">
        <v>1164</v>
      </c>
      <c r="H4579">
        <v>45.95341492301619</v>
      </c>
      <c r="I4579">
        <v>4823</v>
      </c>
      <c r="J4579">
        <v>2346</v>
      </c>
      <c r="K4579">
        <v>48.641924113622224</v>
      </c>
    </row>
    <row r="4580" spans="1:11" x14ac:dyDescent="0.25">
      <c r="A4580" t="s">
        <v>520</v>
      </c>
      <c r="B4580" t="s">
        <v>365</v>
      </c>
      <c r="C4580">
        <v>1782</v>
      </c>
      <c r="D4580">
        <v>897</v>
      </c>
      <c r="E4580">
        <v>50.336700336700332</v>
      </c>
      <c r="F4580">
        <v>1852</v>
      </c>
      <c r="G4580">
        <v>818</v>
      </c>
      <c r="H4580">
        <v>44.16846652267818</v>
      </c>
      <c r="I4580">
        <v>3634</v>
      </c>
      <c r="J4580">
        <v>1715</v>
      </c>
      <c r="K4580">
        <v>47.193175564116672</v>
      </c>
    </row>
    <row r="4581" spans="1:11" x14ac:dyDescent="0.25">
      <c r="A4581" t="s">
        <v>520</v>
      </c>
      <c r="B4581" t="s">
        <v>366</v>
      </c>
      <c r="C4581">
        <v>1564</v>
      </c>
      <c r="D4581">
        <v>748</v>
      </c>
      <c r="E4581">
        <v>47.826086956521742</v>
      </c>
      <c r="F4581">
        <v>1671</v>
      </c>
      <c r="G4581">
        <v>754</v>
      </c>
      <c r="H4581">
        <v>45.122681029323758</v>
      </c>
      <c r="I4581">
        <v>3235</v>
      </c>
      <c r="J4581">
        <v>1502</v>
      </c>
      <c r="K4581">
        <v>46.429675425038639</v>
      </c>
    </row>
    <row r="4582" spans="1:11" x14ac:dyDescent="0.25">
      <c r="A4582" t="s">
        <v>521</v>
      </c>
      <c r="B4582" t="s">
        <v>365</v>
      </c>
      <c r="C4582">
        <v>3164</v>
      </c>
      <c r="D4582">
        <v>1284</v>
      </c>
      <c r="E4582">
        <v>40.581542351453855</v>
      </c>
      <c r="F4582">
        <v>2917</v>
      </c>
      <c r="G4582">
        <v>1055</v>
      </c>
      <c r="H4582">
        <v>36.167295166266712</v>
      </c>
      <c r="I4582">
        <v>6081</v>
      </c>
      <c r="J4582">
        <v>2339</v>
      </c>
      <c r="K4582">
        <v>38.464068409801023</v>
      </c>
    </row>
    <row r="4583" spans="1:11" x14ac:dyDescent="0.25">
      <c r="A4583" t="s">
        <v>521</v>
      </c>
      <c r="B4583" t="s">
        <v>366</v>
      </c>
      <c r="C4583">
        <v>769</v>
      </c>
      <c r="D4583">
        <v>300</v>
      </c>
      <c r="E4583">
        <v>39.011703511053312</v>
      </c>
      <c r="F4583">
        <v>814</v>
      </c>
      <c r="G4583">
        <v>315</v>
      </c>
      <c r="H4583">
        <v>38.697788697788695</v>
      </c>
      <c r="I4583">
        <v>1583</v>
      </c>
      <c r="J4583">
        <v>615</v>
      </c>
      <c r="K4583">
        <v>38.850284270372711</v>
      </c>
    </row>
    <row r="4584" spans="1:11" x14ac:dyDescent="0.25">
      <c r="A4584" t="s">
        <v>522</v>
      </c>
      <c r="B4584" t="s">
        <v>355</v>
      </c>
      <c r="C4584">
        <v>1977</v>
      </c>
      <c r="D4584">
        <v>965</v>
      </c>
      <c r="E4584">
        <v>48.811330298431969</v>
      </c>
      <c r="F4584">
        <v>2242</v>
      </c>
      <c r="G4584">
        <v>904</v>
      </c>
      <c r="H4584">
        <v>40.321141837644959</v>
      </c>
      <c r="I4584">
        <v>4219</v>
      </c>
      <c r="J4584">
        <v>1869</v>
      </c>
      <c r="K4584">
        <v>44.299597060914913</v>
      </c>
    </row>
    <row r="4585" spans="1:11" x14ac:dyDescent="0.25">
      <c r="A4585" t="s">
        <v>523</v>
      </c>
      <c r="B4585" t="s">
        <v>362</v>
      </c>
      <c r="C4585">
        <v>122</v>
      </c>
      <c r="D4585">
        <v>65</v>
      </c>
      <c r="E4585">
        <v>53.278688524590201</v>
      </c>
      <c r="F4585">
        <v>161</v>
      </c>
      <c r="G4585">
        <v>73</v>
      </c>
      <c r="H4585">
        <v>45.341614906832298</v>
      </c>
      <c r="I4585">
        <v>283</v>
      </c>
      <c r="J4585">
        <v>138</v>
      </c>
      <c r="K4585">
        <v>48.763250883392203</v>
      </c>
    </row>
    <row r="4586" spans="1:11" x14ac:dyDescent="0.25">
      <c r="A4586" t="s">
        <v>524</v>
      </c>
      <c r="B4586" t="s">
        <v>357</v>
      </c>
      <c r="C4586">
        <v>2150</v>
      </c>
      <c r="D4586">
        <v>1206</v>
      </c>
      <c r="E4586">
        <v>56.093023255813954</v>
      </c>
      <c r="F4586">
        <v>2505</v>
      </c>
      <c r="G4586">
        <v>1152</v>
      </c>
      <c r="H4586">
        <v>45.988023952095809</v>
      </c>
      <c r="I4586">
        <v>4655</v>
      </c>
      <c r="J4586">
        <v>2358</v>
      </c>
      <c r="K4586">
        <v>50.655209452201937</v>
      </c>
    </row>
    <row r="4587" spans="1:11" x14ac:dyDescent="0.25">
      <c r="A4587" t="s">
        <v>525</v>
      </c>
      <c r="B4587" t="s">
        <v>365</v>
      </c>
      <c r="C4587">
        <v>1938</v>
      </c>
      <c r="D4587">
        <v>1076</v>
      </c>
      <c r="E4587">
        <v>55.521155830753351</v>
      </c>
      <c r="F4587">
        <v>2331</v>
      </c>
      <c r="G4587">
        <v>1114</v>
      </c>
      <c r="H4587">
        <v>47.790647790647789</v>
      </c>
      <c r="I4587">
        <v>4276</v>
      </c>
      <c r="J4587">
        <v>2193</v>
      </c>
      <c r="K4587">
        <v>51.286248830682879</v>
      </c>
    </row>
    <row r="4588" spans="1:11" x14ac:dyDescent="0.25">
      <c r="A4588" t="s">
        <v>525</v>
      </c>
      <c r="B4588" t="s">
        <v>366</v>
      </c>
      <c r="C4588">
        <v>849</v>
      </c>
      <c r="D4588">
        <v>495</v>
      </c>
      <c r="E4588">
        <v>58.303886925795048</v>
      </c>
      <c r="F4588">
        <v>971</v>
      </c>
      <c r="G4588">
        <v>521</v>
      </c>
      <c r="H4588">
        <v>53.656024716786817</v>
      </c>
      <c r="I4588">
        <v>1820</v>
      </c>
      <c r="J4588">
        <v>1016</v>
      </c>
      <c r="K4588">
        <v>55.824175824175825</v>
      </c>
    </row>
    <row r="4589" spans="1:11" x14ac:dyDescent="0.25">
      <c r="A4589" t="s">
        <v>526</v>
      </c>
      <c r="B4589" t="s">
        <v>362</v>
      </c>
      <c r="C4589">
        <v>142</v>
      </c>
      <c r="D4589">
        <v>74</v>
      </c>
      <c r="E4589">
        <v>52.112676056338003</v>
      </c>
      <c r="F4589">
        <v>142</v>
      </c>
      <c r="G4589">
        <v>67</v>
      </c>
      <c r="H4589">
        <v>47.183098591549303</v>
      </c>
      <c r="I4589">
        <v>284</v>
      </c>
      <c r="J4589">
        <v>141</v>
      </c>
      <c r="K4589">
        <v>49.647887323943699</v>
      </c>
    </row>
    <row r="4590" spans="1:11" x14ac:dyDescent="0.25">
      <c r="A4590" t="s">
        <v>527</v>
      </c>
      <c r="B4590" t="s">
        <v>357</v>
      </c>
      <c r="C4590">
        <v>2917</v>
      </c>
      <c r="D4590">
        <v>1303</v>
      </c>
      <c r="E4590">
        <v>44.669180665066854</v>
      </c>
      <c r="F4590">
        <v>3230</v>
      </c>
      <c r="G4590">
        <v>1198</v>
      </c>
      <c r="H4590">
        <v>37.089783281733745</v>
      </c>
      <c r="I4590">
        <v>6147</v>
      </c>
      <c r="J4590">
        <v>2501</v>
      </c>
      <c r="K4590">
        <v>40.686513746543028</v>
      </c>
    </row>
    <row r="4591" spans="1:11" x14ac:dyDescent="0.25">
      <c r="A4591" t="s">
        <v>528</v>
      </c>
      <c r="B4591" t="s">
        <v>361</v>
      </c>
      <c r="C4591">
        <v>1061</v>
      </c>
      <c r="D4591">
        <v>464</v>
      </c>
      <c r="E4591">
        <v>43.732327992459901</v>
      </c>
      <c r="F4591">
        <v>1091</v>
      </c>
      <c r="G4591">
        <v>419</v>
      </c>
      <c r="H4591">
        <v>38.405132905591202</v>
      </c>
      <c r="I4591">
        <v>2152</v>
      </c>
      <c r="J4591">
        <v>883</v>
      </c>
      <c r="K4591">
        <v>41.031598513011097</v>
      </c>
    </row>
    <row r="4592" spans="1:11" x14ac:dyDescent="0.25">
      <c r="A4592" t="s">
        <v>529</v>
      </c>
      <c r="B4592" t="s">
        <v>365</v>
      </c>
      <c r="C4592">
        <v>1860</v>
      </c>
      <c r="D4592">
        <v>900</v>
      </c>
      <c r="E4592">
        <v>48.387096774193552</v>
      </c>
      <c r="F4592">
        <v>1836</v>
      </c>
      <c r="G4592">
        <v>777</v>
      </c>
      <c r="H4592">
        <v>42.320261437908492</v>
      </c>
      <c r="I4592">
        <v>3697</v>
      </c>
      <c r="J4592">
        <v>1678</v>
      </c>
      <c r="K4592">
        <v>45.388152556126585</v>
      </c>
    </row>
    <row r="4593" spans="1:11" x14ac:dyDescent="0.25">
      <c r="A4593" t="s">
        <v>529</v>
      </c>
      <c r="B4593" t="s">
        <v>366</v>
      </c>
      <c r="C4593">
        <v>1004</v>
      </c>
      <c r="D4593">
        <v>480</v>
      </c>
      <c r="E4593">
        <v>47.808764940239044</v>
      </c>
      <c r="F4593">
        <v>856</v>
      </c>
      <c r="G4593">
        <v>370</v>
      </c>
      <c r="H4593">
        <v>43.224299065420567</v>
      </c>
      <c r="I4593">
        <v>1861</v>
      </c>
      <c r="J4593">
        <v>850</v>
      </c>
      <c r="K4593">
        <v>45.674368619022033</v>
      </c>
    </row>
    <row r="4594" spans="1:11" x14ac:dyDescent="0.25">
      <c r="A4594" t="s">
        <v>530</v>
      </c>
      <c r="B4594" t="s">
        <v>365</v>
      </c>
      <c r="C4594">
        <v>1266</v>
      </c>
      <c r="D4594">
        <v>528</v>
      </c>
      <c r="E4594">
        <v>41.706161137440759</v>
      </c>
      <c r="F4594">
        <v>1300</v>
      </c>
      <c r="G4594">
        <v>471</v>
      </c>
      <c r="H4594">
        <v>36.230769230769226</v>
      </c>
      <c r="I4594">
        <v>2567</v>
      </c>
      <c r="J4594">
        <v>1000</v>
      </c>
      <c r="K4594">
        <v>38.955979742890534</v>
      </c>
    </row>
    <row r="4595" spans="1:11" x14ac:dyDescent="0.25">
      <c r="A4595" t="s">
        <v>530</v>
      </c>
      <c r="B4595" t="s">
        <v>366</v>
      </c>
      <c r="C4595">
        <v>759</v>
      </c>
      <c r="D4595">
        <v>358</v>
      </c>
      <c r="E4595">
        <v>47.167325428194992</v>
      </c>
      <c r="F4595">
        <v>912</v>
      </c>
      <c r="G4595">
        <v>368</v>
      </c>
      <c r="H4595">
        <v>40.350877192982459</v>
      </c>
      <c r="I4595">
        <v>1672</v>
      </c>
      <c r="J4595">
        <v>727</v>
      </c>
      <c r="K4595">
        <v>43.480861244019145</v>
      </c>
    </row>
    <row r="4596" spans="1:11" x14ac:dyDescent="0.25">
      <c r="A4596" t="s">
        <v>531</v>
      </c>
      <c r="B4596" t="s">
        <v>365</v>
      </c>
      <c r="C4596">
        <v>979</v>
      </c>
      <c r="D4596">
        <v>501</v>
      </c>
      <c r="E4596">
        <v>51.174668028600607</v>
      </c>
      <c r="F4596">
        <v>1155</v>
      </c>
      <c r="G4596">
        <v>537</v>
      </c>
      <c r="H4596">
        <v>46.493506493506494</v>
      </c>
      <c r="I4596">
        <v>2136</v>
      </c>
      <c r="J4596">
        <v>1039</v>
      </c>
      <c r="K4596">
        <v>48.642322097378276</v>
      </c>
    </row>
    <row r="4597" spans="1:11" x14ac:dyDescent="0.25">
      <c r="A4597" t="s">
        <v>531</v>
      </c>
      <c r="B4597" t="s">
        <v>366</v>
      </c>
      <c r="C4597">
        <v>837</v>
      </c>
      <c r="D4597">
        <v>443</v>
      </c>
      <c r="E4597">
        <v>52.927120669056151</v>
      </c>
      <c r="F4597">
        <v>999</v>
      </c>
      <c r="G4597">
        <v>464</v>
      </c>
      <c r="H4597">
        <v>46.446446446446444</v>
      </c>
      <c r="I4597">
        <v>1836</v>
      </c>
      <c r="J4597">
        <v>907</v>
      </c>
      <c r="K4597">
        <v>49.40087145969499</v>
      </c>
    </row>
    <row r="4598" spans="1:11" x14ac:dyDescent="0.25">
      <c r="A4598" t="s">
        <v>531</v>
      </c>
      <c r="B4598" t="s">
        <v>367</v>
      </c>
      <c r="C4598">
        <v>839</v>
      </c>
      <c r="D4598">
        <v>464</v>
      </c>
      <c r="E4598">
        <v>55.303933253873659</v>
      </c>
      <c r="F4598">
        <v>866</v>
      </c>
      <c r="G4598">
        <v>439</v>
      </c>
      <c r="H4598">
        <v>50.692840646651263</v>
      </c>
      <c r="I4598">
        <v>1705</v>
      </c>
      <c r="J4598">
        <v>903</v>
      </c>
      <c r="K4598">
        <v>52.961876832844574</v>
      </c>
    </row>
    <row r="4599" spans="1:11" x14ac:dyDescent="0.25">
      <c r="A4599" t="s">
        <v>531</v>
      </c>
      <c r="B4599" t="s">
        <v>355</v>
      </c>
      <c r="C4599">
        <v>422</v>
      </c>
      <c r="D4599">
        <v>227</v>
      </c>
      <c r="E4599">
        <v>53.791469194312796</v>
      </c>
      <c r="F4599">
        <v>415</v>
      </c>
      <c r="G4599">
        <v>207</v>
      </c>
      <c r="H4599">
        <v>49.879518072289159</v>
      </c>
      <c r="I4599">
        <v>837</v>
      </c>
      <c r="J4599">
        <v>434</v>
      </c>
      <c r="K4599">
        <v>51.851851851851855</v>
      </c>
    </row>
    <row r="4600" spans="1:11" x14ac:dyDescent="0.25">
      <c r="A4600" t="s">
        <v>532</v>
      </c>
      <c r="B4600" t="s">
        <v>365</v>
      </c>
      <c r="C4600">
        <v>613</v>
      </c>
      <c r="D4600">
        <v>391</v>
      </c>
      <c r="E4600">
        <v>63.784665579119086</v>
      </c>
      <c r="F4600">
        <v>731</v>
      </c>
      <c r="G4600">
        <v>424</v>
      </c>
      <c r="H4600">
        <v>58.002735978112177</v>
      </c>
      <c r="I4600">
        <v>1347</v>
      </c>
      <c r="J4600">
        <v>816</v>
      </c>
      <c r="K4600">
        <v>60.579064587973271</v>
      </c>
    </row>
    <row r="4601" spans="1:11" x14ac:dyDescent="0.25">
      <c r="A4601" t="s">
        <v>532</v>
      </c>
      <c r="B4601" t="s">
        <v>366</v>
      </c>
      <c r="C4601">
        <v>283</v>
      </c>
      <c r="D4601">
        <v>182</v>
      </c>
      <c r="E4601">
        <v>64.310954063604242</v>
      </c>
      <c r="F4601">
        <v>373</v>
      </c>
      <c r="G4601">
        <v>219</v>
      </c>
      <c r="H4601">
        <v>58.713136729222526</v>
      </c>
      <c r="I4601">
        <v>657</v>
      </c>
      <c r="J4601">
        <v>401</v>
      </c>
      <c r="K4601">
        <v>61.035007610350078</v>
      </c>
    </row>
    <row r="4602" spans="1:11" x14ac:dyDescent="0.25">
      <c r="A4602" t="s">
        <v>533</v>
      </c>
      <c r="B4602" t="s">
        <v>357</v>
      </c>
      <c r="C4602">
        <v>3655</v>
      </c>
      <c r="D4602">
        <v>1998</v>
      </c>
      <c r="E4602">
        <v>54.664842681258548</v>
      </c>
      <c r="F4602">
        <v>4238</v>
      </c>
      <c r="G4602">
        <v>1902</v>
      </c>
      <c r="H4602">
        <v>44.879660217083526</v>
      </c>
      <c r="I4602">
        <v>7893</v>
      </c>
      <c r="J4602">
        <v>3900</v>
      </c>
      <c r="K4602">
        <v>49.410870391486121</v>
      </c>
    </row>
    <row r="4603" spans="1:11" x14ac:dyDescent="0.25">
      <c r="A4603" t="s">
        <v>534</v>
      </c>
      <c r="B4603" t="s">
        <v>365</v>
      </c>
      <c r="C4603">
        <v>3534</v>
      </c>
      <c r="D4603">
        <v>2055</v>
      </c>
      <c r="E4603">
        <v>58.149405772495754</v>
      </c>
      <c r="F4603">
        <v>3633</v>
      </c>
      <c r="G4603">
        <v>1897</v>
      </c>
      <c r="H4603">
        <v>52.215799614643544</v>
      </c>
      <c r="I4603">
        <v>7167</v>
      </c>
      <c r="J4603">
        <v>3952</v>
      </c>
      <c r="K4603">
        <v>55.141621319938601</v>
      </c>
    </row>
    <row r="4604" spans="1:11" x14ac:dyDescent="0.25">
      <c r="A4604" t="s">
        <v>534</v>
      </c>
      <c r="B4604" t="s">
        <v>366</v>
      </c>
      <c r="C4604">
        <v>3012</v>
      </c>
      <c r="D4604">
        <v>1851</v>
      </c>
      <c r="E4604">
        <v>61.454183266932269</v>
      </c>
      <c r="F4604">
        <v>3213</v>
      </c>
      <c r="G4604">
        <v>1838</v>
      </c>
      <c r="H4604">
        <v>57.205104263927794</v>
      </c>
      <c r="I4604">
        <v>6225</v>
      </c>
      <c r="J4604">
        <v>3689</v>
      </c>
      <c r="K4604">
        <v>59.261044176706825</v>
      </c>
    </row>
    <row r="4605" spans="1:11" x14ac:dyDescent="0.25">
      <c r="A4605" t="s">
        <v>534</v>
      </c>
      <c r="B4605" t="s">
        <v>367</v>
      </c>
      <c r="C4605">
        <v>2887</v>
      </c>
      <c r="D4605">
        <v>1725</v>
      </c>
      <c r="E4605">
        <v>59.750606165569799</v>
      </c>
      <c r="F4605">
        <v>2946</v>
      </c>
      <c r="G4605">
        <v>1615</v>
      </c>
      <c r="H4605">
        <v>54.820095044127626</v>
      </c>
      <c r="I4605">
        <v>5833</v>
      </c>
      <c r="J4605">
        <v>3340</v>
      </c>
      <c r="K4605">
        <v>57.260414880850334</v>
      </c>
    </row>
    <row r="4606" spans="1:11" x14ac:dyDescent="0.25">
      <c r="A4606" t="s">
        <v>534</v>
      </c>
      <c r="B4606" t="s">
        <v>355</v>
      </c>
      <c r="C4606">
        <v>2329</v>
      </c>
      <c r="D4606">
        <v>1494</v>
      </c>
      <c r="E4606">
        <v>64.147702876771149</v>
      </c>
      <c r="F4606">
        <v>2633</v>
      </c>
      <c r="G4606">
        <v>1508</v>
      </c>
      <c r="H4606">
        <v>57.273072540827954</v>
      </c>
      <c r="I4606">
        <v>4962</v>
      </c>
      <c r="J4606">
        <v>3002</v>
      </c>
      <c r="K4606">
        <v>60.499798468359529</v>
      </c>
    </row>
    <row r="4607" spans="1:11" x14ac:dyDescent="0.25">
      <c r="A4607" t="s">
        <v>535</v>
      </c>
      <c r="B4607" t="s">
        <v>365</v>
      </c>
      <c r="C4607">
        <v>2357</v>
      </c>
      <c r="D4607">
        <v>1189</v>
      </c>
      <c r="E4607">
        <v>50.445481544336019</v>
      </c>
      <c r="F4607">
        <v>2122</v>
      </c>
      <c r="G4607">
        <v>930</v>
      </c>
      <c r="H4607">
        <v>43.826578699340246</v>
      </c>
      <c r="I4607">
        <v>4492</v>
      </c>
      <c r="J4607">
        <v>2127</v>
      </c>
      <c r="K4607">
        <v>47.350845948352628</v>
      </c>
    </row>
    <row r="4608" spans="1:11" x14ac:dyDescent="0.25">
      <c r="A4608" t="s">
        <v>535</v>
      </c>
      <c r="B4608" t="s">
        <v>366</v>
      </c>
      <c r="C4608">
        <v>2200</v>
      </c>
      <c r="D4608">
        <v>1130</v>
      </c>
      <c r="E4608">
        <v>51.36363636363636</v>
      </c>
      <c r="F4608">
        <v>2329</v>
      </c>
      <c r="G4608">
        <v>1023</v>
      </c>
      <c r="H4608">
        <v>43.924431086303137</v>
      </c>
      <c r="I4608">
        <v>4535</v>
      </c>
      <c r="J4608">
        <v>2156</v>
      </c>
      <c r="K4608">
        <v>47.541345093715542</v>
      </c>
    </row>
    <row r="4609" spans="1:11" x14ac:dyDescent="0.25">
      <c r="A4609" t="s">
        <v>535</v>
      </c>
      <c r="B4609" t="s">
        <v>367</v>
      </c>
      <c r="C4609">
        <v>2003</v>
      </c>
      <c r="D4609">
        <v>1006</v>
      </c>
      <c r="E4609">
        <v>50.224663005491763</v>
      </c>
      <c r="F4609">
        <v>2134</v>
      </c>
      <c r="G4609">
        <v>951</v>
      </c>
      <c r="H4609">
        <v>44.564198687910029</v>
      </c>
      <c r="I4609">
        <v>4139</v>
      </c>
      <c r="J4609">
        <v>1958</v>
      </c>
      <c r="K4609">
        <v>47.306112587581538</v>
      </c>
    </row>
    <row r="4610" spans="1:11" x14ac:dyDescent="0.25">
      <c r="A4610" t="s">
        <v>535</v>
      </c>
      <c r="B4610" t="s">
        <v>355</v>
      </c>
      <c r="C4610">
        <v>1721</v>
      </c>
      <c r="D4610">
        <v>877</v>
      </c>
      <c r="E4610">
        <v>50.958744915746657</v>
      </c>
      <c r="F4610">
        <v>1827</v>
      </c>
      <c r="G4610">
        <v>880</v>
      </c>
      <c r="H4610">
        <v>48.166392993979201</v>
      </c>
      <c r="I4610">
        <v>3548</v>
      </c>
      <c r="J4610">
        <v>1757</v>
      </c>
      <c r="K4610">
        <v>49.520856820744086</v>
      </c>
    </row>
    <row r="4611" spans="1:11" x14ac:dyDescent="0.25">
      <c r="A4611" t="s">
        <v>536</v>
      </c>
      <c r="B4611" t="s">
        <v>362</v>
      </c>
      <c r="C4611">
        <v>245</v>
      </c>
      <c r="D4611">
        <v>125</v>
      </c>
      <c r="E4611">
        <v>51.020408163265301</v>
      </c>
      <c r="F4611">
        <v>280</v>
      </c>
      <c r="G4611">
        <v>134</v>
      </c>
      <c r="H4611">
        <v>47.857142857142897</v>
      </c>
      <c r="I4611">
        <v>525</v>
      </c>
      <c r="J4611">
        <v>259</v>
      </c>
      <c r="K4611">
        <v>49.3333333333333</v>
      </c>
    </row>
    <row r="4612" spans="1:11" x14ac:dyDescent="0.25">
      <c r="A4612" t="s">
        <v>537</v>
      </c>
      <c r="B4612" t="s">
        <v>365</v>
      </c>
      <c r="C4612">
        <v>2350</v>
      </c>
      <c r="D4612">
        <v>1238</v>
      </c>
      <c r="E4612">
        <v>52.680851063829785</v>
      </c>
      <c r="F4612">
        <v>2867</v>
      </c>
      <c r="G4612">
        <v>1326</v>
      </c>
      <c r="H4612">
        <v>46.250435995814442</v>
      </c>
      <c r="I4612">
        <v>5222</v>
      </c>
      <c r="J4612">
        <v>2565</v>
      </c>
      <c r="K4612">
        <v>49.119111451551127</v>
      </c>
    </row>
    <row r="4613" spans="1:11" x14ac:dyDescent="0.25">
      <c r="A4613" t="s">
        <v>537</v>
      </c>
      <c r="B4613" t="s">
        <v>366</v>
      </c>
      <c r="C4613">
        <v>2172</v>
      </c>
      <c r="D4613">
        <v>1211</v>
      </c>
      <c r="E4613">
        <v>55.755064456721911</v>
      </c>
      <c r="F4613">
        <v>2910</v>
      </c>
      <c r="G4613">
        <v>1381</v>
      </c>
      <c r="H4613">
        <v>47.457044673539521</v>
      </c>
      <c r="I4613">
        <v>5083</v>
      </c>
      <c r="J4613">
        <v>2593</v>
      </c>
      <c r="K4613">
        <v>51.013181192209323</v>
      </c>
    </row>
    <row r="4614" spans="1:11" x14ac:dyDescent="0.25">
      <c r="A4614" t="s">
        <v>537</v>
      </c>
      <c r="B4614" t="s">
        <v>367</v>
      </c>
      <c r="C4614">
        <v>2306</v>
      </c>
      <c r="D4614">
        <v>1351</v>
      </c>
      <c r="E4614">
        <v>58.586296617519508</v>
      </c>
      <c r="F4614">
        <v>2510</v>
      </c>
      <c r="G4614">
        <v>1260</v>
      </c>
      <c r="H4614">
        <v>50.199203187250994</v>
      </c>
      <c r="I4614">
        <v>4816</v>
      </c>
      <c r="J4614">
        <v>2611</v>
      </c>
      <c r="K4614">
        <v>54.215116279069768</v>
      </c>
    </row>
    <row r="4615" spans="1:11" x14ac:dyDescent="0.25">
      <c r="A4615" t="s">
        <v>537</v>
      </c>
      <c r="B4615" t="s">
        <v>355</v>
      </c>
      <c r="C4615">
        <v>1275</v>
      </c>
      <c r="D4615">
        <v>717</v>
      </c>
      <c r="E4615">
        <v>56.235294117647065</v>
      </c>
      <c r="F4615">
        <v>1467</v>
      </c>
      <c r="G4615">
        <v>773</v>
      </c>
      <c r="H4615">
        <v>52.692569870483986</v>
      </c>
      <c r="I4615">
        <v>2742</v>
      </c>
      <c r="J4615">
        <v>1490</v>
      </c>
      <c r="K4615">
        <v>54.339897884755658</v>
      </c>
    </row>
    <row r="4616" spans="1:11" x14ac:dyDescent="0.25">
      <c r="A4616" t="s">
        <v>538</v>
      </c>
      <c r="B4616" t="s">
        <v>365</v>
      </c>
      <c r="C4616">
        <v>2534</v>
      </c>
      <c r="D4616">
        <v>1237</v>
      </c>
      <c r="E4616">
        <v>48.816101026045779</v>
      </c>
      <c r="F4616">
        <v>2706</v>
      </c>
      <c r="G4616">
        <v>1237</v>
      </c>
      <c r="H4616">
        <v>45.713229859571321</v>
      </c>
      <c r="I4616">
        <v>5250</v>
      </c>
      <c r="J4616">
        <v>2481</v>
      </c>
      <c r="K4616">
        <v>47.257142857142853</v>
      </c>
    </row>
    <row r="4617" spans="1:11" x14ac:dyDescent="0.25">
      <c r="A4617" t="s">
        <v>539</v>
      </c>
      <c r="B4617" t="s">
        <v>369</v>
      </c>
      <c r="C4617">
        <v>869</v>
      </c>
      <c r="D4617">
        <v>432</v>
      </c>
      <c r="E4617">
        <v>49.712313003452245</v>
      </c>
      <c r="F4617">
        <v>1080</v>
      </c>
      <c r="G4617">
        <v>503</v>
      </c>
      <c r="H4617">
        <v>46.574074074074076</v>
      </c>
      <c r="I4617">
        <v>1949</v>
      </c>
      <c r="J4617">
        <v>935</v>
      </c>
      <c r="K4617">
        <v>47.973319651103132</v>
      </c>
    </row>
    <row r="4618" spans="1:11" x14ac:dyDescent="0.25">
      <c r="A4618" t="s">
        <v>540</v>
      </c>
      <c r="B4618" t="s">
        <v>365</v>
      </c>
      <c r="C4618">
        <v>4534</v>
      </c>
      <c r="D4618">
        <v>2381</v>
      </c>
      <c r="E4618">
        <v>52.514336127040139</v>
      </c>
      <c r="F4618">
        <v>4782</v>
      </c>
      <c r="G4618">
        <v>2232</v>
      </c>
      <c r="H4618">
        <v>46.675031367628605</v>
      </c>
      <c r="I4618">
        <v>9316</v>
      </c>
      <c r="J4618">
        <v>4613</v>
      </c>
      <c r="K4618">
        <v>49.516960068699007</v>
      </c>
    </row>
    <row r="4619" spans="1:11" x14ac:dyDescent="0.25">
      <c r="A4619" t="s">
        <v>540</v>
      </c>
      <c r="B4619" t="s">
        <v>366</v>
      </c>
      <c r="C4619">
        <v>3651</v>
      </c>
      <c r="D4619">
        <v>2001</v>
      </c>
      <c r="E4619">
        <v>54.806902218570258</v>
      </c>
      <c r="F4619">
        <v>3662</v>
      </c>
      <c r="G4619">
        <v>1824</v>
      </c>
      <c r="H4619">
        <v>49.808847624249047</v>
      </c>
      <c r="I4619">
        <v>7313</v>
      </c>
      <c r="J4619">
        <v>3825</v>
      </c>
      <c r="K4619">
        <v>52.304115957883226</v>
      </c>
    </row>
    <row r="4620" spans="1:11" x14ac:dyDescent="0.25">
      <c r="A4620" t="s">
        <v>541</v>
      </c>
      <c r="B4620" t="s">
        <v>361</v>
      </c>
      <c r="C4620">
        <v>320</v>
      </c>
      <c r="D4620">
        <v>128</v>
      </c>
      <c r="E4620">
        <v>40</v>
      </c>
      <c r="F4620">
        <v>357</v>
      </c>
      <c r="G4620">
        <v>128</v>
      </c>
      <c r="H4620">
        <v>35.8543417366947</v>
      </c>
      <c r="I4620">
        <v>677</v>
      </c>
      <c r="J4620">
        <v>256</v>
      </c>
      <c r="K4620">
        <v>37.813884785819802</v>
      </c>
    </row>
    <row r="4621" spans="1:11" x14ac:dyDescent="0.25">
      <c r="A4621" t="s">
        <v>542</v>
      </c>
      <c r="B4621" t="s">
        <v>365</v>
      </c>
      <c r="C4621">
        <v>195</v>
      </c>
      <c r="D4621">
        <v>79</v>
      </c>
      <c r="E4621">
        <v>40.512820512820511</v>
      </c>
      <c r="F4621">
        <v>299</v>
      </c>
      <c r="G4621">
        <v>99</v>
      </c>
      <c r="H4621">
        <v>33.110367892976591</v>
      </c>
      <c r="I4621">
        <v>494</v>
      </c>
      <c r="J4621">
        <v>178</v>
      </c>
      <c r="K4621">
        <v>36.032388663967616</v>
      </c>
    </row>
    <row r="4622" spans="1:11" x14ac:dyDescent="0.25">
      <c r="A4622" t="s">
        <v>543</v>
      </c>
      <c r="B4622" t="s">
        <v>357</v>
      </c>
      <c r="C4622">
        <v>2433</v>
      </c>
      <c r="D4622">
        <v>1229</v>
      </c>
      <c r="E4622">
        <v>50.513769009453355</v>
      </c>
      <c r="F4622">
        <v>2920</v>
      </c>
      <c r="G4622">
        <v>1183</v>
      </c>
      <c r="H4622">
        <v>40.513698630136986</v>
      </c>
      <c r="I4622">
        <v>5354</v>
      </c>
      <c r="J4622">
        <v>2412</v>
      </c>
      <c r="K4622">
        <v>45.050429585356738</v>
      </c>
    </row>
    <row r="4623" spans="1:11" x14ac:dyDescent="0.25">
      <c r="A4623" t="s">
        <v>544</v>
      </c>
      <c r="B4623" t="s">
        <v>357</v>
      </c>
      <c r="C4623">
        <v>1662</v>
      </c>
      <c r="D4623">
        <v>866</v>
      </c>
      <c r="E4623">
        <v>52.105896510228639</v>
      </c>
      <c r="F4623">
        <v>1743</v>
      </c>
      <c r="G4623">
        <v>777</v>
      </c>
      <c r="H4623">
        <v>44.578313253012048</v>
      </c>
      <c r="I4623">
        <v>3405</v>
      </c>
      <c r="J4623">
        <v>1643</v>
      </c>
      <c r="K4623">
        <v>48.252569750367108</v>
      </c>
    </row>
    <row r="4624" spans="1:11" x14ac:dyDescent="0.25">
      <c r="A4624" t="s">
        <v>545</v>
      </c>
      <c r="B4624" t="s">
        <v>365</v>
      </c>
      <c r="C4624">
        <v>3044</v>
      </c>
      <c r="D4624">
        <v>1479</v>
      </c>
      <c r="E4624">
        <v>48.587385019710908</v>
      </c>
      <c r="F4624">
        <v>3514</v>
      </c>
      <c r="G4624">
        <v>1485</v>
      </c>
      <c r="H4624">
        <v>42.259533295389865</v>
      </c>
      <c r="I4624">
        <v>6558</v>
      </c>
      <c r="J4624">
        <v>2964</v>
      </c>
      <c r="K4624">
        <v>45.196706312900275</v>
      </c>
    </row>
    <row r="4625" spans="1:11" x14ac:dyDescent="0.25">
      <c r="A4625" t="s">
        <v>545</v>
      </c>
      <c r="B4625" t="s">
        <v>366</v>
      </c>
      <c r="C4625">
        <v>3758</v>
      </c>
      <c r="D4625">
        <v>1841</v>
      </c>
      <c r="E4625">
        <v>48.988823842469401</v>
      </c>
      <c r="F4625">
        <v>4056</v>
      </c>
      <c r="G4625">
        <v>1770</v>
      </c>
      <c r="H4625">
        <v>43.639053254437869</v>
      </c>
      <c r="I4625">
        <v>7814</v>
      </c>
      <c r="J4625">
        <v>3611</v>
      </c>
      <c r="K4625">
        <v>46.211927309956494</v>
      </c>
    </row>
    <row r="4626" spans="1:11" x14ac:dyDescent="0.25">
      <c r="A4626" t="s">
        <v>545</v>
      </c>
      <c r="B4626" t="s">
        <v>367</v>
      </c>
      <c r="C4626">
        <v>3085</v>
      </c>
      <c r="D4626">
        <v>1575</v>
      </c>
      <c r="E4626">
        <v>51.053484602917344</v>
      </c>
      <c r="F4626">
        <v>3405</v>
      </c>
      <c r="G4626">
        <v>1566</v>
      </c>
      <c r="H4626">
        <v>45.991189427312776</v>
      </c>
      <c r="I4626">
        <v>6490</v>
      </c>
      <c r="J4626">
        <v>3141</v>
      </c>
      <c r="K4626">
        <v>48.397534668721107</v>
      </c>
    </row>
    <row r="4627" spans="1:11" x14ac:dyDescent="0.25">
      <c r="A4627" t="s">
        <v>545</v>
      </c>
      <c r="B4627" t="s">
        <v>355</v>
      </c>
      <c r="C4627">
        <v>2611</v>
      </c>
      <c r="D4627">
        <v>1344</v>
      </c>
      <c r="E4627">
        <v>51.474530831099194</v>
      </c>
      <c r="F4627">
        <v>3297</v>
      </c>
      <c r="G4627">
        <v>1507</v>
      </c>
      <c r="H4627">
        <v>45.708219593569908</v>
      </c>
      <c r="I4627">
        <v>5908</v>
      </c>
      <c r="J4627">
        <v>2851</v>
      </c>
      <c r="K4627">
        <v>48.256601218686527</v>
      </c>
    </row>
    <row r="4628" spans="1:11" x14ac:dyDescent="0.25">
      <c r="A4628" t="s">
        <v>546</v>
      </c>
      <c r="B4628" t="s">
        <v>365</v>
      </c>
      <c r="C4628">
        <v>2576</v>
      </c>
      <c r="D4628">
        <v>1197</v>
      </c>
      <c r="E4628">
        <v>46.467391304347828</v>
      </c>
      <c r="F4628">
        <v>2371</v>
      </c>
      <c r="G4628">
        <v>984</v>
      </c>
      <c r="H4628">
        <v>41.501476170392245</v>
      </c>
      <c r="I4628">
        <v>4948</v>
      </c>
      <c r="J4628">
        <v>2182</v>
      </c>
      <c r="K4628">
        <v>44.098625707356504</v>
      </c>
    </row>
    <row r="4629" spans="1:11" x14ac:dyDescent="0.25">
      <c r="A4629" t="s">
        <v>546</v>
      </c>
      <c r="B4629" t="s">
        <v>366</v>
      </c>
      <c r="C4629">
        <v>2271</v>
      </c>
      <c r="D4629">
        <v>1073</v>
      </c>
      <c r="E4629">
        <v>47.247908410391901</v>
      </c>
      <c r="F4629">
        <v>2215</v>
      </c>
      <c r="G4629">
        <v>904</v>
      </c>
      <c r="H4629">
        <v>40.812641083521441</v>
      </c>
      <c r="I4629">
        <v>4487</v>
      </c>
      <c r="J4629">
        <v>1978</v>
      </c>
      <c r="K4629">
        <v>44.082906173389794</v>
      </c>
    </row>
    <row r="4630" spans="1:11" x14ac:dyDescent="0.25">
      <c r="A4630" t="s">
        <v>546</v>
      </c>
      <c r="B4630" t="s">
        <v>367</v>
      </c>
      <c r="C4630">
        <v>1024</v>
      </c>
      <c r="D4630">
        <v>485</v>
      </c>
      <c r="E4630">
        <v>47.36328125</v>
      </c>
      <c r="F4630">
        <v>949</v>
      </c>
      <c r="G4630">
        <v>424</v>
      </c>
      <c r="H4630">
        <v>44.678609062170707</v>
      </c>
      <c r="I4630">
        <v>1973</v>
      </c>
      <c r="J4630">
        <v>909</v>
      </c>
      <c r="K4630">
        <v>46.07197161682717</v>
      </c>
    </row>
    <row r="4631" spans="1:11" x14ac:dyDescent="0.25">
      <c r="A4631" t="s">
        <v>547</v>
      </c>
      <c r="B4631" t="s">
        <v>362</v>
      </c>
      <c r="C4631">
        <v>839</v>
      </c>
      <c r="D4631">
        <v>361</v>
      </c>
      <c r="E4631">
        <v>43.0274135876043</v>
      </c>
      <c r="F4631">
        <v>676</v>
      </c>
      <c r="G4631">
        <v>225</v>
      </c>
      <c r="H4631">
        <v>33.284023668639101</v>
      </c>
      <c r="I4631">
        <v>1515</v>
      </c>
      <c r="J4631">
        <v>586</v>
      </c>
      <c r="K4631">
        <v>38.679867986798698</v>
      </c>
    </row>
    <row r="4632" spans="1:11" x14ac:dyDescent="0.25">
      <c r="A4632" t="s">
        <v>548</v>
      </c>
      <c r="B4632" t="s">
        <v>357</v>
      </c>
      <c r="C4632">
        <v>1900</v>
      </c>
      <c r="D4632">
        <v>869</v>
      </c>
      <c r="E4632">
        <v>45.736842105263158</v>
      </c>
      <c r="F4632">
        <v>2103</v>
      </c>
      <c r="G4632">
        <v>852</v>
      </c>
      <c r="H4632">
        <v>40.513552068473608</v>
      </c>
      <c r="I4632">
        <v>4003</v>
      </c>
      <c r="J4632">
        <v>1721</v>
      </c>
      <c r="K4632">
        <v>42.992755433424925</v>
      </c>
    </row>
    <row r="4633" spans="1:11" x14ac:dyDescent="0.25">
      <c r="A4633" t="s">
        <v>549</v>
      </c>
      <c r="B4633" t="s">
        <v>365</v>
      </c>
      <c r="C4633">
        <v>2732</v>
      </c>
      <c r="D4633">
        <v>1390</v>
      </c>
      <c r="E4633">
        <v>50.878477306002921</v>
      </c>
      <c r="F4633">
        <v>2699</v>
      </c>
      <c r="G4633">
        <v>1223</v>
      </c>
      <c r="H4633">
        <v>45.313078918117817</v>
      </c>
      <c r="I4633">
        <v>5431</v>
      </c>
      <c r="J4633">
        <v>2613</v>
      </c>
      <c r="K4633">
        <v>48.112686429755115</v>
      </c>
    </row>
    <row r="4634" spans="1:11" x14ac:dyDescent="0.25">
      <c r="A4634" t="s">
        <v>549</v>
      </c>
      <c r="B4634" t="s">
        <v>366</v>
      </c>
      <c r="C4634">
        <v>2534</v>
      </c>
      <c r="D4634">
        <v>1384</v>
      </c>
      <c r="E4634">
        <v>54.617205998421468</v>
      </c>
      <c r="F4634">
        <v>2422</v>
      </c>
      <c r="G4634">
        <v>1084</v>
      </c>
      <c r="H4634">
        <v>44.756399669694467</v>
      </c>
      <c r="I4634">
        <v>4956</v>
      </c>
      <c r="J4634">
        <v>2468</v>
      </c>
      <c r="K4634">
        <v>49.798224374495561</v>
      </c>
    </row>
    <row r="4635" spans="1:11" x14ac:dyDescent="0.25">
      <c r="A4635" t="s">
        <v>549</v>
      </c>
      <c r="B4635" t="s">
        <v>367</v>
      </c>
      <c r="C4635">
        <v>2150</v>
      </c>
      <c r="D4635">
        <v>1165</v>
      </c>
      <c r="E4635">
        <v>54.186046511627907</v>
      </c>
      <c r="F4635">
        <v>2179</v>
      </c>
      <c r="G4635">
        <v>1020</v>
      </c>
      <c r="H4635">
        <v>46.810463515374025</v>
      </c>
      <c r="I4635">
        <v>4329</v>
      </c>
      <c r="J4635">
        <v>2185</v>
      </c>
      <c r="K4635">
        <v>50.473550473550475</v>
      </c>
    </row>
    <row r="4636" spans="1:11" x14ac:dyDescent="0.25">
      <c r="A4636" t="s">
        <v>550</v>
      </c>
      <c r="B4636" t="s">
        <v>357</v>
      </c>
      <c r="C4636">
        <v>1409</v>
      </c>
      <c r="D4636">
        <v>691</v>
      </c>
      <c r="E4636">
        <v>49.041873669268988</v>
      </c>
      <c r="F4636">
        <v>1538</v>
      </c>
      <c r="G4636">
        <v>632</v>
      </c>
      <c r="H4636">
        <v>41.092327698309489</v>
      </c>
      <c r="I4636">
        <v>2947</v>
      </c>
      <c r="J4636">
        <v>1323</v>
      </c>
      <c r="K4636">
        <v>44.893111638954871</v>
      </c>
    </row>
    <row r="4637" spans="1:11" x14ac:dyDescent="0.25">
      <c r="A4637" t="s">
        <v>551</v>
      </c>
      <c r="B4637" t="s">
        <v>365</v>
      </c>
      <c r="C4637">
        <v>803</v>
      </c>
      <c r="D4637">
        <v>432</v>
      </c>
      <c r="E4637">
        <v>53.79825653798256</v>
      </c>
      <c r="F4637">
        <v>998</v>
      </c>
      <c r="G4637">
        <v>459</v>
      </c>
      <c r="H4637">
        <v>45.991983967935873</v>
      </c>
      <c r="I4637">
        <v>1801</v>
      </c>
      <c r="J4637">
        <v>891</v>
      </c>
      <c r="K4637">
        <v>49.472515269294838</v>
      </c>
    </row>
    <row r="4638" spans="1:11" x14ac:dyDescent="0.25">
      <c r="A4638" t="s">
        <v>551</v>
      </c>
      <c r="B4638" t="s">
        <v>366</v>
      </c>
      <c r="C4638">
        <v>810</v>
      </c>
      <c r="D4638">
        <v>445</v>
      </c>
      <c r="E4638">
        <v>54.938271604938272</v>
      </c>
      <c r="F4638">
        <v>861</v>
      </c>
      <c r="G4638">
        <v>425</v>
      </c>
      <c r="H4638">
        <v>49.361207897793264</v>
      </c>
      <c r="I4638">
        <v>1674</v>
      </c>
      <c r="J4638">
        <v>872</v>
      </c>
      <c r="K4638">
        <v>52.090800477897254</v>
      </c>
    </row>
    <row r="4639" spans="1:11" x14ac:dyDescent="0.25">
      <c r="A4639" t="s">
        <v>552</v>
      </c>
      <c r="B4639" t="s">
        <v>362</v>
      </c>
      <c r="C4639">
        <v>331</v>
      </c>
      <c r="D4639">
        <v>167</v>
      </c>
      <c r="E4639">
        <v>50.453172205438101</v>
      </c>
      <c r="F4639">
        <v>492</v>
      </c>
      <c r="G4639">
        <v>245</v>
      </c>
      <c r="H4639">
        <v>49.796747967479703</v>
      </c>
      <c r="I4639">
        <v>823</v>
      </c>
      <c r="J4639">
        <v>412</v>
      </c>
      <c r="K4639">
        <v>50.060753341433802</v>
      </c>
    </row>
    <row r="4640" spans="1:11" x14ac:dyDescent="0.25">
      <c r="A4640" t="s">
        <v>553</v>
      </c>
      <c r="B4640" t="s">
        <v>365</v>
      </c>
      <c r="C4640">
        <v>1942</v>
      </c>
      <c r="D4640">
        <v>839</v>
      </c>
      <c r="E4640">
        <v>43.202883625128734</v>
      </c>
      <c r="F4640">
        <v>2449</v>
      </c>
      <c r="G4640">
        <v>901</v>
      </c>
      <c r="H4640">
        <v>36.790526745610457</v>
      </c>
      <c r="I4640">
        <v>4391</v>
      </c>
      <c r="J4640">
        <v>1740</v>
      </c>
      <c r="K4640">
        <v>39.626508767934411</v>
      </c>
    </row>
    <row r="4641" spans="1:11" x14ac:dyDescent="0.25">
      <c r="A4641" t="s">
        <v>553</v>
      </c>
      <c r="B4641" t="s">
        <v>366</v>
      </c>
      <c r="C4641">
        <v>1607</v>
      </c>
      <c r="D4641">
        <v>702</v>
      </c>
      <c r="E4641">
        <v>43.683883011823269</v>
      </c>
      <c r="F4641">
        <v>2033</v>
      </c>
      <c r="G4641">
        <v>737</v>
      </c>
      <c r="H4641">
        <v>36.251844564682735</v>
      </c>
      <c r="I4641">
        <v>3641</v>
      </c>
      <c r="J4641">
        <v>1439</v>
      </c>
      <c r="K4641">
        <v>39.522109310628949</v>
      </c>
    </row>
    <row r="4642" spans="1:11" x14ac:dyDescent="0.25">
      <c r="A4642" t="s">
        <v>554</v>
      </c>
      <c r="B4642" t="s">
        <v>365</v>
      </c>
      <c r="C4642">
        <v>835</v>
      </c>
      <c r="D4642">
        <v>420</v>
      </c>
      <c r="E4642">
        <v>50.299401197604794</v>
      </c>
      <c r="F4642">
        <v>865</v>
      </c>
      <c r="G4642">
        <v>366</v>
      </c>
      <c r="H4642">
        <v>42.312138728323696</v>
      </c>
      <c r="I4642">
        <v>1700</v>
      </c>
      <c r="J4642">
        <v>786</v>
      </c>
      <c r="K4642">
        <v>46.235294117647065</v>
      </c>
    </row>
    <row r="4643" spans="1:11" x14ac:dyDescent="0.25">
      <c r="A4643" t="s">
        <v>555</v>
      </c>
      <c r="B4643" t="s">
        <v>365</v>
      </c>
      <c r="C4643">
        <v>452</v>
      </c>
      <c r="D4643">
        <v>234</v>
      </c>
      <c r="E4643">
        <v>51.769911504424783</v>
      </c>
      <c r="F4643">
        <v>484</v>
      </c>
      <c r="G4643">
        <v>241</v>
      </c>
      <c r="H4643">
        <v>49.793388429752071</v>
      </c>
      <c r="I4643">
        <v>936</v>
      </c>
      <c r="J4643">
        <v>475</v>
      </c>
      <c r="K4643">
        <v>50.747863247863251</v>
      </c>
    </row>
    <row r="4644" spans="1:11" x14ac:dyDescent="0.25">
      <c r="A4644" t="s">
        <v>555</v>
      </c>
      <c r="B4644" t="s">
        <v>366</v>
      </c>
      <c r="C4644">
        <v>17</v>
      </c>
      <c r="D4644">
        <v>11</v>
      </c>
      <c r="E4644">
        <v>64.705882352941174</v>
      </c>
      <c r="F4644">
        <v>43</v>
      </c>
      <c r="G4644">
        <v>25</v>
      </c>
      <c r="H4644">
        <v>58.139534883720927</v>
      </c>
      <c r="I4644">
        <v>60</v>
      </c>
      <c r="J4644">
        <v>36</v>
      </c>
      <c r="K4644">
        <v>60</v>
      </c>
    </row>
    <row r="4645" spans="1:11" x14ac:dyDescent="0.25">
      <c r="A4645" t="s">
        <v>556</v>
      </c>
      <c r="B4645" t="s">
        <v>365</v>
      </c>
      <c r="C4645">
        <v>3202</v>
      </c>
      <c r="D4645">
        <v>1352</v>
      </c>
      <c r="E4645">
        <v>42.223610243597747</v>
      </c>
      <c r="F4645">
        <v>3313</v>
      </c>
      <c r="G4645">
        <v>1263</v>
      </c>
      <c r="H4645">
        <v>38.12254753999396</v>
      </c>
      <c r="I4645">
        <v>6515</v>
      </c>
      <c r="J4645">
        <v>2615</v>
      </c>
      <c r="K4645">
        <v>40.138142747505761</v>
      </c>
    </row>
    <row r="4646" spans="1:11" x14ac:dyDescent="0.25">
      <c r="A4646" t="s">
        <v>556</v>
      </c>
      <c r="B4646" t="s">
        <v>366</v>
      </c>
      <c r="C4646">
        <v>2238</v>
      </c>
      <c r="D4646">
        <v>967</v>
      </c>
      <c r="E4646">
        <v>43.208221626452186</v>
      </c>
      <c r="F4646">
        <v>2372</v>
      </c>
      <c r="G4646">
        <v>876</v>
      </c>
      <c r="H4646">
        <v>36.930860033726816</v>
      </c>
      <c r="I4646">
        <v>4610</v>
      </c>
      <c r="J4646">
        <v>1843</v>
      </c>
      <c r="K4646">
        <v>39.978308026030369</v>
      </c>
    </row>
    <row r="4647" spans="1:11" x14ac:dyDescent="0.25">
      <c r="A4647" t="s">
        <v>557</v>
      </c>
      <c r="B4647" t="s">
        <v>357</v>
      </c>
      <c r="C4647">
        <v>4256</v>
      </c>
      <c r="D4647">
        <v>2354</v>
      </c>
      <c r="E4647">
        <v>55.310150375939848</v>
      </c>
      <c r="F4647">
        <v>4956</v>
      </c>
      <c r="G4647">
        <v>2253</v>
      </c>
      <c r="H4647">
        <v>45.460048426150124</v>
      </c>
      <c r="I4647">
        <v>9212</v>
      </c>
      <c r="J4647">
        <v>4607</v>
      </c>
      <c r="K4647">
        <v>50.010855405992189</v>
      </c>
    </row>
    <row r="4648" spans="1:11" x14ac:dyDescent="0.25">
      <c r="A4648" t="s">
        <v>558</v>
      </c>
      <c r="B4648" t="s">
        <v>365</v>
      </c>
      <c r="C4648">
        <v>808</v>
      </c>
      <c r="D4648">
        <v>415</v>
      </c>
      <c r="E4648">
        <v>51.361386138613859</v>
      </c>
      <c r="F4648">
        <v>836</v>
      </c>
      <c r="G4648">
        <v>378</v>
      </c>
      <c r="H4648">
        <v>45.215311004784688</v>
      </c>
      <c r="I4648">
        <v>1644</v>
      </c>
      <c r="J4648">
        <v>793</v>
      </c>
      <c r="K4648">
        <v>48.236009732360095</v>
      </c>
    </row>
    <row r="4649" spans="1:11" x14ac:dyDescent="0.25">
      <c r="A4649" t="s">
        <v>559</v>
      </c>
      <c r="B4649" t="s">
        <v>361</v>
      </c>
      <c r="C4649">
        <v>828</v>
      </c>
      <c r="D4649">
        <v>420</v>
      </c>
      <c r="E4649">
        <v>50.7246376811594</v>
      </c>
      <c r="F4649">
        <v>892</v>
      </c>
      <c r="G4649">
        <v>407</v>
      </c>
      <c r="H4649">
        <v>45.627802690583003</v>
      </c>
      <c r="I4649">
        <v>1720</v>
      </c>
      <c r="J4649">
        <v>827</v>
      </c>
      <c r="K4649">
        <v>48.081395348837198</v>
      </c>
    </row>
    <row r="4650" spans="1:11" x14ac:dyDescent="0.25">
      <c r="A4650" t="s">
        <v>560</v>
      </c>
      <c r="B4650" t="s">
        <v>365</v>
      </c>
      <c r="C4650">
        <v>1837</v>
      </c>
      <c r="D4650">
        <v>873</v>
      </c>
      <c r="E4650">
        <v>47.523135547087641</v>
      </c>
      <c r="F4650">
        <v>1805</v>
      </c>
      <c r="G4650">
        <v>736</v>
      </c>
      <c r="H4650">
        <v>40.775623268698062</v>
      </c>
      <c r="I4650">
        <v>3643</v>
      </c>
      <c r="J4650">
        <v>1609</v>
      </c>
      <c r="K4650">
        <v>44.166895415866044</v>
      </c>
    </row>
    <row r="4651" spans="1:11" x14ac:dyDescent="0.25">
      <c r="A4651" t="s">
        <v>560</v>
      </c>
      <c r="B4651" t="s">
        <v>366</v>
      </c>
      <c r="C4651">
        <v>1550</v>
      </c>
      <c r="D4651">
        <v>818</v>
      </c>
      <c r="E4651">
        <v>52.774193548387096</v>
      </c>
      <c r="F4651">
        <v>1841</v>
      </c>
      <c r="G4651">
        <v>751</v>
      </c>
      <c r="H4651">
        <v>40.793047256925583</v>
      </c>
      <c r="I4651">
        <v>3391</v>
      </c>
      <c r="J4651">
        <v>1569</v>
      </c>
      <c r="K4651">
        <v>46.269537009731636</v>
      </c>
    </row>
    <row r="4652" spans="1:11" x14ac:dyDescent="0.25">
      <c r="A4652" t="s">
        <v>560</v>
      </c>
      <c r="B4652" t="s">
        <v>367</v>
      </c>
      <c r="C4652">
        <v>1174</v>
      </c>
      <c r="D4652">
        <v>621</v>
      </c>
      <c r="E4652">
        <v>52.89608177172061</v>
      </c>
      <c r="F4652">
        <v>1415</v>
      </c>
      <c r="G4652">
        <v>556</v>
      </c>
      <c r="H4652">
        <v>39.293286219081274</v>
      </c>
      <c r="I4652">
        <v>2589</v>
      </c>
      <c r="J4652">
        <v>1177</v>
      </c>
      <c r="K4652">
        <v>45.461568173039787</v>
      </c>
    </row>
    <row r="4653" spans="1:11" x14ac:dyDescent="0.25">
      <c r="A4653" t="s">
        <v>560</v>
      </c>
      <c r="B4653" t="s">
        <v>355</v>
      </c>
      <c r="C4653">
        <v>859</v>
      </c>
      <c r="D4653">
        <v>406</v>
      </c>
      <c r="E4653">
        <v>47.264260768335269</v>
      </c>
      <c r="F4653">
        <v>1104</v>
      </c>
      <c r="G4653">
        <v>413</v>
      </c>
      <c r="H4653">
        <v>37.409420289855071</v>
      </c>
      <c r="I4653">
        <v>1963</v>
      </c>
      <c r="J4653">
        <v>819</v>
      </c>
      <c r="K4653">
        <v>41.721854304635762</v>
      </c>
    </row>
    <row r="4654" spans="1:11" x14ac:dyDescent="0.25">
      <c r="A4654" t="s">
        <v>561</v>
      </c>
      <c r="B4654" t="s">
        <v>357</v>
      </c>
      <c r="C4654">
        <v>1070</v>
      </c>
      <c r="D4654">
        <v>795</v>
      </c>
      <c r="E4654">
        <v>74.299065420560751</v>
      </c>
      <c r="F4654">
        <v>1008</v>
      </c>
      <c r="G4654">
        <v>652</v>
      </c>
      <c r="H4654">
        <v>64.682539682539684</v>
      </c>
      <c r="I4654">
        <v>2078</v>
      </c>
      <c r="J4654">
        <v>1447</v>
      </c>
      <c r="K4654">
        <v>69.634263715110677</v>
      </c>
    </row>
    <row r="4655" spans="1:11" x14ac:dyDescent="0.25">
      <c r="A4655" t="s">
        <v>562</v>
      </c>
      <c r="B4655" t="s">
        <v>365</v>
      </c>
      <c r="C4655">
        <v>3302</v>
      </c>
      <c r="D4655">
        <v>1643</v>
      </c>
      <c r="E4655">
        <v>49.75772259236826</v>
      </c>
      <c r="F4655">
        <v>3236</v>
      </c>
      <c r="G4655">
        <v>1464</v>
      </c>
      <c r="H4655">
        <v>45.241038318912231</v>
      </c>
      <c r="I4655">
        <v>6539</v>
      </c>
      <c r="J4655">
        <v>3107</v>
      </c>
      <c r="K4655">
        <v>47.514910536779325</v>
      </c>
    </row>
    <row r="4656" spans="1:11" x14ac:dyDescent="0.25">
      <c r="A4656" t="s">
        <v>562</v>
      </c>
      <c r="B4656" t="s">
        <v>366</v>
      </c>
      <c r="C4656">
        <v>3611</v>
      </c>
      <c r="D4656">
        <v>1844</v>
      </c>
      <c r="E4656">
        <v>51.066186651896977</v>
      </c>
      <c r="F4656">
        <v>3677</v>
      </c>
      <c r="G4656">
        <v>1684</v>
      </c>
      <c r="H4656">
        <v>45.798205058471574</v>
      </c>
      <c r="I4656">
        <v>7288</v>
      </c>
      <c r="J4656">
        <v>3528</v>
      </c>
      <c r="K4656">
        <v>48.408342480790346</v>
      </c>
    </row>
    <row r="4657" spans="1:11" x14ac:dyDescent="0.25">
      <c r="A4657" t="s">
        <v>562</v>
      </c>
      <c r="B4657" t="s">
        <v>367</v>
      </c>
      <c r="C4657">
        <v>414</v>
      </c>
      <c r="D4657">
        <v>241</v>
      </c>
      <c r="E4657">
        <v>58.212560386473434</v>
      </c>
      <c r="F4657">
        <v>527</v>
      </c>
      <c r="G4657">
        <v>271</v>
      </c>
      <c r="H4657">
        <v>51.423149905123338</v>
      </c>
      <c r="I4657">
        <v>941</v>
      </c>
      <c r="J4657">
        <v>512</v>
      </c>
      <c r="K4657">
        <v>54.410201912858668</v>
      </c>
    </row>
    <row r="4658" spans="1:11" x14ac:dyDescent="0.25">
      <c r="A4658" t="s">
        <v>563</v>
      </c>
      <c r="B4658" t="s">
        <v>365</v>
      </c>
      <c r="C4658">
        <v>1240</v>
      </c>
      <c r="D4658">
        <v>552</v>
      </c>
      <c r="E4658">
        <v>44.516129032258071</v>
      </c>
      <c r="F4658">
        <v>1317</v>
      </c>
      <c r="G4658">
        <v>512</v>
      </c>
      <c r="H4658">
        <v>38.876233864844345</v>
      </c>
      <c r="I4658">
        <v>2557</v>
      </c>
      <c r="J4658">
        <v>1064</v>
      </c>
      <c r="K4658">
        <v>41.611263199061405</v>
      </c>
    </row>
    <row r="4659" spans="1:11" x14ac:dyDescent="0.25">
      <c r="A4659" t="s">
        <v>563</v>
      </c>
      <c r="B4659" t="s">
        <v>366</v>
      </c>
      <c r="C4659">
        <v>1105</v>
      </c>
      <c r="D4659">
        <v>517</v>
      </c>
      <c r="E4659">
        <v>46.787330316742079</v>
      </c>
      <c r="F4659">
        <v>1359</v>
      </c>
      <c r="G4659">
        <v>524</v>
      </c>
      <c r="H4659">
        <v>38.557763061074319</v>
      </c>
      <c r="I4659">
        <v>2464</v>
      </c>
      <c r="J4659">
        <v>1041</v>
      </c>
      <c r="K4659">
        <v>42.248376623376629</v>
      </c>
    </row>
    <row r="4660" spans="1:11" x14ac:dyDescent="0.25">
      <c r="A4660" t="s">
        <v>563</v>
      </c>
      <c r="B4660" t="s">
        <v>367</v>
      </c>
      <c r="C4660">
        <v>989</v>
      </c>
      <c r="D4660">
        <v>437</v>
      </c>
      <c r="E4660">
        <v>44.186046511627907</v>
      </c>
      <c r="F4660">
        <v>1033</v>
      </c>
      <c r="G4660">
        <v>439</v>
      </c>
      <c r="H4660">
        <v>42.497579864472407</v>
      </c>
      <c r="I4660">
        <v>2022</v>
      </c>
      <c r="J4660">
        <v>876</v>
      </c>
      <c r="K4660">
        <v>43.323442136498514</v>
      </c>
    </row>
    <row r="4661" spans="1:11" x14ac:dyDescent="0.25">
      <c r="A4661" t="s">
        <v>563</v>
      </c>
      <c r="B4661" t="s">
        <v>368</v>
      </c>
      <c r="C4661">
        <v>552</v>
      </c>
      <c r="D4661">
        <v>260</v>
      </c>
      <c r="E4661">
        <v>47.10144927536232</v>
      </c>
      <c r="F4661">
        <v>752</v>
      </c>
      <c r="G4661">
        <v>314</v>
      </c>
      <c r="H4661">
        <v>41.755319148936167</v>
      </c>
      <c r="I4661">
        <v>1304</v>
      </c>
      <c r="J4661">
        <v>574</v>
      </c>
      <c r="K4661">
        <v>44.018404907975466</v>
      </c>
    </row>
    <row r="4662" spans="1:11" x14ac:dyDescent="0.25">
      <c r="A4662" t="s">
        <v>564</v>
      </c>
      <c r="B4662" t="s">
        <v>365</v>
      </c>
      <c r="C4662">
        <v>2530</v>
      </c>
      <c r="D4662">
        <v>1336</v>
      </c>
      <c r="E4662">
        <v>52.806324110671937</v>
      </c>
      <c r="F4662">
        <v>2497</v>
      </c>
      <c r="G4662">
        <v>1209</v>
      </c>
      <c r="H4662">
        <v>48.418101722066474</v>
      </c>
      <c r="I4662">
        <v>5028</v>
      </c>
      <c r="J4662">
        <v>2546</v>
      </c>
      <c r="K4662">
        <v>50.636435958631665</v>
      </c>
    </row>
    <row r="4663" spans="1:11" x14ac:dyDescent="0.25">
      <c r="A4663" t="s">
        <v>564</v>
      </c>
      <c r="B4663" t="s">
        <v>366</v>
      </c>
      <c r="C4663">
        <v>571</v>
      </c>
      <c r="D4663">
        <v>304</v>
      </c>
      <c r="E4663">
        <v>53.239929947460595</v>
      </c>
      <c r="F4663">
        <v>545</v>
      </c>
      <c r="G4663">
        <v>259</v>
      </c>
      <c r="H4663">
        <v>47.522935779816514</v>
      </c>
      <c r="I4663">
        <v>1116</v>
      </c>
      <c r="J4663">
        <v>563</v>
      </c>
      <c r="K4663">
        <v>50.448028673835125</v>
      </c>
    </row>
    <row r="4664" spans="1:11" x14ac:dyDescent="0.25">
      <c r="A4664" t="s">
        <v>565</v>
      </c>
      <c r="B4664" t="s">
        <v>365</v>
      </c>
      <c r="C4664">
        <v>1869</v>
      </c>
      <c r="D4664">
        <v>977</v>
      </c>
      <c r="E4664">
        <v>52.273943285179236</v>
      </c>
      <c r="F4664">
        <v>2220</v>
      </c>
      <c r="G4664">
        <v>998</v>
      </c>
      <c r="H4664">
        <v>44.954954954954957</v>
      </c>
      <c r="I4664">
        <v>4089</v>
      </c>
      <c r="J4664">
        <v>1975</v>
      </c>
      <c r="K4664">
        <v>48.300317926143308</v>
      </c>
    </row>
    <row r="4665" spans="1:11" x14ac:dyDescent="0.25">
      <c r="A4665" t="s">
        <v>565</v>
      </c>
      <c r="B4665" t="s">
        <v>366</v>
      </c>
      <c r="C4665">
        <v>740</v>
      </c>
      <c r="D4665">
        <v>399</v>
      </c>
      <c r="E4665">
        <v>53.918918918918919</v>
      </c>
      <c r="F4665">
        <v>855</v>
      </c>
      <c r="G4665">
        <v>382</v>
      </c>
      <c r="H4665">
        <v>44.678362573099413</v>
      </c>
      <c r="I4665">
        <v>1595</v>
      </c>
      <c r="J4665">
        <v>781</v>
      </c>
      <c r="K4665">
        <v>48.96551724137931</v>
      </c>
    </row>
    <row r="4666" spans="1:11" x14ac:dyDescent="0.25">
      <c r="A4666" t="s">
        <v>566</v>
      </c>
      <c r="B4666" t="s">
        <v>365</v>
      </c>
      <c r="C4666">
        <v>3051</v>
      </c>
      <c r="D4666">
        <v>1551</v>
      </c>
      <c r="E4666">
        <v>50.835791543756152</v>
      </c>
      <c r="F4666">
        <v>2977</v>
      </c>
      <c r="G4666">
        <v>1293</v>
      </c>
      <c r="H4666">
        <v>43.432986227746049</v>
      </c>
      <c r="I4666">
        <v>6029</v>
      </c>
      <c r="J4666">
        <v>2845</v>
      </c>
      <c r="K4666">
        <v>47.188588488969984</v>
      </c>
    </row>
    <row r="4667" spans="1:11" x14ac:dyDescent="0.25">
      <c r="A4667" t="s">
        <v>566</v>
      </c>
      <c r="B4667" t="s">
        <v>366</v>
      </c>
      <c r="C4667">
        <v>3033</v>
      </c>
      <c r="D4667">
        <v>1544</v>
      </c>
      <c r="E4667">
        <v>50.906693043191559</v>
      </c>
      <c r="F4667">
        <v>3524</v>
      </c>
      <c r="G4667">
        <v>1487</v>
      </c>
      <c r="H4667">
        <v>42.196367763904654</v>
      </c>
      <c r="I4667">
        <v>6557</v>
      </c>
      <c r="J4667">
        <v>3031</v>
      </c>
      <c r="K4667">
        <v>46.225407960957753</v>
      </c>
    </row>
    <row r="4668" spans="1:11" x14ac:dyDescent="0.25">
      <c r="A4668" t="s">
        <v>566</v>
      </c>
      <c r="B4668" t="s">
        <v>367</v>
      </c>
      <c r="C4668">
        <v>2733</v>
      </c>
      <c r="D4668">
        <v>1375</v>
      </c>
      <c r="E4668">
        <v>50.311013538236367</v>
      </c>
      <c r="F4668">
        <v>3127</v>
      </c>
      <c r="G4668">
        <v>1246</v>
      </c>
      <c r="H4668">
        <v>39.84649824112568</v>
      </c>
      <c r="I4668">
        <v>5860</v>
      </c>
      <c r="J4668">
        <v>2621</v>
      </c>
      <c r="K4668">
        <v>44.726962457337883</v>
      </c>
    </row>
    <row r="4669" spans="1:11" x14ac:dyDescent="0.25">
      <c r="A4669" t="s">
        <v>566</v>
      </c>
      <c r="B4669" t="s">
        <v>355</v>
      </c>
      <c r="C4669">
        <v>1232</v>
      </c>
      <c r="D4669">
        <v>638</v>
      </c>
      <c r="E4669">
        <v>51.785714285714285</v>
      </c>
      <c r="F4669">
        <v>1561</v>
      </c>
      <c r="G4669">
        <v>650</v>
      </c>
      <c r="H4669">
        <v>41.639974375400385</v>
      </c>
      <c r="I4669">
        <v>2793</v>
      </c>
      <c r="J4669">
        <v>1288</v>
      </c>
      <c r="K4669">
        <v>46.115288220551378</v>
      </c>
    </row>
    <row r="4670" spans="1:11" x14ac:dyDescent="0.25">
      <c r="A4670" t="s">
        <v>567</v>
      </c>
      <c r="B4670" t="s">
        <v>357</v>
      </c>
      <c r="C4670">
        <v>3529</v>
      </c>
      <c r="D4670">
        <v>1726</v>
      </c>
      <c r="E4670">
        <v>48.909039387928587</v>
      </c>
      <c r="F4670">
        <v>3984</v>
      </c>
      <c r="G4670">
        <v>1548</v>
      </c>
      <c r="H4670">
        <v>38.855421686746986</v>
      </c>
      <c r="I4670">
        <v>7513</v>
      </c>
      <c r="J4670">
        <v>3274</v>
      </c>
      <c r="K4670">
        <v>43.577798482630108</v>
      </c>
    </row>
    <row r="4671" spans="1:11" x14ac:dyDescent="0.25">
      <c r="A4671" t="s">
        <v>568</v>
      </c>
      <c r="B4671" t="s">
        <v>357</v>
      </c>
      <c r="C4671">
        <v>1321</v>
      </c>
      <c r="D4671">
        <v>719</v>
      </c>
      <c r="E4671">
        <v>54.428463285389853</v>
      </c>
      <c r="F4671">
        <v>1393</v>
      </c>
      <c r="G4671">
        <v>646</v>
      </c>
      <c r="H4671">
        <v>46.374730796841348</v>
      </c>
      <c r="I4671">
        <v>2714</v>
      </c>
      <c r="J4671">
        <v>1365</v>
      </c>
      <c r="K4671">
        <v>50.294767870302138</v>
      </c>
    </row>
    <row r="4672" spans="1:11" x14ac:dyDescent="0.25">
      <c r="A4672" t="s">
        <v>569</v>
      </c>
      <c r="B4672" t="s">
        <v>365</v>
      </c>
      <c r="C4672">
        <v>2734</v>
      </c>
      <c r="D4672">
        <v>1302</v>
      </c>
      <c r="E4672">
        <v>47.622531089978054</v>
      </c>
      <c r="F4672">
        <v>3056</v>
      </c>
      <c r="G4672">
        <v>1298</v>
      </c>
      <c r="H4672">
        <v>42.473821989528794</v>
      </c>
      <c r="I4672">
        <v>5790</v>
      </c>
      <c r="J4672">
        <v>2600</v>
      </c>
      <c r="K4672">
        <v>44.905008635578589</v>
      </c>
    </row>
    <row r="4673" spans="1:11" x14ac:dyDescent="0.25">
      <c r="A4673" t="s">
        <v>569</v>
      </c>
      <c r="B4673" t="s">
        <v>366</v>
      </c>
      <c r="C4673">
        <v>1190</v>
      </c>
      <c r="D4673">
        <v>611</v>
      </c>
      <c r="E4673">
        <v>51.344537815126053</v>
      </c>
      <c r="F4673">
        <v>1332</v>
      </c>
      <c r="G4673">
        <v>635</v>
      </c>
      <c r="H4673">
        <v>47.672672672672668</v>
      </c>
      <c r="I4673">
        <v>2522</v>
      </c>
      <c r="J4673">
        <v>1246</v>
      </c>
      <c r="K4673">
        <v>49.405233941316418</v>
      </c>
    </row>
    <row r="4674" spans="1:11" x14ac:dyDescent="0.25">
      <c r="A4674" t="s">
        <v>570</v>
      </c>
      <c r="B4674" t="s">
        <v>357</v>
      </c>
      <c r="C4674">
        <v>1850</v>
      </c>
      <c r="D4674">
        <v>901</v>
      </c>
      <c r="E4674">
        <v>48.702702702702702</v>
      </c>
      <c r="F4674">
        <v>2180</v>
      </c>
      <c r="G4674">
        <v>867</v>
      </c>
      <c r="H4674">
        <v>39.77064220183486</v>
      </c>
      <c r="I4674">
        <v>4030</v>
      </c>
      <c r="J4674">
        <v>1768</v>
      </c>
      <c r="K4674">
        <v>43.87096774193548</v>
      </c>
    </row>
    <row r="4675" spans="1:11" x14ac:dyDescent="0.25">
      <c r="A4675" t="s">
        <v>571</v>
      </c>
      <c r="B4675" t="s">
        <v>365</v>
      </c>
      <c r="C4675">
        <v>598</v>
      </c>
      <c r="D4675">
        <v>311</v>
      </c>
      <c r="E4675">
        <v>52.006688963210699</v>
      </c>
      <c r="F4675">
        <v>611</v>
      </c>
      <c r="G4675">
        <v>299</v>
      </c>
      <c r="H4675">
        <v>48.936170212765958</v>
      </c>
      <c r="I4675">
        <v>1209</v>
      </c>
      <c r="J4675">
        <v>610</v>
      </c>
      <c r="K4675">
        <v>50.454921422663354</v>
      </c>
    </row>
    <row r="4676" spans="1:11" x14ac:dyDescent="0.25">
      <c r="A4676" t="s">
        <v>571</v>
      </c>
      <c r="B4676" t="s">
        <v>366</v>
      </c>
      <c r="C4676">
        <v>580</v>
      </c>
      <c r="D4676">
        <v>319</v>
      </c>
      <c r="E4676">
        <v>55</v>
      </c>
      <c r="F4676">
        <v>543</v>
      </c>
      <c r="G4676">
        <v>272</v>
      </c>
      <c r="H4676">
        <v>50.092081031307551</v>
      </c>
      <c r="I4676">
        <v>1123</v>
      </c>
      <c r="J4676">
        <v>591</v>
      </c>
      <c r="K4676">
        <v>52.626892252894031</v>
      </c>
    </row>
    <row r="4677" spans="1:11" x14ac:dyDescent="0.25">
      <c r="A4677" t="s">
        <v>571</v>
      </c>
      <c r="B4677" t="s">
        <v>367</v>
      </c>
      <c r="C4677">
        <v>541</v>
      </c>
      <c r="D4677">
        <v>307</v>
      </c>
      <c r="E4677">
        <v>56.746765249537894</v>
      </c>
      <c r="F4677">
        <v>559</v>
      </c>
      <c r="G4677">
        <v>253</v>
      </c>
      <c r="H4677">
        <v>45.259391771019679</v>
      </c>
      <c r="I4677">
        <v>1100</v>
      </c>
      <c r="J4677">
        <v>560</v>
      </c>
      <c r="K4677">
        <v>50.909090909090907</v>
      </c>
    </row>
    <row r="4678" spans="1:11" x14ac:dyDescent="0.25">
      <c r="A4678" t="s">
        <v>571</v>
      </c>
      <c r="B4678" t="s">
        <v>355</v>
      </c>
      <c r="C4678">
        <v>496</v>
      </c>
      <c r="D4678">
        <v>287</v>
      </c>
      <c r="E4678">
        <v>57.862903225806448</v>
      </c>
      <c r="F4678">
        <v>489</v>
      </c>
      <c r="G4678">
        <v>247</v>
      </c>
      <c r="H4678">
        <v>50.511247443762777</v>
      </c>
      <c r="I4678">
        <v>985</v>
      </c>
      <c r="J4678">
        <v>534</v>
      </c>
      <c r="K4678">
        <v>54.213197969543145</v>
      </c>
    </row>
    <row r="4679" spans="1:11" x14ac:dyDescent="0.25">
      <c r="A4679" t="s">
        <v>572</v>
      </c>
      <c r="B4679" t="s">
        <v>365</v>
      </c>
      <c r="C4679">
        <v>2172</v>
      </c>
      <c r="D4679">
        <v>1217</v>
      </c>
      <c r="E4679">
        <v>56.03130755064457</v>
      </c>
      <c r="F4679">
        <v>2188</v>
      </c>
      <c r="G4679">
        <v>1095</v>
      </c>
      <c r="H4679">
        <v>50.045703839122488</v>
      </c>
      <c r="I4679">
        <v>4361</v>
      </c>
      <c r="J4679">
        <v>2313</v>
      </c>
      <c r="K4679">
        <v>53.038293969273099</v>
      </c>
    </row>
    <row r="4680" spans="1:11" x14ac:dyDescent="0.25">
      <c r="A4680" t="s">
        <v>572</v>
      </c>
      <c r="B4680" t="s">
        <v>366</v>
      </c>
      <c r="C4680">
        <v>1968</v>
      </c>
      <c r="D4680">
        <v>1143</v>
      </c>
      <c r="E4680">
        <v>58.079268292682926</v>
      </c>
      <c r="F4680">
        <v>2025</v>
      </c>
      <c r="G4680">
        <v>1077</v>
      </c>
      <c r="H4680">
        <v>53.185185185185183</v>
      </c>
      <c r="I4680">
        <v>3993</v>
      </c>
      <c r="J4680">
        <v>2220</v>
      </c>
      <c r="K4680">
        <v>55.597295266716756</v>
      </c>
    </row>
    <row r="4681" spans="1:11" x14ac:dyDescent="0.25">
      <c r="A4681" t="s">
        <v>572</v>
      </c>
      <c r="B4681" t="s">
        <v>367</v>
      </c>
      <c r="C4681">
        <v>1711</v>
      </c>
      <c r="D4681">
        <v>985</v>
      </c>
      <c r="E4681">
        <v>57.568673290473406</v>
      </c>
      <c r="F4681">
        <v>1595</v>
      </c>
      <c r="G4681">
        <v>836</v>
      </c>
      <c r="H4681">
        <v>52.413793103448278</v>
      </c>
      <c r="I4681">
        <v>3307</v>
      </c>
      <c r="J4681">
        <v>1822</v>
      </c>
      <c r="K4681">
        <v>55.095252494708191</v>
      </c>
    </row>
    <row r="4682" spans="1:11" x14ac:dyDescent="0.25">
      <c r="A4682" t="s">
        <v>572</v>
      </c>
      <c r="B4682" t="s">
        <v>355</v>
      </c>
      <c r="C4682">
        <v>370</v>
      </c>
      <c r="D4682">
        <v>202</v>
      </c>
      <c r="E4682">
        <v>54.594594594594589</v>
      </c>
      <c r="F4682">
        <v>355</v>
      </c>
      <c r="G4682">
        <v>187</v>
      </c>
      <c r="H4682">
        <v>52.676056338028168</v>
      </c>
      <c r="I4682">
        <v>725</v>
      </c>
      <c r="J4682">
        <v>389</v>
      </c>
      <c r="K4682">
        <v>53.65517241379311</v>
      </c>
    </row>
    <row r="4683" spans="1:11" x14ac:dyDescent="0.25">
      <c r="A4683" t="s">
        <v>573</v>
      </c>
      <c r="B4683" t="s">
        <v>365</v>
      </c>
      <c r="C4683">
        <v>2855</v>
      </c>
      <c r="D4683">
        <v>1107</v>
      </c>
      <c r="E4683">
        <v>38.774080560420316</v>
      </c>
      <c r="F4683">
        <v>2752</v>
      </c>
      <c r="G4683">
        <v>1060</v>
      </c>
      <c r="H4683">
        <v>38.517441860465112</v>
      </c>
      <c r="I4683">
        <v>5608</v>
      </c>
      <c r="J4683">
        <v>2167</v>
      </c>
      <c r="K4683">
        <v>38.641226818830241</v>
      </c>
    </row>
    <row r="4684" spans="1:11" x14ac:dyDescent="0.25">
      <c r="A4684" t="s">
        <v>573</v>
      </c>
      <c r="B4684" t="s">
        <v>366</v>
      </c>
      <c r="C4684">
        <v>2135</v>
      </c>
      <c r="D4684">
        <v>899</v>
      </c>
      <c r="E4684">
        <v>42.10772833723653</v>
      </c>
      <c r="F4684">
        <v>2209</v>
      </c>
      <c r="G4684">
        <v>860</v>
      </c>
      <c r="H4684">
        <v>38.931643277501131</v>
      </c>
      <c r="I4684">
        <v>4344</v>
      </c>
      <c r="J4684">
        <v>1759</v>
      </c>
      <c r="K4684">
        <v>40.492633517495399</v>
      </c>
    </row>
    <row r="4685" spans="1:11" x14ac:dyDescent="0.25">
      <c r="A4685" t="s">
        <v>573</v>
      </c>
      <c r="B4685" t="s">
        <v>367</v>
      </c>
      <c r="C4685">
        <v>2102</v>
      </c>
      <c r="D4685">
        <v>886</v>
      </c>
      <c r="E4685">
        <v>42.150333016175075</v>
      </c>
      <c r="F4685">
        <v>2127</v>
      </c>
      <c r="G4685">
        <v>815</v>
      </c>
      <c r="H4685">
        <v>38.316878232251995</v>
      </c>
      <c r="I4685">
        <v>4229</v>
      </c>
      <c r="J4685">
        <v>1701</v>
      </c>
      <c r="K4685">
        <v>40.222274769449044</v>
      </c>
    </row>
    <row r="4686" spans="1:11" x14ac:dyDescent="0.25">
      <c r="A4686" t="s">
        <v>574</v>
      </c>
      <c r="B4686" t="s">
        <v>357</v>
      </c>
      <c r="C4686">
        <v>233</v>
      </c>
      <c r="D4686">
        <v>150</v>
      </c>
      <c r="E4686">
        <v>64.377682403433468</v>
      </c>
      <c r="F4686">
        <v>280</v>
      </c>
      <c r="G4686">
        <v>148</v>
      </c>
      <c r="H4686">
        <v>52.857142857142854</v>
      </c>
      <c r="I4686">
        <v>513</v>
      </c>
      <c r="J4686">
        <v>298</v>
      </c>
      <c r="K4686">
        <v>58.089668615984401</v>
      </c>
    </row>
    <row r="4687" spans="1:11" x14ac:dyDescent="0.25">
      <c r="A4687" t="s">
        <v>575</v>
      </c>
      <c r="B4687" t="s">
        <v>357</v>
      </c>
      <c r="C4687">
        <v>1759</v>
      </c>
      <c r="D4687">
        <v>1003</v>
      </c>
      <c r="E4687">
        <v>57.02103467879477</v>
      </c>
      <c r="F4687">
        <v>1781</v>
      </c>
      <c r="G4687">
        <v>937</v>
      </c>
      <c r="H4687">
        <v>52.610892756878158</v>
      </c>
      <c r="I4687">
        <v>3540</v>
      </c>
      <c r="J4687">
        <v>1940</v>
      </c>
      <c r="K4687">
        <v>54.802259887005647</v>
      </c>
    </row>
    <row r="4688" spans="1:11" x14ac:dyDescent="0.25">
      <c r="A4688" t="s">
        <v>576</v>
      </c>
      <c r="B4688" t="s">
        <v>369</v>
      </c>
      <c r="C4688">
        <v>3716</v>
      </c>
      <c r="D4688">
        <v>1995</v>
      </c>
      <c r="E4688">
        <v>53.68675995694295</v>
      </c>
      <c r="F4688">
        <v>4208</v>
      </c>
      <c r="G4688">
        <v>1966</v>
      </c>
      <c r="H4688">
        <v>46.72053231939163</v>
      </c>
      <c r="I4688">
        <v>7924</v>
      </c>
      <c r="J4688">
        <v>3961</v>
      </c>
      <c r="K4688">
        <v>49.987380111055025</v>
      </c>
    </row>
    <row r="4689" spans="1:11" x14ac:dyDescent="0.25">
      <c r="A4689" t="s">
        <v>577</v>
      </c>
      <c r="B4689" t="s">
        <v>365</v>
      </c>
      <c r="C4689">
        <v>3495</v>
      </c>
      <c r="D4689">
        <v>1581</v>
      </c>
      <c r="E4689">
        <v>45.236051502145919</v>
      </c>
      <c r="F4689">
        <v>3799</v>
      </c>
      <c r="G4689">
        <v>1368</v>
      </c>
      <c r="H4689">
        <v>36.009476177941565</v>
      </c>
      <c r="I4689">
        <v>7295</v>
      </c>
      <c r="J4689">
        <v>2950</v>
      </c>
      <c r="K4689">
        <v>40.43865661411926</v>
      </c>
    </row>
    <row r="4690" spans="1:11" x14ac:dyDescent="0.25">
      <c r="A4690" t="s">
        <v>577</v>
      </c>
      <c r="B4690" t="s">
        <v>366</v>
      </c>
      <c r="C4690">
        <v>961</v>
      </c>
      <c r="D4690">
        <v>465</v>
      </c>
      <c r="E4690">
        <v>48.387096774193552</v>
      </c>
      <c r="F4690">
        <v>1197</v>
      </c>
      <c r="G4690">
        <v>485</v>
      </c>
      <c r="H4690">
        <v>40.517961570593144</v>
      </c>
      <c r="I4690">
        <v>2158</v>
      </c>
      <c r="J4690">
        <v>950</v>
      </c>
      <c r="K4690">
        <v>44.022242817423539</v>
      </c>
    </row>
    <row r="4691" spans="1:11" x14ac:dyDescent="0.25">
      <c r="A4691" t="s">
        <v>578</v>
      </c>
      <c r="B4691" t="s">
        <v>365</v>
      </c>
      <c r="C4691">
        <v>3406</v>
      </c>
      <c r="D4691">
        <v>1456</v>
      </c>
      <c r="E4691">
        <v>42.748091603053439</v>
      </c>
      <c r="F4691">
        <v>3168</v>
      </c>
      <c r="G4691">
        <v>1179</v>
      </c>
      <c r="H4691">
        <v>37.215909090909093</v>
      </c>
      <c r="I4691">
        <v>6574</v>
      </c>
      <c r="J4691">
        <v>2635</v>
      </c>
      <c r="K4691">
        <v>40.0821417706115</v>
      </c>
    </row>
    <row r="4692" spans="1:11" x14ac:dyDescent="0.25">
      <c r="A4692" t="s">
        <v>578</v>
      </c>
      <c r="B4692" t="s">
        <v>366</v>
      </c>
      <c r="C4692">
        <v>986</v>
      </c>
      <c r="D4692">
        <v>426</v>
      </c>
      <c r="E4692">
        <v>43.204868154158213</v>
      </c>
      <c r="F4692">
        <v>894</v>
      </c>
      <c r="G4692">
        <v>330</v>
      </c>
      <c r="H4692">
        <v>36.912751677852349</v>
      </c>
      <c r="I4692">
        <v>1880</v>
      </c>
      <c r="J4692">
        <v>756</v>
      </c>
      <c r="K4692">
        <v>40.212765957446805</v>
      </c>
    </row>
    <row r="4693" spans="1:11" x14ac:dyDescent="0.25">
      <c r="A4693" t="s">
        <v>579</v>
      </c>
      <c r="B4693" t="s">
        <v>357</v>
      </c>
      <c r="C4693">
        <v>819</v>
      </c>
      <c r="D4693">
        <v>448</v>
      </c>
      <c r="E4693">
        <v>54.700854700854698</v>
      </c>
      <c r="F4693">
        <v>914</v>
      </c>
      <c r="G4693">
        <v>466</v>
      </c>
      <c r="H4693">
        <v>50.984682713347922</v>
      </c>
      <c r="I4693">
        <v>1733</v>
      </c>
      <c r="J4693">
        <v>914</v>
      </c>
      <c r="K4693">
        <v>52.740911713791114</v>
      </c>
    </row>
    <row r="4694" spans="1:11" x14ac:dyDescent="0.25">
      <c r="A4694" t="s">
        <v>580</v>
      </c>
      <c r="B4694" t="s">
        <v>365</v>
      </c>
      <c r="C4694">
        <v>3953</v>
      </c>
      <c r="D4694">
        <v>1990</v>
      </c>
      <c r="E4694">
        <v>50.34151277510751</v>
      </c>
      <c r="F4694">
        <v>4096</v>
      </c>
      <c r="G4694">
        <v>1830</v>
      </c>
      <c r="H4694">
        <v>44.677734375</v>
      </c>
      <c r="I4694">
        <v>8049</v>
      </c>
      <c r="J4694">
        <v>3820</v>
      </c>
      <c r="K4694">
        <v>47.459311715741087</v>
      </c>
    </row>
    <row r="4695" spans="1:11" x14ac:dyDescent="0.25">
      <c r="A4695" t="s">
        <v>580</v>
      </c>
      <c r="B4695" t="s">
        <v>366</v>
      </c>
      <c r="C4695">
        <v>1173</v>
      </c>
      <c r="D4695">
        <v>629</v>
      </c>
      <c r="E4695">
        <v>53.623188405797102</v>
      </c>
      <c r="F4695">
        <v>1220</v>
      </c>
      <c r="G4695">
        <v>539</v>
      </c>
      <c r="H4695">
        <v>44.180327868852459</v>
      </c>
      <c r="I4695">
        <v>2393</v>
      </c>
      <c r="J4695">
        <v>1168</v>
      </c>
      <c r="K4695">
        <v>48.809026326786459</v>
      </c>
    </row>
    <row r="4696" spans="1:11" x14ac:dyDescent="0.25">
      <c r="A4696" t="s">
        <v>581</v>
      </c>
      <c r="B4696" t="s">
        <v>365</v>
      </c>
      <c r="C4696">
        <v>4155</v>
      </c>
      <c r="D4696">
        <v>1903</v>
      </c>
      <c r="E4696">
        <v>45.800240673886883</v>
      </c>
      <c r="F4696">
        <v>4308</v>
      </c>
      <c r="G4696">
        <v>1813</v>
      </c>
      <c r="H4696">
        <v>42.084493964716806</v>
      </c>
      <c r="I4696">
        <v>8463</v>
      </c>
      <c r="J4696">
        <v>3716</v>
      </c>
      <c r="K4696">
        <v>43.908779392650359</v>
      </c>
    </row>
    <row r="4697" spans="1:11" x14ac:dyDescent="0.25">
      <c r="A4697" t="s">
        <v>581</v>
      </c>
      <c r="B4697" t="s">
        <v>366</v>
      </c>
      <c r="C4697">
        <v>4377</v>
      </c>
      <c r="D4697">
        <v>2057</v>
      </c>
      <c r="E4697">
        <v>46.995659127256111</v>
      </c>
      <c r="F4697">
        <v>4337</v>
      </c>
      <c r="G4697">
        <v>1857</v>
      </c>
      <c r="H4697">
        <v>42.817615863500116</v>
      </c>
      <c r="I4697">
        <v>8714</v>
      </c>
      <c r="J4697">
        <v>3914</v>
      </c>
      <c r="K4697">
        <v>44.91622676153316</v>
      </c>
    </row>
    <row r="4698" spans="1:11" x14ac:dyDescent="0.25">
      <c r="A4698" t="s">
        <v>581</v>
      </c>
      <c r="B4698" t="s">
        <v>367</v>
      </c>
      <c r="C4698">
        <v>130</v>
      </c>
      <c r="D4698">
        <v>57</v>
      </c>
      <c r="E4698">
        <v>43.846153846153847</v>
      </c>
      <c r="F4698">
        <v>165</v>
      </c>
      <c r="G4698">
        <v>75</v>
      </c>
      <c r="H4698">
        <v>45.454545454545453</v>
      </c>
      <c r="I4698">
        <v>295</v>
      </c>
      <c r="J4698">
        <v>132</v>
      </c>
      <c r="K4698">
        <v>44.745762711864408</v>
      </c>
    </row>
    <row r="4699" spans="1:11" x14ac:dyDescent="0.25">
      <c r="A4699" t="s">
        <v>582</v>
      </c>
      <c r="B4699" t="s">
        <v>361</v>
      </c>
      <c r="C4699">
        <v>499</v>
      </c>
      <c r="D4699">
        <v>252</v>
      </c>
      <c r="E4699">
        <v>50.501002004008001</v>
      </c>
      <c r="F4699">
        <v>634</v>
      </c>
      <c r="G4699">
        <v>317</v>
      </c>
      <c r="H4699">
        <v>50</v>
      </c>
      <c r="I4699">
        <v>1133</v>
      </c>
      <c r="J4699">
        <v>569</v>
      </c>
      <c r="K4699">
        <v>50.220653133274503</v>
      </c>
    </row>
    <row r="4700" spans="1:11" x14ac:dyDescent="0.25">
      <c r="A4700" t="s">
        <v>583</v>
      </c>
      <c r="B4700" t="s">
        <v>365</v>
      </c>
      <c r="C4700">
        <v>4196</v>
      </c>
      <c r="D4700">
        <v>2172</v>
      </c>
      <c r="E4700">
        <v>51.763584366062915</v>
      </c>
      <c r="F4700">
        <v>4324</v>
      </c>
      <c r="G4700">
        <v>2006</v>
      </c>
      <c r="H4700">
        <v>46.392229417206288</v>
      </c>
      <c r="I4700">
        <v>8522</v>
      </c>
      <c r="J4700">
        <v>4180</v>
      </c>
      <c r="K4700">
        <v>49.049518892278812</v>
      </c>
    </row>
    <row r="4701" spans="1:11" x14ac:dyDescent="0.25">
      <c r="A4701" t="s">
        <v>583</v>
      </c>
      <c r="B4701" t="s">
        <v>366</v>
      </c>
      <c r="C4701">
        <v>3911</v>
      </c>
      <c r="D4701">
        <v>2002</v>
      </c>
      <c r="E4701">
        <v>51.188954231654307</v>
      </c>
      <c r="F4701">
        <v>4258</v>
      </c>
      <c r="G4701">
        <v>1938</v>
      </c>
      <c r="H4701">
        <v>45.514325974635973</v>
      </c>
      <c r="I4701">
        <v>8172</v>
      </c>
      <c r="J4701">
        <v>3940</v>
      </c>
      <c r="K4701">
        <v>48.213411649535004</v>
      </c>
    </row>
    <row r="4702" spans="1:11" x14ac:dyDescent="0.25">
      <c r="A4702" t="s">
        <v>583</v>
      </c>
      <c r="B4702" t="s">
        <v>367</v>
      </c>
      <c r="C4702">
        <v>3123</v>
      </c>
      <c r="D4702">
        <v>1619</v>
      </c>
      <c r="E4702">
        <v>51.841178354146649</v>
      </c>
      <c r="F4702">
        <v>3495</v>
      </c>
      <c r="G4702">
        <v>1641</v>
      </c>
      <c r="H4702">
        <v>46.952789699570815</v>
      </c>
      <c r="I4702">
        <v>6619</v>
      </c>
      <c r="J4702">
        <v>3260</v>
      </c>
      <c r="K4702">
        <v>49.252152893186285</v>
      </c>
    </row>
    <row r="4703" spans="1:11" x14ac:dyDescent="0.25">
      <c r="A4703" t="s">
        <v>583</v>
      </c>
      <c r="B4703" t="s">
        <v>355</v>
      </c>
      <c r="C4703">
        <v>1795</v>
      </c>
      <c r="D4703">
        <v>921</v>
      </c>
      <c r="E4703">
        <v>51.309192200557099</v>
      </c>
      <c r="F4703">
        <v>1994</v>
      </c>
      <c r="G4703">
        <v>919</v>
      </c>
      <c r="H4703">
        <v>46.08826479438315</v>
      </c>
      <c r="I4703">
        <v>3789</v>
      </c>
      <c r="J4703">
        <v>1840</v>
      </c>
      <c r="K4703">
        <v>48.561625758775399</v>
      </c>
    </row>
    <row r="4704" spans="1:11" x14ac:dyDescent="0.25">
      <c r="A4704" t="s">
        <v>584</v>
      </c>
      <c r="B4704" t="s">
        <v>365</v>
      </c>
      <c r="C4704">
        <v>512</v>
      </c>
      <c r="D4704">
        <v>224</v>
      </c>
      <c r="E4704">
        <v>43.75</v>
      </c>
      <c r="F4704">
        <v>565</v>
      </c>
      <c r="G4704">
        <v>184</v>
      </c>
      <c r="H4704">
        <v>32.56637168141593</v>
      </c>
      <c r="I4704">
        <v>1077</v>
      </c>
      <c r="J4704">
        <v>408</v>
      </c>
      <c r="K4704">
        <v>37.883008356545957</v>
      </c>
    </row>
    <row r="4705" spans="1:11" x14ac:dyDescent="0.25">
      <c r="A4705" t="s">
        <v>585</v>
      </c>
      <c r="B4705" t="s">
        <v>365</v>
      </c>
      <c r="C4705">
        <v>1356</v>
      </c>
      <c r="D4705">
        <v>736</v>
      </c>
      <c r="E4705">
        <v>54.27728613569321</v>
      </c>
      <c r="F4705">
        <v>1712</v>
      </c>
      <c r="G4705">
        <v>783</v>
      </c>
      <c r="H4705">
        <v>45.735981308411219</v>
      </c>
      <c r="I4705">
        <v>3070</v>
      </c>
      <c r="J4705">
        <v>1519</v>
      </c>
      <c r="K4705">
        <v>49.478827361563518</v>
      </c>
    </row>
    <row r="4706" spans="1:11" x14ac:dyDescent="0.25">
      <c r="A4706" t="s">
        <v>585</v>
      </c>
      <c r="B4706" t="s">
        <v>366</v>
      </c>
      <c r="C4706">
        <v>1301</v>
      </c>
      <c r="D4706">
        <v>753</v>
      </c>
      <c r="E4706">
        <v>57.87855495772483</v>
      </c>
      <c r="F4706">
        <v>1499</v>
      </c>
      <c r="G4706">
        <v>727</v>
      </c>
      <c r="H4706">
        <v>48.498999332888587</v>
      </c>
      <c r="I4706">
        <v>2800</v>
      </c>
      <c r="J4706">
        <v>1480</v>
      </c>
      <c r="K4706">
        <v>52.857142857142854</v>
      </c>
    </row>
    <row r="4707" spans="1:11" x14ac:dyDescent="0.25">
      <c r="A4707" t="s">
        <v>585</v>
      </c>
      <c r="B4707" t="s">
        <v>367</v>
      </c>
      <c r="C4707">
        <v>1220</v>
      </c>
      <c r="D4707">
        <v>690</v>
      </c>
      <c r="E4707">
        <v>56.557377049180332</v>
      </c>
      <c r="F4707">
        <v>1325</v>
      </c>
      <c r="G4707">
        <v>648</v>
      </c>
      <c r="H4707">
        <v>48.905660377358487</v>
      </c>
      <c r="I4707">
        <v>2545</v>
      </c>
      <c r="J4707">
        <v>1338</v>
      </c>
      <c r="K4707">
        <v>52.573673870333984</v>
      </c>
    </row>
    <row r="4708" spans="1:11" x14ac:dyDescent="0.25">
      <c r="A4708" t="s">
        <v>585</v>
      </c>
      <c r="B4708" t="s">
        <v>368</v>
      </c>
      <c r="C4708">
        <v>644</v>
      </c>
      <c r="D4708">
        <v>374</v>
      </c>
      <c r="E4708">
        <v>58.074534161490682</v>
      </c>
      <c r="F4708">
        <v>811</v>
      </c>
      <c r="G4708">
        <v>412</v>
      </c>
      <c r="H4708">
        <v>50.801479654747226</v>
      </c>
      <c r="I4708">
        <v>1455</v>
      </c>
      <c r="J4708">
        <v>786</v>
      </c>
      <c r="K4708">
        <v>54.020618556701031</v>
      </c>
    </row>
    <row r="4709" spans="1:11" x14ac:dyDescent="0.25">
      <c r="A4709" t="s">
        <v>586</v>
      </c>
      <c r="B4709" t="s">
        <v>365</v>
      </c>
      <c r="C4709">
        <v>1922</v>
      </c>
      <c r="D4709">
        <v>988</v>
      </c>
      <c r="E4709">
        <v>51.4047866805411</v>
      </c>
      <c r="F4709">
        <v>2127</v>
      </c>
      <c r="G4709">
        <v>879</v>
      </c>
      <c r="H4709">
        <v>41.325811001410436</v>
      </c>
      <c r="I4709">
        <v>4050</v>
      </c>
      <c r="J4709">
        <v>1868</v>
      </c>
      <c r="K4709">
        <v>46.123456790123456</v>
      </c>
    </row>
    <row r="4710" spans="1:11" x14ac:dyDescent="0.25">
      <c r="A4710" t="s">
        <v>587</v>
      </c>
      <c r="B4710" t="s">
        <v>365</v>
      </c>
      <c r="C4710">
        <v>4422</v>
      </c>
      <c r="D4710">
        <v>2150</v>
      </c>
      <c r="E4710">
        <v>48.62053369516056</v>
      </c>
      <c r="F4710">
        <v>4997</v>
      </c>
      <c r="G4710">
        <v>1954</v>
      </c>
      <c r="H4710">
        <v>39.103462077246348</v>
      </c>
      <c r="I4710">
        <v>9420</v>
      </c>
      <c r="J4710">
        <v>4105</v>
      </c>
      <c r="K4710">
        <v>43.57749469214437</v>
      </c>
    </row>
    <row r="4711" spans="1:11" x14ac:dyDescent="0.25">
      <c r="A4711" t="s">
        <v>587</v>
      </c>
      <c r="B4711" t="s">
        <v>366</v>
      </c>
      <c r="C4711">
        <v>4678</v>
      </c>
      <c r="D4711">
        <v>2455</v>
      </c>
      <c r="E4711">
        <v>52.479692176143651</v>
      </c>
      <c r="F4711">
        <v>4952</v>
      </c>
      <c r="G4711">
        <v>2186</v>
      </c>
      <c r="H4711">
        <v>44.143780290791604</v>
      </c>
      <c r="I4711">
        <v>9630</v>
      </c>
      <c r="J4711">
        <v>4641</v>
      </c>
      <c r="K4711">
        <v>48.19314641744549</v>
      </c>
    </row>
    <row r="4712" spans="1:11" x14ac:dyDescent="0.25">
      <c r="A4712" t="s">
        <v>588</v>
      </c>
      <c r="B4712" t="s">
        <v>369</v>
      </c>
      <c r="C4712">
        <v>1197</v>
      </c>
      <c r="D4712">
        <v>579</v>
      </c>
      <c r="E4712">
        <v>48.370927318295735</v>
      </c>
      <c r="F4712">
        <v>1613</v>
      </c>
      <c r="G4712">
        <v>635</v>
      </c>
      <c r="H4712">
        <v>39.367637941723494</v>
      </c>
      <c r="I4712">
        <v>2810</v>
      </c>
      <c r="J4712">
        <v>1214</v>
      </c>
      <c r="K4712">
        <v>43.202846975088967</v>
      </c>
    </row>
    <row r="4713" spans="1:11" x14ac:dyDescent="0.25">
      <c r="A4713" t="s">
        <v>589</v>
      </c>
      <c r="B4713" t="s">
        <v>365</v>
      </c>
      <c r="C4713">
        <v>3649</v>
      </c>
      <c r="D4713">
        <v>1636</v>
      </c>
      <c r="E4713">
        <v>44.834201151000272</v>
      </c>
      <c r="F4713">
        <v>2876</v>
      </c>
      <c r="G4713">
        <v>1099</v>
      </c>
      <c r="H4713">
        <v>38.212795549374135</v>
      </c>
      <c r="I4713">
        <v>6525</v>
      </c>
      <c r="J4713">
        <v>2735</v>
      </c>
      <c r="K4713">
        <v>41.915708812260533</v>
      </c>
    </row>
    <row r="4714" spans="1:11" x14ac:dyDescent="0.25">
      <c r="A4714" t="s">
        <v>589</v>
      </c>
      <c r="B4714" t="s">
        <v>366</v>
      </c>
      <c r="C4714">
        <v>3884</v>
      </c>
      <c r="D4714">
        <v>1626</v>
      </c>
      <c r="E4714">
        <v>41.864057672502575</v>
      </c>
      <c r="F4714">
        <v>3624</v>
      </c>
      <c r="G4714">
        <v>1282</v>
      </c>
      <c r="H4714">
        <v>35.375275938189844</v>
      </c>
      <c r="I4714">
        <v>7508</v>
      </c>
      <c r="J4714">
        <v>2908</v>
      </c>
      <c r="K4714">
        <v>38.732019179541822</v>
      </c>
    </row>
    <row r="4715" spans="1:11" x14ac:dyDescent="0.25">
      <c r="A4715" t="s">
        <v>589</v>
      </c>
      <c r="B4715" t="s">
        <v>367</v>
      </c>
      <c r="C4715">
        <v>440</v>
      </c>
      <c r="D4715">
        <v>188</v>
      </c>
      <c r="E4715">
        <v>42.727272727272727</v>
      </c>
      <c r="F4715">
        <v>452</v>
      </c>
      <c r="G4715">
        <v>145</v>
      </c>
      <c r="H4715">
        <v>32.079646017699112</v>
      </c>
      <c r="I4715">
        <v>892</v>
      </c>
      <c r="J4715">
        <v>333</v>
      </c>
      <c r="K4715">
        <v>37.331838565022423</v>
      </c>
    </row>
    <row r="4716" spans="1:11" x14ac:dyDescent="0.25">
      <c r="A4716" t="s">
        <v>590</v>
      </c>
      <c r="B4716" t="s">
        <v>365</v>
      </c>
      <c r="C4716">
        <v>4298</v>
      </c>
      <c r="D4716">
        <v>1674</v>
      </c>
      <c r="E4716">
        <v>38.948348068869244</v>
      </c>
      <c r="F4716">
        <v>4745</v>
      </c>
      <c r="G4716">
        <v>1576</v>
      </c>
      <c r="H4716">
        <v>33.213909378292939</v>
      </c>
      <c r="I4716">
        <v>9045</v>
      </c>
      <c r="J4716">
        <v>3250</v>
      </c>
      <c r="K4716">
        <v>35.9314538419016</v>
      </c>
    </row>
    <row r="4717" spans="1:11" x14ac:dyDescent="0.25">
      <c r="A4717" t="s">
        <v>590</v>
      </c>
      <c r="B4717" t="s">
        <v>366</v>
      </c>
      <c r="C4717">
        <v>3123</v>
      </c>
      <c r="D4717">
        <v>1278</v>
      </c>
      <c r="E4717">
        <v>40.922190201729109</v>
      </c>
      <c r="F4717">
        <v>3580</v>
      </c>
      <c r="G4717">
        <v>1251</v>
      </c>
      <c r="H4717">
        <v>34.944134078212294</v>
      </c>
      <c r="I4717">
        <v>6705</v>
      </c>
      <c r="J4717">
        <v>2530</v>
      </c>
      <c r="K4717">
        <v>37.733035048471287</v>
      </c>
    </row>
    <row r="4718" spans="1:11" x14ac:dyDescent="0.25">
      <c r="A4718" t="s">
        <v>591</v>
      </c>
      <c r="B4718" t="s">
        <v>365</v>
      </c>
      <c r="C4718">
        <v>1055</v>
      </c>
      <c r="D4718">
        <v>584</v>
      </c>
      <c r="E4718">
        <v>55.355450236966824</v>
      </c>
      <c r="F4718">
        <v>1361</v>
      </c>
      <c r="G4718">
        <v>633</v>
      </c>
      <c r="H4718">
        <v>46.50991917707568</v>
      </c>
      <c r="I4718">
        <v>2416</v>
      </c>
      <c r="J4718">
        <v>1217</v>
      </c>
      <c r="K4718">
        <v>50.372516556291394</v>
      </c>
    </row>
    <row r="4719" spans="1:11" x14ac:dyDescent="0.25">
      <c r="A4719" t="s">
        <v>591</v>
      </c>
      <c r="B4719" t="s">
        <v>366</v>
      </c>
      <c r="C4719">
        <v>361</v>
      </c>
      <c r="D4719">
        <v>203</v>
      </c>
      <c r="E4719">
        <v>56.232686980609415</v>
      </c>
      <c r="F4719">
        <v>456</v>
      </c>
      <c r="G4719">
        <v>212</v>
      </c>
      <c r="H4719">
        <v>46.491228070175438</v>
      </c>
      <c r="I4719">
        <v>817</v>
      </c>
      <c r="J4719">
        <v>415</v>
      </c>
      <c r="K4719">
        <v>50.795593635250917</v>
      </c>
    </row>
    <row r="4720" spans="1:11" x14ac:dyDescent="0.25">
      <c r="A4720" t="s">
        <v>592</v>
      </c>
      <c r="B4720" t="s">
        <v>365</v>
      </c>
      <c r="C4720">
        <v>2448</v>
      </c>
      <c r="D4720">
        <v>1313</v>
      </c>
      <c r="E4720">
        <v>53.635620915032675</v>
      </c>
      <c r="F4720">
        <v>2501</v>
      </c>
      <c r="G4720">
        <v>1108</v>
      </c>
      <c r="H4720">
        <v>44.302279088364656</v>
      </c>
      <c r="I4720">
        <v>4952</v>
      </c>
      <c r="J4720">
        <v>2422</v>
      </c>
      <c r="K4720">
        <v>48.909531502423263</v>
      </c>
    </row>
    <row r="4721" spans="1:11" x14ac:dyDescent="0.25">
      <c r="A4721" t="s">
        <v>592</v>
      </c>
      <c r="B4721" t="s">
        <v>366</v>
      </c>
      <c r="C4721">
        <v>146</v>
      </c>
      <c r="D4721">
        <v>81</v>
      </c>
      <c r="E4721">
        <v>55.479452054794521</v>
      </c>
      <c r="F4721">
        <v>168</v>
      </c>
      <c r="G4721">
        <v>62</v>
      </c>
      <c r="H4721">
        <v>36.904761904761905</v>
      </c>
      <c r="I4721">
        <v>314</v>
      </c>
      <c r="J4721">
        <v>143</v>
      </c>
      <c r="K4721">
        <v>45.541401273885349</v>
      </c>
    </row>
    <row r="4722" spans="1:11" x14ac:dyDescent="0.25">
      <c r="A4722" t="s">
        <v>593</v>
      </c>
      <c r="B4722" t="s">
        <v>365</v>
      </c>
      <c r="C4722">
        <v>230</v>
      </c>
      <c r="D4722">
        <v>134</v>
      </c>
      <c r="E4722">
        <v>58.260869565217391</v>
      </c>
      <c r="F4722">
        <v>261</v>
      </c>
      <c r="G4722">
        <v>152</v>
      </c>
      <c r="H4722">
        <v>58.237547892720301</v>
      </c>
      <c r="I4722">
        <v>491</v>
      </c>
      <c r="J4722">
        <v>286</v>
      </c>
      <c r="K4722">
        <v>58.248472505091648</v>
      </c>
    </row>
    <row r="4723" spans="1:11" x14ac:dyDescent="0.25">
      <c r="A4723" t="s">
        <v>593</v>
      </c>
      <c r="B4723" t="s">
        <v>366</v>
      </c>
      <c r="C4723">
        <v>276</v>
      </c>
      <c r="D4723">
        <v>203</v>
      </c>
      <c r="E4723">
        <v>73.550724637681157</v>
      </c>
      <c r="F4723">
        <v>277</v>
      </c>
      <c r="G4723">
        <v>175</v>
      </c>
      <c r="H4723">
        <v>63.176895306859208</v>
      </c>
      <c r="I4723">
        <v>553</v>
      </c>
      <c r="J4723">
        <v>378</v>
      </c>
      <c r="K4723">
        <v>68.35443037974683</v>
      </c>
    </row>
    <row r="4724" spans="1:11" x14ac:dyDescent="0.25">
      <c r="A4724" t="s">
        <v>593</v>
      </c>
      <c r="B4724" t="s">
        <v>367</v>
      </c>
      <c r="C4724">
        <v>189</v>
      </c>
      <c r="D4724">
        <v>99</v>
      </c>
      <c r="E4724">
        <v>52.380952380952387</v>
      </c>
      <c r="F4724">
        <v>219</v>
      </c>
      <c r="G4724">
        <v>121</v>
      </c>
      <c r="H4724">
        <v>55.25114155251142</v>
      </c>
      <c r="I4724">
        <v>408</v>
      </c>
      <c r="J4724">
        <v>220</v>
      </c>
      <c r="K4724">
        <v>53.921568627450981</v>
      </c>
    </row>
    <row r="4725" spans="1:11" x14ac:dyDescent="0.25">
      <c r="A4725" t="s">
        <v>594</v>
      </c>
      <c r="B4725" t="s">
        <v>365</v>
      </c>
      <c r="C4725">
        <v>3775</v>
      </c>
      <c r="D4725">
        <v>2127</v>
      </c>
      <c r="E4725">
        <v>56.344370860927157</v>
      </c>
      <c r="F4725">
        <v>4583</v>
      </c>
      <c r="G4725">
        <v>2206</v>
      </c>
      <c r="H4725">
        <v>48.13440977525638</v>
      </c>
      <c r="I4725">
        <v>8358</v>
      </c>
      <c r="J4725">
        <v>4333</v>
      </c>
      <c r="K4725">
        <v>51.842546063651589</v>
      </c>
    </row>
    <row r="4726" spans="1:11" x14ac:dyDescent="0.25">
      <c r="A4726" t="s">
        <v>594</v>
      </c>
      <c r="B4726" t="s">
        <v>366</v>
      </c>
      <c r="C4726">
        <v>3741</v>
      </c>
      <c r="D4726">
        <v>2112</v>
      </c>
      <c r="E4726">
        <v>56.455493183640741</v>
      </c>
      <c r="F4726">
        <v>4179</v>
      </c>
      <c r="G4726">
        <v>2177</v>
      </c>
      <c r="H4726">
        <v>52.093802345058627</v>
      </c>
      <c r="I4726">
        <v>7920</v>
      </c>
      <c r="J4726">
        <v>4289</v>
      </c>
      <c r="K4726">
        <v>54.154040404040408</v>
      </c>
    </row>
    <row r="4727" spans="1:11" x14ac:dyDescent="0.25">
      <c r="A4727" t="s">
        <v>594</v>
      </c>
      <c r="B4727" t="s">
        <v>367</v>
      </c>
      <c r="C4727">
        <v>2525</v>
      </c>
      <c r="D4727">
        <v>1468</v>
      </c>
      <c r="E4727">
        <v>58.138613861386141</v>
      </c>
      <c r="F4727">
        <v>2828</v>
      </c>
      <c r="G4727">
        <v>1436</v>
      </c>
      <c r="H4727">
        <v>50.777934936350775</v>
      </c>
      <c r="I4727">
        <v>5353</v>
      </c>
      <c r="J4727">
        <v>2904</v>
      </c>
      <c r="K4727">
        <v>54.249953297216514</v>
      </c>
    </row>
    <row r="4728" spans="1:11" x14ac:dyDescent="0.25">
      <c r="A4728" t="s">
        <v>595</v>
      </c>
      <c r="B4728" t="s">
        <v>365</v>
      </c>
      <c r="C4728">
        <v>3854</v>
      </c>
      <c r="D4728">
        <v>2069</v>
      </c>
      <c r="E4728">
        <v>53.684483653347172</v>
      </c>
      <c r="F4728">
        <v>4233</v>
      </c>
      <c r="G4728">
        <v>2001</v>
      </c>
      <c r="H4728">
        <v>47.271438695960313</v>
      </c>
      <c r="I4728">
        <v>8089</v>
      </c>
      <c r="J4728">
        <v>4071</v>
      </c>
      <c r="K4728">
        <v>50.327605390035849</v>
      </c>
    </row>
    <row r="4729" spans="1:11" x14ac:dyDescent="0.25">
      <c r="A4729" t="s">
        <v>595</v>
      </c>
      <c r="B4729" t="s">
        <v>366</v>
      </c>
      <c r="C4729">
        <v>3613</v>
      </c>
      <c r="D4729">
        <v>1914</v>
      </c>
      <c r="E4729">
        <v>52.975366731248272</v>
      </c>
      <c r="F4729">
        <v>3906</v>
      </c>
      <c r="G4729">
        <v>1832</v>
      </c>
      <c r="H4729">
        <v>46.902201740911416</v>
      </c>
      <c r="I4729">
        <v>7521</v>
      </c>
      <c r="J4729">
        <v>3747</v>
      </c>
      <c r="K4729">
        <v>49.820502592740333</v>
      </c>
    </row>
    <row r="4730" spans="1:11" x14ac:dyDescent="0.25">
      <c r="A4730" t="s">
        <v>596</v>
      </c>
      <c r="B4730" t="s">
        <v>365</v>
      </c>
      <c r="C4730">
        <v>2342</v>
      </c>
      <c r="D4730">
        <v>1338</v>
      </c>
      <c r="E4730">
        <v>57.130657557643048</v>
      </c>
      <c r="F4730">
        <v>2712</v>
      </c>
      <c r="G4730">
        <v>1354</v>
      </c>
      <c r="H4730">
        <v>49.926253687315636</v>
      </c>
      <c r="I4730">
        <v>5054</v>
      </c>
      <c r="J4730">
        <v>2692</v>
      </c>
      <c r="K4730">
        <v>53.264740799366834</v>
      </c>
    </row>
    <row r="4731" spans="1:11" x14ac:dyDescent="0.25">
      <c r="A4731" t="s">
        <v>596</v>
      </c>
      <c r="B4731" t="s">
        <v>366</v>
      </c>
      <c r="C4731">
        <v>2743</v>
      </c>
      <c r="D4731">
        <v>1653</v>
      </c>
      <c r="E4731">
        <v>60.262486328837042</v>
      </c>
      <c r="F4731">
        <v>2928</v>
      </c>
      <c r="G4731">
        <v>1542</v>
      </c>
      <c r="H4731">
        <v>52.66393442622951</v>
      </c>
      <c r="I4731">
        <v>5671</v>
      </c>
      <c r="J4731">
        <v>3195</v>
      </c>
      <c r="K4731">
        <v>56.339269970022926</v>
      </c>
    </row>
    <row r="4732" spans="1:11" x14ac:dyDescent="0.25">
      <c r="A4732" t="s">
        <v>596</v>
      </c>
      <c r="B4732" t="s">
        <v>367</v>
      </c>
      <c r="C4732">
        <v>2705</v>
      </c>
      <c r="D4732">
        <v>1595</v>
      </c>
      <c r="E4732">
        <v>58.964879852125698</v>
      </c>
      <c r="F4732">
        <v>2890</v>
      </c>
      <c r="G4732">
        <v>1517</v>
      </c>
      <c r="H4732">
        <v>52.491349480968857</v>
      </c>
      <c r="I4732">
        <v>5595</v>
      </c>
      <c r="J4732">
        <v>3112</v>
      </c>
      <c r="K4732">
        <v>55.621090259159963</v>
      </c>
    </row>
    <row r="4733" spans="1:11" x14ac:dyDescent="0.25">
      <c r="A4733" t="s">
        <v>596</v>
      </c>
      <c r="B4733" t="s">
        <v>355</v>
      </c>
      <c r="C4733">
        <v>1608</v>
      </c>
      <c r="D4733">
        <v>976</v>
      </c>
      <c r="E4733">
        <v>60.696517412935329</v>
      </c>
      <c r="F4733">
        <v>1800</v>
      </c>
      <c r="G4733">
        <v>926</v>
      </c>
      <c r="H4733">
        <v>51.444444444444443</v>
      </c>
      <c r="I4733">
        <v>3408</v>
      </c>
      <c r="J4733">
        <v>1902</v>
      </c>
      <c r="K4733">
        <v>55.809859154929583</v>
      </c>
    </row>
    <row r="4734" spans="1:11" x14ac:dyDescent="0.25">
      <c r="A4734" t="s">
        <v>597</v>
      </c>
      <c r="B4734" t="s">
        <v>365</v>
      </c>
      <c r="C4734">
        <v>1285</v>
      </c>
      <c r="D4734">
        <v>632</v>
      </c>
      <c r="E4734">
        <v>49.18287937743191</v>
      </c>
      <c r="F4734">
        <v>1488</v>
      </c>
      <c r="G4734">
        <v>654</v>
      </c>
      <c r="H4734">
        <v>43.951612903225808</v>
      </c>
      <c r="I4734">
        <v>2773</v>
      </c>
      <c r="J4734">
        <v>1286</v>
      </c>
      <c r="K4734">
        <v>46.375766318067072</v>
      </c>
    </row>
    <row r="4735" spans="1:11" x14ac:dyDescent="0.25">
      <c r="A4735" t="s">
        <v>598</v>
      </c>
      <c r="B4735" t="s">
        <v>365</v>
      </c>
      <c r="C4735">
        <v>3032</v>
      </c>
      <c r="D4735">
        <v>1238</v>
      </c>
      <c r="E4735">
        <v>40.831134564643797</v>
      </c>
      <c r="F4735">
        <v>3377</v>
      </c>
      <c r="G4735">
        <v>1119</v>
      </c>
      <c r="H4735">
        <v>33.135919455137696</v>
      </c>
      <c r="I4735">
        <v>6409</v>
      </c>
      <c r="J4735">
        <v>2357</v>
      </c>
      <c r="K4735">
        <v>36.776408176002498</v>
      </c>
    </row>
    <row r="4736" spans="1:11" x14ac:dyDescent="0.25">
      <c r="A4736" t="s">
        <v>598</v>
      </c>
      <c r="B4736" t="s">
        <v>366</v>
      </c>
      <c r="C4736">
        <v>2916</v>
      </c>
      <c r="D4736">
        <v>1477</v>
      </c>
      <c r="E4736">
        <v>50.651577503429351</v>
      </c>
      <c r="F4736">
        <v>3101</v>
      </c>
      <c r="G4736">
        <v>1354</v>
      </c>
      <c r="H4736">
        <v>43.663334408255402</v>
      </c>
      <c r="I4736">
        <v>6017</v>
      </c>
      <c r="J4736">
        <v>2831</v>
      </c>
      <c r="K4736">
        <v>47.050024929366792</v>
      </c>
    </row>
    <row r="4737" spans="1:11" x14ac:dyDescent="0.25">
      <c r="A4737" t="s">
        <v>598</v>
      </c>
      <c r="B4737" t="s">
        <v>367</v>
      </c>
      <c r="C4737">
        <v>2192</v>
      </c>
      <c r="D4737">
        <v>1104</v>
      </c>
      <c r="E4737">
        <v>50.364963503649633</v>
      </c>
      <c r="F4737">
        <v>2397</v>
      </c>
      <c r="G4737">
        <v>1000</v>
      </c>
      <c r="H4737">
        <v>41.718815185648729</v>
      </c>
      <c r="I4737">
        <v>4589</v>
      </c>
      <c r="J4737">
        <v>2104</v>
      </c>
      <c r="K4737">
        <v>45.848768794944434</v>
      </c>
    </row>
    <row r="4738" spans="1:11" x14ac:dyDescent="0.25">
      <c r="A4738" t="s">
        <v>599</v>
      </c>
      <c r="B4738" t="s">
        <v>365</v>
      </c>
      <c r="C4738">
        <v>4776</v>
      </c>
      <c r="D4738">
        <v>2408</v>
      </c>
      <c r="E4738">
        <v>50.418760469011723</v>
      </c>
      <c r="F4738">
        <v>4489</v>
      </c>
      <c r="G4738">
        <v>1910</v>
      </c>
      <c r="H4738">
        <v>42.548451770995769</v>
      </c>
      <c r="I4738">
        <v>9267</v>
      </c>
      <c r="J4738">
        <v>4320</v>
      </c>
      <c r="K4738">
        <v>46.617028164454517</v>
      </c>
    </row>
    <row r="4739" spans="1:11" x14ac:dyDescent="0.25">
      <c r="A4739" t="s">
        <v>599</v>
      </c>
      <c r="B4739" t="s">
        <v>366</v>
      </c>
      <c r="C4739">
        <v>3087</v>
      </c>
      <c r="D4739">
        <v>1558</v>
      </c>
      <c r="E4739">
        <v>50.469711694201486</v>
      </c>
      <c r="F4739">
        <v>2691</v>
      </c>
      <c r="G4739">
        <v>1183</v>
      </c>
      <c r="H4739">
        <v>43.961352657004824</v>
      </c>
      <c r="I4739">
        <v>5778</v>
      </c>
      <c r="J4739">
        <v>2741</v>
      </c>
      <c r="K4739">
        <v>47.438560055382489</v>
      </c>
    </row>
    <row r="4740" spans="1:11" x14ac:dyDescent="0.25">
      <c r="A4740" t="s">
        <v>600</v>
      </c>
      <c r="B4740" t="s">
        <v>365</v>
      </c>
      <c r="C4740">
        <v>2485</v>
      </c>
      <c r="D4740">
        <v>1405</v>
      </c>
      <c r="E4740">
        <v>56.539235412474845</v>
      </c>
      <c r="F4740">
        <v>2962</v>
      </c>
      <c r="G4740">
        <v>1466</v>
      </c>
      <c r="H4740">
        <v>49.493585415259957</v>
      </c>
      <c r="I4740">
        <v>5448</v>
      </c>
      <c r="J4740">
        <v>2872</v>
      </c>
      <c r="K4740">
        <v>52.716593245227607</v>
      </c>
    </row>
    <row r="4741" spans="1:11" x14ac:dyDescent="0.25">
      <c r="A4741" t="s">
        <v>600</v>
      </c>
      <c r="B4741" t="s">
        <v>366</v>
      </c>
      <c r="C4741">
        <v>1167</v>
      </c>
      <c r="D4741">
        <v>656</v>
      </c>
      <c r="E4741">
        <v>56.21251071122537</v>
      </c>
      <c r="F4741">
        <v>1502</v>
      </c>
      <c r="G4741">
        <v>679</v>
      </c>
      <c r="H4741">
        <v>45.206391478029289</v>
      </c>
      <c r="I4741">
        <v>2669</v>
      </c>
      <c r="J4741">
        <v>1335</v>
      </c>
      <c r="K4741">
        <v>50.018733608092916</v>
      </c>
    </row>
    <row r="4742" spans="1:11" x14ac:dyDescent="0.25">
      <c r="A4742" t="s">
        <v>601</v>
      </c>
      <c r="B4742" t="s">
        <v>365</v>
      </c>
      <c r="C4742">
        <v>2489</v>
      </c>
      <c r="D4742">
        <v>1357</v>
      </c>
      <c r="E4742">
        <v>54.519887505022098</v>
      </c>
      <c r="F4742">
        <v>2751</v>
      </c>
      <c r="G4742">
        <v>1225</v>
      </c>
      <c r="H4742">
        <v>44.529262086513988</v>
      </c>
      <c r="I4742">
        <v>5240</v>
      </c>
      <c r="J4742">
        <v>2582</v>
      </c>
      <c r="K4742">
        <v>49.274809160305338</v>
      </c>
    </row>
    <row r="4743" spans="1:11" x14ac:dyDescent="0.25">
      <c r="A4743" t="s">
        <v>601</v>
      </c>
      <c r="B4743" t="s">
        <v>366</v>
      </c>
      <c r="C4743">
        <v>916</v>
      </c>
      <c r="D4743">
        <v>506</v>
      </c>
      <c r="E4743">
        <v>55.240174672489083</v>
      </c>
      <c r="F4743">
        <v>1114</v>
      </c>
      <c r="G4743">
        <v>485</v>
      </c>
      <c r="H4743">
        <v>43.53680430879713</v>
      </c>
      <c r="I4743">
        <v>2030</v>
      </c>
      <c r="J4743">
        <v>991</v>
      </c>
      <c r="K4743">
        <v>48.817733990147779</v>
      </c>
    </row>
    <row r="4744" spans="1:11" x14ac:dyDescent="0.25">
      <c r="A4744" t="s">
        <v>602</v>
      </c>
      <c r="B4744" t="s">
        <v>365</v>
      </c>
      <c r="C4744">
        <v>3726</v>
      </c>
      <c r="D4744">
        <v>1869</v>
      </c>
      <c r="E4744">
        <v>50.161030595813209</v>
      </c>
      <c r="F4744">
        <v>3713</v>
      </c>
      <c r="G4744">
        <v>1624</v>
      </c>
      <c r="H4744">
        <v>43.738217075141392</v>
      </c>
      <c r="I4744">
        <v>7439</v>
      </c>
      <c r="J4744">
        <v>3493</v>
      </c>
      <c r="K4744">
        <v>46.955235918806295</v>
      </c>
    </row>
    <row r="4745" spans="1:11" x14ac:dyDescent="0.25">
      <c r="A4745" t="s">
        <v>603</v>
      </c>
      <c r="B4745" t="s">
        <v>365</v>
      </c>
      <c r="C4745">
        <v>6417</v>
      </c>
      <c r="D4745">
        <v>2949</v>
      </c>
      <c r="E4745">
        <v>45.956054230949036</v>
      </c>
      <c r="F4745">
        <v>6269</v>
      </c>
      <c r="G4745">
        <v>2449</v>
      </c>
      <c r="H4745">
        <v>39.065241665337375</v>
      </c>
      <c r="I4745">
        <v>12696</v>
      </c>
      <c r="J4745">
        <v>5401</v>
      </c>
      <c r="K4745">
        <v>42.540957781978577</v>
      </c>
    </row>
    <row r="4746" spans="1:11" x14ac:dyDescent="0.25">
      <c r="A4746" t="s">
        <v>603</v>
      </c>
      <c r="B4746" t="s">
        <v>366</v>
      </c>
      <c r="C4746">
        <v>6922</v>
      </c>
      <c r="D4746">
        <v>3117</v>
      </c>
      <c r="E4746">
        <v>45.030338052585961</v>
      </c>
      <c r="F4746">
        <v>6735</v>
      </c>
      <c r="G4746">
        <v>2573</v>
      </c>
      <c r="H4746">
        <v>38.203414996288046</v>
      </c>
      <c r="I4746">
        <v>13667</v>
      </c>
      <c r="J4746">
        <v>5695</v>
      </c>
      <c r="K4746">
        <v>41.669715372795778</v>
      </c>
    </row>
    <row r="4747" spans="1:11" x14ac:dyDescent="0.25">
      <c r="A4747" t="s">
        <v>603</v>
      </c>
      <c r="B4747" t="s">
        <v>367</v>
      </c>
      <c r="C4747">
        <v>5703</v>
      </c>
      <c r="D4747">
        <v>2616</v>
      </c>
      <c r="E4747">
        <v>45.870594423987377</v>
      </c>
      <c r="F4747">
        <v>5597</v>
      </c>
      <c r="G4747">
        <v>2231</v>
      </c>
      <c r="H4747">
        <v>39.86063962837234</v>
      </c>
      <c r="I4747">
        <v>11303</v>
      </c>
      <c r="J4747">
        <v>4847</v>
      </c>
      <c r="K4747">
        <v>42.882420596301863</v>
      </c>
    </row>
    <row r="4748" spans="1:11" x14ac:dyDescent="0.25">
      <c r="A4748" t="s">
        <v>604</v>
      </c>
      <c r="B4748" t="s">
        <v>357</v>
      </c>
      <c r="C4748">
        <v>110</v>
      </c>
      <c r="D4748">
        <v>63</v>
      </c>
      <c r="E4748">
        <v>57.272727272727273</v>
      </c>
      <c r="F4748">
        <v>129</v>
      </c>
      <c r="G4748">
        <v>57</v>
      </c>
      <c r="H4748">
        <v>44.186046511627907</v>
      </c>
      <c r="I4748">
        <v>239</v>
      </c>
      <c r="J4748">
        <v>120</v>
      </c>
      <c r="K4748">
        <v>50.2092050209205</v>
      </c>
    </row>
    <row r="4749" spans="1:11" x14ac:dyDescent="0.25">
      <c r="A4749" t="s">
        <v>605</v>
      </c>
      <c r="B4749" t="s">
        <v>365</v>
      </c>
      <c r="C4749">
        <v>4121</v>
      </c>
      <c r="D4749">
        <v>2093</v>
      </c>
      <c r="E4749">
        <v>50.788643533123029</v>
      </c>
      <c r="F4749">
        <v>4099</v>
      </c>
      <c r="G4749">
        <v>1846</v>
      </c>
      <c r="H4749">
        <v>45.035374481580874</v>
      </c>
      <c r="I4749">
        <v>8221</v>
      </c>
      <c r="J4749">
        <v>3940</v>
      </c>
      <c r="K4749">
        <v>47.92604306045493</v>
      </c>
    </row>
    <row r="4750" spans="1:11" x14ac:dyDescent="0.25">
      <c r="A4750" t="s">
        <v>605</v>
      </c>
      <c r="B4750" t="s">
        <v>366</v>
      </c>
      <c r="C4750">
        <v>3876</v>
      </c>
      <c r="D4750">
        <v>1964</v>
      </c>
      <c r="E4750">
        <v>50.670794633642927</v>
      </c>
      <c r="F4750">
        <v>4148</v>
      </c>
      <c r="G4750">
        <v>1875</v>
      </c>
      <c r="H4750">
        <v>45.20250723240116</v>
      </c>
      <c r="I4750">
        <v>8025</v>
      </c>
      <c r="J4750">
        <v>3840</v>
      </c>
      <c r="K4750">
        <v>47.850467289719624</v>
      </c>
    </row>
    <row r="4751" spans="1:11" x14ac:dyDescent="0.25">
      <c r="A4751" t="s">
        <v>606</v>
      </c>
      <c r="B4751" t="s">
        <v>365</v>
      </c>
      <c r="C4751">
        <v>2053</v>
      </c>
      <c r="D4751">
        <v>733</v>
      </c>
      <c r="E4751">
        <v>35.703848027277154</v>
      </c>
      <c r="F4751">
        <v>2275</v>
      </c>
      <c r="G4751">
        <v>719</v>
      </c>
      <c r="H4751">
        <v>31.604395604395606</v>
      </c>
      <c r="I4751">
        <v>4328</v>
      </c>
      <c r="J4751">
        <v>1452</v>
      </c>
      <c r="K4751">
        <v>33.548983364140483</v>
      </c>
    </row>
    <row r="4752" spans="1:11" x14ac:dyDescent="0.25">
      <c r="A4752" t="s">
        <v>607</v>
      </c>
      <c r="B4752" t="s">
        <v>365</v>
      </c>
      <c r="C4752">
        <v>774</v>
      </c>
      <c r="D4752">
        <v>427</v>
      </c>
      <c r="E4752">
        <v>55.167958656330747</v>
      </c>
      <c r="F4752">
        <v>957</v>
      </c>
      <c r="G4752">
        <v>444</v>
      </c>
      <c r="H4752">
        <v>46.394984326018815</v>
      </c>
      <c r="I4752">
        <v>1734</v>
      </c>
      <c r="J4752">
        <v>872</v>
      </c>
      <c r="K4752">
        <v>50.288350634371398</v>
      </c>
    </row>
    <row r="4753" spans="1:11" x14ac:dyDescent="0.25">
      <c r="A4753" t="s">
        <v>607</v>
      </c>
      <c r="B4753" t="s">
        <v>366</v>
      </c>
      <c r="C4753">
        <v>907</v>
      </c>
      <c r="D4753">
        <v>475</v>
      </c>
      <c r="E4753">
        <v>52.370452039691287</v>
      </c>
      <c r="F4753">
        <v>1020</v>
      </c>
      <c r="G4753">
        <v>483</v>
      </c>
      <c r="H4753">
        <v>47.352941176470587</v>
      </c>
      <c r="I4753">
        <v>1927</v>
      </c>
      <c r="J4753">
        <v>958</v>
      </c>
      <c r="K4753">
        <v>49.714582252205503</v>
      </c>
    </row>
    <row r="4754" spans="1:11" x14ac:dyDescent="0.25">
      <c r="A4754" t="s">
        <v>607</v>
      </c>
      <c r="B4754" t="s">
        <v>367</v>
      </c>
      <c r="C4754">
        <v>895</v>
      </c>
      <c r="D4754">
        <v>486</v>
      </c>
      <c r="E4754">
        <v>54.30167597765363</v>
      </c>
      <c r="F4754">
        <v>998</v>
      </c>
      <c r="G4754">
        <v>441</v>
      </c>
      <c r="H4754">
        <v>44.188376753507015</v>
      </c>
      <c r="I4754">
        <v>1893</v>
      </c>
      <c r="J4754">
        <v>927</v>
      </c>
      <c r="K4754">
        <v>48.969889064976229</v>
      </c>
    </row>
    <row r="4755" spans="1:11" x14ac:dyDescent="0.25">
      <c r="A4755" t="s">
        <v>608</v>
      </c>
      <c r="B4755" t="s">
        <v>365</v>
      </c>
      <c r="C4755">
        <v>5508</v>
      </c>
      <c r="D4755">
        <v>2873</v>
      </c>
      <c r="E4755">
        <v>52.160493827160487</v>
      </c>
      <c r="F4755">
        <v>5948</v>
      </c>
      <c r="G4755">
        <v>2452</v>
      </c>
      <c r="H4755">
        <v>41.22394082044385</v>
      </c>
      <c r="I4755">
        <v>11458</v>
      </c>
      <c r="J4755">
        <v>5327</v>
      </c>
      <c r="K4755">
        <v>46.491534299179612</v>
      </c>
    </row>
    <row r="4756" spans="1:11" x14ac:dyDescent="0.25">
      <c r="A4756" t="s">
        <v>608</v>
      </c>
      <c r="B4756" t="s">
        <v>366</v>
      </c>
      <c r="C4756">
        <v>4723</v>
      </c>
      <c r="D4756">
        <v>2540</v>
      </c>
      <c r="E4756">
        <v>53.779377514291767</v>
      </c>
      <c r="F4756">
        <v>5932</v>
      </c>
      <c r="G4756">
        <v>2573</v>
      </c>
      <c r="H4756">
        <v>43.374915711395815</v>
      </c>
      <c r="I4756">
        <v>10656</v>
      </c>
      <c r="J4756">
        <v>5114</v>
      </c>
      <c r="K4756">
        <v>47.991741741741741</v>
      </c>
    </row>
    <row r="4757" spans="1:11" x14ac:dyDescent="0.25">
      <c r="A4757" t="s">
        <v>608</v>
      </c>
      <c r="B4757" t="s">
        <v>367</v>
      </c>
      <c r="C4757">
        <v>3109</v>
      </c>
      <c r="D4757">
        <v>1673</v>
      </c>
      <c r="E4757">
        <v>53.811514956577675</v>
      </c>
      <c r="F4757">
        <v>3883</v>
      </c>
      <c r="G4757">
        <v>1673</v>
      </c>
      <c r="H4757">
        <v>43.08524336852949</v>
      </c>
      <c r="I4757">
        <v>6992</v>
      </c>
      <c r="J4757">
        <v>3346</v>
      </c>
      <c r="K4757">
        <v>47.854691075514872</v>
      </c>
    </row>
    <row r="4758" spans="1:11" x14ac:dyDescent="0.25">
      <c r="A4758" t="s">
        <v>609</v>
      </c>
      <c r="B4758" t="s">
        <v>365</v>
      </c>
      <c r="C4758">
        <v>135</v>
      </c>
      <c r="D4758">
        <v>53</v>
      </c>
      <c r="E4758">
        <v>39.25925925925926</v>
      </c>
      <c r="F4758">
        <v>148</v>
      </c>
      <c r="G4758">
        <v>49</v>
      </c>
      <c r="H4758">
        <v>33.108108108108105</v>
      </c>
      <c r="I4758">
        <v>283</v>
      </c>
      <c r="J4758">
        <v>102</v>
      </c>
      <c r="K4758">
        <v>36.042402826855124</v>
      </c>
    </row>
    <row r="4759" spans="1:11" x14ac:dyDescent="0.25">
      <c r="A4759" t="s">
        <v>610</v>
      </c>
      <c r="B4759" t="s">
        <v>359</v>
      </c>
      <c r="C4759">
        <v>159</v>
      </c>
      <c r="D4759">
        <v>95</v>
      </c>
      <c r="E4759">
        <v>59.748427672955977</v>
      </c>
      <c r="F4759">
        <v>290</v>
      </c>
      <c r="G4759">
        <v>171</v>
      </c>
      <c r="H4759">
        <v>58.96551724137931</v>
      </c>
      <c r="I4759">
        <v>449</v>
      </c>
      <c r="J4759">
        <v>266</v>
      </c>
      <c r="K4759">
        <v>59.24276169265034</v>
      </c>
    </row>
    <row r="4760" spans="1:11" x14ac:dyDescent="0.25">
      <c r="A4760" t="s">
        <v>348</v>
      </c>
      <c r="B4760" t="s">
        <v>365</v>
      </c>
      <c r="C4760">
        <v>28063</v>
      </c>
      <c r="D4760">
        <v>12266</v>
      </c>
      <c r="E4760">
        <v>43.708798061504474</v>
      </c>
      <c r="F4760">
        <v>29420</v>
      </c>
      <c r="G4760">
        <v>10645</v>
      </c>
      <c r="H4760">
        <v>36.182868796736912</v>
      </c>
      <c r="I4760">
        <v>57485</v>
      </c>
      <c r="J4760">
        <v>22913</v>
      </c>
      <c r="K4760">
        <v>39.859093676611288</v>
      </c>
    </row>
    <row r="4761" spans="1:11" x14ac:dyDescent="0.25">
      <c r="A4761" t="s">
        <v>348</v>
      </c>
      <c r="B4761" t="s">
        <v>366</v>
      </c>
      <c r="C4761">
        <v>28786</v>
      </c>
      <c r="D4761">
        <v>12966</v>
      </c>
      <c r="E4761">
        <v>45.04272910442576</v>
      </c>
      <c r="F4761">
        <v>31321</v>
      </c>
      <c r="G4761">
        <v>11726</v>
      </c>
      <c r="H4761">
        <v>37.438140544682483</v>
      </c>
      <c r="I4761">
        <v>60109</v>
      </c>
      <c r="J4761">
        <v>24692</v>
      </c>
      <c r="K4761">
        <v>41.07870701558835</v>
      </c>
    </row>
    <row r="4762" spans="1:11" x14ac:dyDescent="0.25">
      <c r="A4762" t="s">
        <v>348</v>
      </c>
      <c r="B4762" t="s">
        <v>367</v>
      </c>
      <c r="C4762">
        <v>31450</v>
      </c>
      <c r="D4762">
        <v>14784</v>
      </c>
      <c r="E4762">
        <v>47.007949125596184</v>
      </c>
      <c r="F4762">
        <v>34961</v>
      </c>
      <c r="G4762">
        <v>13055</v>
      </c>
      <c r="H4762">
        <v>37.341609221704189</v>
      </c>
      <c r="I4762">
        <v>66412</v>
      </c>
      <c r="J4762">
        <v>27840</v>
      </c>
      <c r="K4762">
        <v>41.920134915376735</v>
      </c>
    </row>
    <row r="4763" spans="1:11" x14ac:dyDescent="0.25">
      <c r="A4763" t="s">
        <v>348</v>
      </c>
      <c r="B4763" t="s">
        <v>355</v>
      </c>
      <c r="C4763">
        <v>35273</v>
      </c>
      <c r="D4763">
        <v>16747</v>
      </c>
      <c r="E4763">
        <v>47.47824114761999</v>
      </c>
      <c r="F4763">
        <v>41361</v>
      </c>
      <c r="G4763">
        <v>15816</v>
      </c>
      <c r="H4763">
        <v>38.238920722419671</v>
      </c>
      <c r="I4763">
        <v>76634</v>
      </c>
      <c r="J4763">
        <v>32563</v>
      </c>
      <c r="K4763">
        <v>42.491583370305605</v>
      </c>
    </row>
    <row r="4764" spans="1:11" x14ac:dyDescent="0.25">
      <c r="A4764" t="s">
        <v>348</v>
      </c>
      <c r="B4764" t="s">
        <v>368</v>
      </c>
      <c r="C4764">
        <v>33276</v>
      </c>
      <c r="D4764">
        <v>15720</v>
      </c>
      <c r="E4764">
        <v>47.241254958528664</v>
      </c>
      <c r="F4764">
        <v>39658</v>
      </c>
      <c r="G4764">
        <v>14978</v>
      </c>
      <c r="H4764">
        <v>37.767915679055932</v>
      </c>
      <c r="I4764">
        <v>72934</v>
      </c>
      <c r="J4764">
        <v>30698</v>
      </c>
      <c r="K4764">
        <v>42.090108865549674</v>
      </c>
    </row>
    <row r="4765" spans="1:11" x14ac:dyDescent="0.25">
      <c r="A4765" t="s">
        <v>348</v>
      </c>
      <c r="B4765" t="s">
        <v>369</v>
      </c>
      <c r="C4765">
        <v>30201</v>
      </c>
      <c r="D4765">
        <v>14162</v>
      </c>
      <c r="E4765">
        <v>46.892487003741593</v>
      </c>
      <c r="F4765">
        <v>34191</v>
      </c>
      <c r="G4765">
        <v>12766</v>
      </c>
      <c r="H4765">
        <v>37.337310988271767</v>
      </c>
      <c r="I4765">
        <v>64392</v>
      </c>
      <c r="J4765">
        <v>26928</v>
      </c>
      <c r="K4765">
        <v>41.818859485650393</v>
      </c>
    </row>
    <row r="4766" spans="1:11" x14ac:dyDescent="0.25">
      <c r="A4766" t="s">
        <v>348</v>
      </c>
      <c r="B4766" t="s">
        <v>370</v>
      </c>
      <c r="C4766">
        <v>33055</v>
      </c>
      <c r="D4766">
        <v>15063</v>
      </c>
      <c r="E4766">
        <v>45.569505369838147</v>
      </c>
      <c r="F4766">
        <v>37192</v>
      </c>
      <c r="G4766">
        <v>13426</v>
      </c>
      <c r="H4766">
        <v>36.09916110991611</v>
      </c>
      <c r="I4766">
        <v>70247</v>
      </c>
      <c r="J4766">
        <v>28489</v>
      </c>
      <c r="K4766">
        <v>40.55546856093499</v>
      </c>
    </row>
    <row r="4767" spans="1:11" x14ac:dyDescent="0.25">
      <c r="A4767" t="s">
        <v>348</v>
      </c>
      <c r="B4767" t="s">
        <v>357</v>
      </c>
      <c r="C4767">
        <v>34672</v>
      </c>
      <c r="D4767">
        <v>15724</v>
      </c>
      <c r="E4767">
        <v>45.350715274573147</v>
      </c>
      <c r="F4767">
        <v>38993</v>
      </c>
      <c r="G4767">
        <v>14067</v>
      </c>
      <c r="H4767">
        <v>36.075705895930035</v>
      </c>
      <c r="I4767">
        <v>73665</v>
      </c>
      <c r="J4767">
        <v>29791</v>
      </c>
      <c r="K4767">
        <v>40.44118645218218</v>
      </c>
    </row>
    <row r="4768" spans="1:11" x14ac:dyDescent="0.25">
      <c r="A4768" t="s">
        <v>348</v>
      </c>
      <c r="B4768" t="s">
        <v>358</v>
      </c>
      <c r="C4768">
        <v>35455</v>
      </c>
      <c r="D4768">
        <v>16184</v>
      </c>
      <c r="E4768">
        <v>45.646594274432381</v>
      </c>
      <c r="F4768">
        <v>39622</v>
      </c>
      <c r="G4768">
        <v>14789</v>
      </c>
      <c r="H4768">
        <v>37.325223360759175</v>
      </c>
      <c r="I4768">
        <v>75077</v>
      </c>
      <c r="J4768">
        <v>30973</v>
      </c>
      <c r="K4768">
        <v>41.254978222358382</v>
      </c>
    </row>
    <row r="4769" spans="1:11" x14ac:dyDescent="0.25">
      <c r="A4769" t="s">
        <v>348</v>
      </c>
      <c r="B4769" t="s">
        <v>359</v>
      </c>
      <c r="C4769">
        <v>37349</v>
      </c>
      <c r="D4769">
        <v>16586</v>
      </c>
      <c r="E4769">
        <v>44.408150151275805</v>
      </c>
      <c r="F4769">
        <v>41512</v>
      </c>
      <c r="G4769">
        <v>15057</v>
      </c>
      <c r="H4769">
        <v>36.271439583734818</v>
      </c>
      <c r="I4769">
        <v>78861</v>
      </c>
      <c r="J4769">
        <v>31643</v>
      </c>
      <c r="K4769">
        <v>40.125030116280548</v>
      </c>
    </row>
    <row r="4770" spans="1:11" x14ac:dyDescent="0.25">
      <c r="A4770" t="s">
        <v>348</v>
      </c>
      <c r="B4770" t="s">
        <v>360</v>
      </c>
      <c r="C4770">
        <v>39253</v>
      </c>
      <c r="D4770">
        <v>17600</v>
      </c>
      <c r="E4770">
        <v>44.837337273584183</v>
      </c>
      <c r="F4770">
        <v>46576</v>
      </c>
      <c r="G4770">
        <v>16597</v>
      </c>
      <c r="H4770">
        <v>35.63423222260392</v>
      </c>
      <c r="I4770">
        <v>85829</v>
      </c>
      <c r="J4770">
        <v>34197</v>
      </c>
      <c r="K4770">
        <v>39.843176548718965</v>
      </c>
    </row>
    <row r="4771" spans="1:11" x14ac:dyDescent="0.25">
      <c r="A4771" t="s">
        <v>348</v>
      </c>
      <c r="B4771" t="s">
        <v>361</v>
      </c>
      <c r="C4771">
        <v>43370</v>
      </c>
      <c r="D4771">
        <v>19332</v>
      </c>
      <c r="E4771">
        <v>44.574590730919986</v>
      </c>
      <c r="F4771">
        <v>52459</v>
      </c>
      <c r="G4771">
        <v>18245</v>
      </c>
      <c r="H4771">
        <v>34.779542118606912</v>
      </c>
      <c r="I4771">
        <v>95829</v>
      </c>
      <c r="J4771">
        <v>37577</v>
      </c>
      <c r="K4771">
        <v>39.212555698170696</v>
      </c>
    </row>
    <row r="4772" spans="1:11" x14ac:dyDescent="0.25">
      <c r="A4772" t="s">
        <v>348</v>
      </c>
      <c r="B4772" t="s">
        <v>362</v>
      </c>
      <c r="C4772">
        <v>43410</v>
      </c>
      <c r="D4772">
        <v>18621</v>
      </c>
      <c r="E4772">
        <v>42.895646164478229</v>
      </c>
      <c r="F4772">
        <v>50390</v>
      </c>
      <c r="G4772">
        <v>17158</v>
      </c>
      <c r="H4772">
        <v>34.050406826751342</v>
      </c>
      <c r="I4772">
        <v>93802</v>
      </c>
      <c r="J4772">
        <v>35780</v>
      </c>
      <c r="K4772">
        <v>38.144176030361827</v>
      </c>
    </row>
    <row r="4773" spans="1:11" x14ac:dyDescent="0.25">
      <c r="A4773" t="s">
        <v>348</v>
      </c>
      <c r="B4773" t="s">
        <v>363</v>
      </c>
      <c r="C4773">
        <v>14071</v>
      </c>
      <c r="D4773">
        <v>6342</v>
      </c>
      <c r="E4773">
        <v>45.071423495131832</v>
      </c>
      <c r="F4773">
        <v>14130</v>
      </c>
      <c r="G4773">
        <v>5293</v>
      </c>
      <c r="H4773">
        <v>37.459306440198162</v>
      </c>
      <c r="I4773">
        <v>28207</v>
      </c>
      <c r="J4773">
        <v>11637</v>
      </c>
      <c r="K4773">
        <v>41.255716666075799</v>
      </c>
    </row>
    <row r="4774" spans="1:11" x14ac:dyDescent="0.25">
      <c r="A4774" t="s">
        <v>347</v>
      </c>
      <c r="B4774" t="s">
        <v>365</v>
      </c>
      <c r="C4774">
        <v>30944</v>
      </c>
      <c r="D4774">
        <v>11938</v>
      </c>
      <c r="E4774">
        <v>38.579369183040328</v>
      </c>
      <c r="F4774">
        <v>33140</v>
      </c>
      <c r="G4774">
        <v>10497</v>
      </c>
      <c r="H4774">
        <v>31.674713337356668</v>
      </c>
      <c r="I4774">
        <v>64086</v>
      </c>
      <c r="J4774">
        <v>22436</v>
      </c>
      <c r="K4774">
        <v>35.009206378928312</v>
      </c>
    </row>
    <row r="4775" spans="1:11" x14ac:dyDescent="0.25">
      <c r="A4775" t="s">
        <v>347</v>
      </c>
      <c r="B4775" t="s">
        <v>366</v>
      </c>
      <c r="C4775">
        <v>29750</v>
      </c>
      <c r="D4775">
        <v>13091</v>
      </c>
      <c r="E4775">
        <v>44.003361344537815</v>
      </c>
      <c r="F4775">
        <v>33384</v>
      </c>
      <c r="G4775">
        <v>11527</v>
      </c>
      <c r="H4775">
        <v>34.528516654684879</v>
      </c>
      <c r="I4775">
        <v>63141</v>
      </c>
      <c r="J4775">
        <v>24620</v>
      </c>
      <c r="K4775">
        <v>38.992097052628246</v>
      </c>
    </row>
    <row r="4776" spans="1:11" x14ac:dyDescent="0.25">
      <c r="A4776" t="s">
        <v>347</v>
      </c>
      <c r="B4776" t="s">
        <v>367</v>
      </c>
      <c r="C4776">
        <v>25140</v>
      </c>
      <c r="D4776">
        <v>10754</v>
      </c>
      <c r="E4776">
        <v>42.776451869530632</v>
      </c>
      <c r="F4776">
        <v>27829</v>
      </c>
      <c r="G4776">
        <v>9408</v>
      </c>
      <c r="H4776">
        <v>33.806460886125983</v>
      </c>
      <c r="I4776">
        <v>52973</v>
      </c>
      <c r="J4776">
        <v>20162</v>
      </c>
      <c r="K4776">
        <v>38.060898948520943</v>
      </c>
    </row>
    <row r="4777" spans="1:11" x14ac:dyDescent="0.25">
      <c r="A4777" t="s">
        <v>347</v>
      </c>
      <c r="B4777" t="s">
        <v>355</v>
      </c>
      <c r="C4777">
        <v>31187</v>
      </c>
      <c r="D4777">
        <v>13254</v>
      </c>
      <c r="E4777">
        <v>42.498476929489854</v>
      </c>
      <c r="F4777">
        <v>35980</v>
      </c>
      <c r="G4777">
        <v>12409</v>
      </c>
      <c r="H4777">
        <v>34.488604780433576</v>
      </c>
      <c r="I4777">
        <v>67168</v>
      </c>
      <c r="J4777">
        <v>25663</v>
      </c>
      <c r="K4777">
        <v>38.207181991424491</v>
      </c>
    </row>
    <row r="4778" spans="1:11" x14ac:dyDescent="0.25">
      <c r="A4778" t="s">
        <v>347</v>
      </c>
      <c r="B4778" t="s">
        <v>368</v>
      </c>
      <c r="C4778">
        <v>30305</v>
      </c>
      <c r="D4778">
        <v>13734</v>
      </c>
      <c r="E4778">
        <v>45.319254248473854</v>
      </c>
      <c r="F4778">
        <v>37641</v>
      </c>
      <c r="G4778">
        <v>13663</v>
      </c>
      <c r="H4778">
        <v>36.298185489227173</v>
      </c>
      <c r="I4778">
        <v>67947</v>
      </c>
      <c r="J4778">
        <v>27398</v>
      </c>
      <c r="K4778">
        <v>40.322604382827791</v>
      </c>
    </row>
    <row r="4779" spans="1:11" x14ac:dyDescent="0.25">
      <c r="A4779" t="s">
        <v>347</v>
      </c>
      <c r="B4779" t="s">
        <v>369</v>
      </c>
      <c r="C4779">
        <v>25067</v>
      </c>
      <c r="D4779">
        <v>11986</v>
      </c>
      <c r="E4779">
        <v>47.815853512586273</v>
      </c>
      <c r="F4779">
        <v>30891</v>
      </c>
      <c r="G4779">
        <v>11626</v>
      </c>
      <c r="H4779">
        <v>37.635557282056261</v>
      </c>
      <c r="I4779">
        <v>55959</v>
      </c>
      <c r="J4779">
        <v>23612</v>
      </c>
      <c r="K4779">
        <v>42.195178612913026</v>
      </c>
    </row>
    <row r="4780" spans="1:11" x14ac:dyDescent="0.25">
      <c r="A4780" t="s">
        <v>347</v>
      </c>
      <c r="B4780" t="s">
        <v>370</v>
      </c>
      <c r="C4780">
        <v>28910</v>
      </c>
      <c r="D4780">
        <v>13834</v>
      </c>
      <c r="E4780">
        <v>47.851954341058459</v>
      </c>
      <c r="F4780">
        <v>34126</v>
      </c>
      <c r="G4780">
        <v>13017</v>
      </c>
      <c r="H4780">
        <v>38.143937174002232</v>
      </c>
      <c r="I4780">
        <v>63036</v>
      </c>
      <c r="J4780">
        <v>26851</v>
      </c>
      <c r="K4780">
        <v>42.596294181102863</v>
      </c>
    </row>
    <row r="4781" spans="1:11" x14ac:dyDescent="0.25">
      <c r="A4781" t="s">
        <v>347</v>
      </c>
      <c r="B4781" t="s">
        <v>357</v>
      </c>
      <c r="C4781">
        <v>30827</v>
      </c>
      <c r="D4781">
        <v>14656</v>
      </c>
      <c r="E4781">
        <v>47.542738508450384</v>
      </c>
      <c r="F4781">
        <v>35933</v>
      </c>
      <c r="G4781">
        <v>13762</v>
      </c>
      <c r="H4781">
        <v>38.299056577519266</v>
      </c>
      <c r="I4781">
        <v>66760</v>
      </c>
      <c r="J4781">
        <v>28418</v>
      </c>
      <c r="K4781">
        <v>42.56740563211504</v>
      </c>
    </row>
    <row r="4782" spans="1:11" x14ac:dyDescent="0.25">
      <c r="A4782" t="s">
        <v>347</v>
      </c>
      <c r="B4782" t="s">
        <v>358</v>
      </c>
      <c r="C4782">
        <v>28494</v>
      </c>
      <c r="D4782">
        <v>13700</v>
      </c>
      <c r="E4782">
        <v>48.080297606513653</v>
      </c>
      <c r="F4782">
        <v>33824</v>
      </c>
      <c r="G4782">
        <v>12895</v>
      </c>
      <c r="H4782">
        <v>38.123817407757805</v>
      </c>
      <c r="I4782">
        <v>62318</v>
      </c>
      <c r="J4782">
        <v>26595</v>
      </c>
      <c r="K4782">
        <v>42.676273307872528</v>
      </c>
    </row>
    <row r="4783" spans="1:11" x14ac:dyDescent="0.25">
      <c r="A4783" t="s">
        <v>347</v>
      </c>
      <c r="B4783" t="s">
        <v>359</v>
      </c>
      <c r="C4783">
        <v>35870</v>
      </c>
      <c r="D4783">
        <v>17433</v>
      </c>
      <c r="E4783">
        <v>48.600501812099246</v>
      </c>
      <c r="F4783">
        <v>41668</v>
      </c>
      <c r="G4783">
        <v>16652</v>
      </c>
      <c r="H4783">
        <v>39.963521167322646</v>
      </c>
      <c r="I4783">
        <v>77538</v>
      </c>
      <c r="J4783">
        <v>34085</v>
      </c>
      <c r="K4783">
        <v>43.959091026335471</v>
      </c>
    </row>
    <row r="4784" spans="1:11" x14ac:dyDescent="0.25">
      <c r="A4784" t="s">
        <v>347</v>
      </c>
      <c r="B4784" t="s">
        <v>360</v>
      </c>
      <c r="C4784">
        <v>33627</v>
      </c>
      <c r="D4784">
        <v>16010</v>
      </c>
      <c r="E4784">
        <v>47.61055104529099</v>
      </c>
      <c r="F4784">
        <v>40069</v>
      </c>
      <c r="G4784">
        <v>15597</v>
      </c>
      <c r="H4784">
        <v>38.925353764755798</v>
      </c>
      <c r="I4784">
        <v>73696</v>
      </c>
      <c r="J4784">
        <v>31607</v>
      </c>
      <c r="K4784">
        <v>42.888352149370384</v>
      </c>
    </row>
    <row r="4785" spans="1:11" x14ac:dyDescent="0.25">
      <c r="A4785" t="s">
        <v>347</v>
      </c>
      <c r="B4785" t="s">
        <v>361</v>
      </c>
      <c r="C4785">
        <v>32034</v>
      </c>
      <c r="D4785">
        <v>14928</v>
      </c>
      <c r="E4785">
        <v>46.60048698258101</v>
      </c>
      <c r="F4785">
        <v>38000</v>
      </c>
      <c r="G4785">
        <v>14473</v>
      </c>
      <c r="H4785">
        <v>38.086842105263159</v>
      </c>
      <c r="I4785">
        <v>70034</v>
      </c>
      <c r="J4785">
        <v>29401</v>
      </c>
      <c r="K4785">
        <v>41.981037781648908</v>
      </c>
    </row>
    <row r="4786" spans="1:11" x14ac:dyDescent="0.25">
      <c r="A4786" t="s">
        <v>347</v>
      </c>
      <c r="B4786" t="s">
        <v>362</v>
      </c>
      <c r="C4786">
        <v>32913</v>
      </c>
      <c r="D4786">
        <v>15736</v>
      </c>
      <c r="E4786">
        <v>47.810895390878983</v>
      </c>
      <c r="F4786">
        <v>38595</v>
      </c>
      <c r="G4786">
        <v>15039</v>
      </c>
      <c r="H4786">
        <v>38.966187329965024</v>
      </c>
      <c r="I4786">
        <v>71512</v>
      </c>
      <c r="J4786">
        <v>30777</v>
      </c>
      <c r="K4786">
        <v>43.037532162434275</v>
      </c>
    </row>
    <row r="4787" spans="1:11" x14ac:dyDescent="0.25">
      <c r="A4787" t="s">
        <v>347</v>
      </c>
      <c r="B4787" t="s">
        <v>363</v>
      </c>
      <c r="C4787">
        <v>9895</v>
      </c>
      <c r="D4787">
        <v>5053</v>
      </c>
      <c r="E4787">
        <v>51.06619504800404</v>
      </c>
      <c r="F4787">
        <v>10662</v>
      </c>
      <c r="G4787">
        <v>4591</v>
      </c>
      <c r="H4787">
        <v>43.059463515287938</v>
      </c>
      <c r="I4787">
        <v>20559</v>
      </c>
      <c r="J4787">
        <v>9646</v>
      </c>
      <c r="K4787">
        <v>46.918624446714333</v>
      </c>
    </row>
    <row r="4788" spans="1:11" x14ac:dyDescent="0.25">
      <c r="A4788" t="s">
        <v>349</v>
      </c>
      <c r="B4788" t="s">
        <v>365</v>
      </c>
      <c r="C4788">
        <v>19306</v>
      </c>
      <c r="D4788">
        <v>8189</v>
      </c>
      <c r="E4788">
        <v>42.41686522324666</v>
      </c>
      <c r="F4788">
        <v>22051</v>
      </c>
      <c r="G4788">
        <v>7928</v>
      </c>
      <c r="H4788">
        <v>35.953018003718654</v>
      </c>
      <c r="I4788">
        <v>41384</v>
      </c>
      <c r="J4788">
        <v>16125</v>
      </c>
      <c r="K4788">
        <v>38.964334042141893</v>
      </c>
    </row>
    <row r="4789" spans="1:11" x14ac:dyDescent="0.25">
      <c r="A4789" t="s">
        <v>349</v>
      </c>
      <c r="B4789" t="s">
        <v>366</v>
      </c>
      <c r="C4789">
        <v>20374</v>
      </c>
      <c r="D4789">
        <v>8943</v>
      </c>
      <c r="E4789">
        <v>43.89417885540395</v>
      </c>
      <c r="F4789">
        <v>21309</v>
      </c>
      <c r="G4789">
        <v>8006</v>
      </c>
      <c r="H4789">
        <v>37.570979398376274</v>
      </c>
      <c r="I4789">
        <v>41700</v>
      </c>
      <c r="J4789">
        <v>16955</v>
      </c>
      <c r="K4789">
        <v>40.65947242206235</v>
      </c>
    </row>
    <row r="4790" spans="1:11" x14ac:dyDescent="0.25">
      <c r="A4790" t="s">
        <v>349</v>
      </c>
      <c r="B4790" t="s">
        <v>367</v>
      </c>
      <c r="C4790">
        <v>18674</v>
      </c>
      <c r="D4790">
        <v>7982</v>
      </c>
      <c r="E4790">
        <v>42.74392203063082</v>
      </c>
      <c r="F4790">
        <v>19400</v>
      </c>
      <c r="G4790">
        <v>7258</v>
      </c>
      <c r="H4790">
        <v>37.412371134020617</v>
      </c>
      <c r="I4790">
        <v>38080</v>
      </c>
      <c r="J4790">
        <v>15240</v>
      </c>
      <c r="K4790">
        <v>40.02100840336135</v>
      </c>
    </row>
    <row r="4791" spans="1:11" x14ac:dyDescent="0.25">
      <c r="A4791" t="s">
        <v>349</v>
      </c>
      <c r="B4791" t="s">
        <v>355</v>
      </c>
      <c r="C4791">
        <v>15400</v>
      </c>
      <c r="D4791">
        <v>6769</v>
      </c>
      <c r="E4791">
        <v>43.95454545454546</v>
      </c>
      <c r="F4791">
        <v>16963</v>
      </c>
      <c r="G4791">
        <v>6476</v>
      </c>
      <c r="H4791">
        <v>38.177209220067205</v>
      </c>
      <c r="I4791">
        <v>32363</v>
      </c>
      <c r="J4791">
        <v>13245</v>
      </c>
      <c r="K4791">
        <v>40.926366529678951</v>
      </c>
    </row>
    <row r="4792" spans="1:11" x14ac:dyDescent="0.25">
      <c r="A4792" t="s">
        <v>349</v>
      </c>
      <c r="B4792" t="s">
        <v>368</v>
      </c>
      <c r="C4792">
        <v>18091</v>
      </c>
      <c r="D4792">
        <v>7973</v>
      </c>
      <c r="E4792">
        <v>44.07163783096567</v>
      </c>
      <c r="F4792">
        <v>20149</v>
      </c>
      <c r="G4792">
        <v>7812</v>
      </c>
      <c r="H4792">
        <v>38.771154896024619</v>
      </c>
      <c r="I4792">
        <v>38240</v>
      </c>
      <c r="J4792">
        <v>15785</v>
      </c>
      <c r="K4792">
        <v>41.278765690376567</v>
      </c>
    </row>
    <row r="4793" spans="1:11" x14ac:dyDescent="0.25">
      <c r="A4793" t="s">
        <v>349</v>
      </c>
      <c r="B4793" t="s">
        <v>369</v>
      </c>
      <c r="C4793">
        <v>15805</v>
      </c>
      <c r="D4793">
        <v>7280</v>
      </c>
      <c r="E4793">
        <v>46.061372983233156</v>
      </c>
      <c r="F4793">
        <v>18076</v>
      </c>
      <c r="G4793">
        <v>7328</v>
      </c>
      <c r="H4793">
        <v>40.539942465147156</v>
      </c>
      <c r="I4793">
        <v>33881</v>
      </c>
      <c r="J4793">
        <v>14608</v>
      </c>
      <c r="K4793">
        <v>43.115610519170041</v>
      </c>
    </row>
    <row r="4794" spans="1:11" x14ac:dyDescent="0.25">
      <c r="A4794" t="s">
        <v>349</v>
      </c>
      <c r="B4794" t="s">
        <v>370</v>
      </c>
      <c r="C4794">
        <v>17508</v>
      </c>
      <c r="D4794">
        <v>8135</v>
      </c>
      <c r="E4794">
        <v>46.464473383596072</v>
      </c>
      <c r="F4794">
        <v>19138</v>
      </c>
      <c r="G4794">
        <v>7785</v>
      </c>
      <c r="H4794">
        <v>40.678231790155714</v>
      </c>
      <c r="I4794">
        <v>36646</v>
      </c>
      <c r="J4794">
        <v>15920</v>
      </c>
      <c r="K4794">
        <v>43.442667685422691</v>
      </c>
    </row>
    <row r="4795" spans="1:11" x14ac:dyDescent="0.25">
      <c r="A4795" t="s">
        <v>349</v>
      </c>
      <c r="B4795" t="s">
        <v>357</v>
      </c>
      <c r="C4795">
        <v>17315</v>
      </c>
      <c r="D4795">
        <v>8106</v>
      </c>
      <c r="E4795">
        <v>46.814900375397059</v>
      </c>
      <c r="F4795">
        <v>19704</v>
      </c>
      <c r="G4795">
        <v>8091</v>
      </c>
      <c r="H4795">
        <v>41.06272838002436</v>
      </c>
      <c r="I4795">
        <v>37019</v>
      </c>
      <c r="J4795">
        <v>16197</v>
      </c>
      <c r="K4795">
        <v>43.753207812204543</v>
      </c>
    </row>
    <row r="4796" spans="1:11" x14ac:dyDescent="0.25">
      <c r="A4796" t="s">
        <v>349</v>
      </c>
      <c r="B4796" t="s">
        <v>358</v>
      </c>
      <c r="C4796">
        <v>20602</v>
      </c>
      <c r="D4796">
        <v>9673</v>
      </c>
      <c r="E4796">
        <v>46.951752257062424</v>
      </c>
      <c r="F4796">
        <v>23298</v>
      </c>
      <c r="G4796">
        <v>9541</v>
      </c>
      <c r="H4796">
        <v>40.952013048330329</v>
      </c>
      <c r="I4796">
        <v>43900</v>
      </c>
      <c r="J4796">
        <v>19214</v>
      </c>
      <c r="K4796">
        <v>43.767653758542139</v>
      </c>
    </row>
    <row r="4797" spans="1:11" x14ac:dyDescent="0.25">
      <c r="A4797" t="s">
        <v>349</v>
      </c>
      <c r="B4797" t="s">
        <v>359</v>
      </c>
      <c r="C4797">
        <v>23799</v>
      </c>
      <c r="D4797">
        <v>11357</v>
      </c>
      <c r="E4797">
        <v>47.720492457666289</v>
      </c>
      <c r="F4797">
        <v>26970</v>
      </c>
      <c r="G4797">
        <v>11401</v>
      </c>
      <c r="H4797">
        <v>42.27289581015944</v>
      </c>
      <c r="I4797">
        <v>50769</v>
      </c>
      <c r="J4797">
        <v>22758</v>
      </c>
      <c r="K4797">
        <v>44.826567393488155</v>
      </c>
    </row>
    <row r="4798" spans="1:11" x14ac:dyDescent="0.25">
      <c r="A4798" t="s">
        <v>349</v>
      </c>
      <c r="B4798" t="s">
        <v>360</v>
      </c>
      <c r="C4798">
        <v>22990</v>
      </c>
      <c r="D4798">
        <v>10689</v>
      </c>
      <c r="E4798">
        <v>46.494127881687689</v>
      </c>
      <c r="F4798">
        <v>26172</v>
      </c>
      <c r="G4798">
        <v>10819</v>
      </c>
      <c r="H4798">
        <v>41.338071221152376</v>
      </c>
      <c r="I4798">
        <v>49162</v>
      </c>
      <c r="J4798">
        <v>21508</v>
      </c>
      <c r="K4798">
        <v>43.749237215735732</v>
      </c>
    </row>
    <row r="4799" spans="1:11" x14ac:dyDescent="0.25">
      <c r="A4799" t="s">
        <v>349</v>
      </c>
      <c r="B4799" t="s">
        <v>361</v>
      </c>
      <c r="C4799">
        <v>22220</v>
      </c>
      <c r="D4799">
        <v>9998</v>
      </c>
      <c r="E4799">
        <v>44.995499549954999</v>
      </c>
      <c r="F4799">
        <v>24662</v>
      </c>
      <c r="G4799">
        <v>9986</v>
      </c>
      <c r="H4799">
        <v>40.491444327305167</v>
      </c>
      <c r="I4799">
        <v>46882</v>
      </c>
      <c r="J4799">
        <v>19984</v>
      </c>
      <c r="K4799">
        <v>42.626167825604711</v>
      </c>
    </row>
    <row r="4800" spans="1:11" x14ac:dyDescent="0.25">
      <c r="A4800" t="s">
        <v>349</v>
      </c>
      <c r="B4800" t="s">
        <v>362</v>
      </c>
      <c r="C4800">
        <v>22137</v>
      </c>
      <c r="D4800">
        <v>9884</v>
      </c>
      <c r="E4800">
        <v>44.649229796268692</v>
      </c>
      <c r="F4800">
        <v>23724</v>
      </c>
      <c r="G4800">
        <v>9602</v>
      </c>
      <c r="H4800">
        <v>40.47378182431293</v>
      </c>
      <c r="I4800">
        <v>45870</v>
      </c>
      <c r="J4800">
        <v>19488</v>
      </c>
      <c r="K4800">
        <v>42.485284499672986</v>
      </c>
    </row>
    <row r="4801" spans="1:11" x14ac:dyDescent="0.25">
      <c r="A4801" t="s">
        <v>349</v>
      </c>
      <c r="B4801" t="s">
        <v>363</v>
      </c>
      <c r="C4801">
        <v>5022</v>
      </c>
      <c r="D4801">
        <v>2386</v>
      </c>
      <c r="E4801">
        <v>47.510951812027081</v>
      </c>
      <c r="F4801">
        <v>5049</v>
      </c>
      <c r="G4801">
        <v>2245</v>
      </c>
      <c r="H4801">
        <v>44.464250346603293</v>
      </c>
      <c r="I4801">
        <v>10078</v>
      </c>
      <c r="J4801">
        <v>4635</v>
      </c>
      <c r="K4801">
        <v>45.99126810875174</v>
      </c>
    </row>
    <row r="4802" spans="1:11" x14ac:dyDescent="0.25">
      <c r="A4802" t="s">
        <v>350</v>
      </c>
      <c r="B4802" t="s">
        <v>365</v>
      </c>
      <c r="C4802">
        <v>15858</v>
      </c>
      <c r="D4802">
        <v>7527</v>
      </c>
      <c r="E4802">
        <v>47.465001891789633</v>
      </c>
      <c r="F4802">
        <v>16054</v>
      </c>
      <c r="G4802">
        <v>7076</v>
      </c>
      <c r="H4802">
        <v>44.076242680951786</v>
      </c>
      <c r="I4802">
        <v>31927</v>
      </c>
      <c r="J4802">
        <v>14610</v>
      </c>
      <c r="K4802">
        <v>45.760641463338239</v>
      </c>
    </row>
    <row r="4803" spans="1:11" x14ac:dyDescent="0.25">
      <c r="A4803" t="s">
        <v>350</v>
      </c>
      <c r="B4803" t="s">
        <v>366</v>
      </c>
      <c r="C4803">
        <v>17837</v>
      </c>
      <c r="D4803">
        <v>8827</v>
      </c>
      <c r="E4803">
        <v>49.487021360094182</v>
      </c>
      <c r="F4803">
        <v>18144</v>
      </c>
      <c r="G4803">
        <v>8115</v>
      </c>
      <c r="H4803">
        <v>44.725529100529101</v>
      </c>
      <c r="I4803">
        <v>35987</v>
      </c>
      <c r="J4803">
        <v>16945</v>
      </c>
      <c r="K4803">
        <v>47.086447883958094</v>
      </c>
    </row>
    <row r="4804" spans="1:11" x14ac:dyDescent="0.25">
      <c r="A4804" t="s">
        <v>350</v>
      </c>
      <c r="B4804" t="s">
        <v>367</v>
      </c>
      <c r="C4804">
        <v>15966</v>
      </c>
      <c r="D4804">
        <v>8019</v>
      </c>
      <c r="E4804">
        <v>50.22547914317925</v>
      </c>
      <c r="F4804">
        <v>16981</v>
      </c>
      <c r="G4804">
        <v>7672</v>
      </c>
      <c r="H4804">
        <v>45.179906954831871</v>
      </c>
      <c r="I4804">
        <v>32949</v>
      </c>
      <c r="J4804">
        <v>15693</v>
      </c>
      <c r="K4804">
        <v>47.62815259947191</v>
      </c>
    </row>
    <row r="4805" spans="1:11" x14ac:dyDescent="0.25">
      <c r="A4805" t="s">
        <v>350</v>
      </c>
      <c r="B4805" t="s">
        <v>355</v>
      </c>
      <c r="C4805">
        <v>16802</v>
      </c>
      <c r="D4805">
        <v>8187</v>
      </c>
      <c r="E4805">
        <v>48.726342102130701</v>
      </c>
      <c r="F4805">
        <v>17724</v>
      </c>
      <c r="G4805">
        <v>7872</v>
      </c>
      <c r="H4805">
        <v>44.414353419092755</v>
      </c>
      <c r="I4805">
        <v>34526</v>
      </c>
      <c r="J4805">
        <v>16059</v>
      </c>
      <c r="K4805">
        <v>46.512772982679721</v>
      </c>
    </row>
    <row r="4806" spans="1:11" x14ac:dyDescent="0.25">
      <c r="A4806" t="s">
        <v>350</v>
      </c>
      <c r="B4806" t="s">
        <v>368</v>
      </c>
      <c r="C4806">
        <v>15797</v>
      </c>
      <c r="D4806">
        <v>7865</v>
      </c>
      <c r="E4806">
        <v>49.787934417927453</v>
      </c>
      <c r="F4806">
        <v>16961</v>
      </c>
      <c r="G4806">
        <v>7785</v>
      </c>
      <c r="H4806">
        <v>45.89941630800071</v>
      </c>
      <c r="I4806">
        <v>32758</v>
      </c>
      <c r="J4806">
        <v>15650</v>
      </c>
      <c r="K4806">
        <v>47.774589413273091</v>
      </c>
    </row>
    <row r="4807" spans="1:11" x14ac:dyDescent="0.25">
      <c r="A4807" t="s">
        <v>350</v>
      </c>
      <c r="B4807" t="s">
        <v>369</v>
      </c>
      <c r="C4807">
        <v>15250</v>
      </c>
      <c r="D4807">
        <v>7722</v>
      </c>
      <c r="E4807">
        <v>50.636065573770495</v>
      </c>
      <c r="F4807">
        <v>16511</v>
      </c>
      <c r="G4807">
        <v>7709</v>
      </c>
      <c r="H4807">
        <v>46.690085397613714</v>
      </c>
      <c r="I4807">
        <v>31761</v>
      </c>
      <c r="J4807">
        <v>15431</v>
      </c>
      <c r="K4807">
        <v>48.584742294008379</v>
      </c>
    </row>
    <row r="4808" spans="1:11" x14ac:dyDescent="0.25">
      <c r="A4808" t="s">
        <v>350</v>
      </c>
      <c r="B4808" t="s">
        <v>370</v>
      </c>
      <c r="C4808">
        <v>15652</v>
      </c>
      <c r="D4808">
        <v>7901</v>
      </c>
      <c r="E4808">
        <v>50.479171990799898</v>
      </c>
      <c r="F4808">
        <v>16923</v>
      </c>
      <c r="G4808">
        <v>7810</v>
      </c>
      <c r="H4808">
        <v>46.150209773680793</v>
      </c>
      <c r="I4808">
        <v>32575</v>
      </c>
      <c r="J4808">
        <v>15711</v>
      </c>
      <c r="K4808">
        <v>48.230237912509594</v>
      </c>
    </row>
    <row r="4809" spans="1:11" x14ac:dyDescent="0.25">
      <c r="A4809" t="s">
        <v>350</v>
      </c>
      <c r="B4809" t="s">
        <v>357</v>
      </c>
      <c r="C4809">
        <v>15827</v>
      </c>
      <c r="D4809">
        <v>7909</v>
      </c>
      <c r="E4809">
        <v>49.971567574398179</v>
      </c>
      <c r="F4809">
        <v>17337</v>
      </c>
      <c r="G4809">
        <v>7802</v>
      </c>
      <c r="H4809">
        <v>45.002018803714599</v>
      </c>
      <c r="I4809">
        <v>33164</v>
      </c>
      <c r="J4809">
        <v>15711</v>
      </c>
      <c r="K4809">
        <v>47.373658183572545</v>
      </c>
    </row>
    <row r="4810" spans="1:11" x14ac:dyDescent="0.25">
      <c r="A4810" t="s">
        <v>350</v>
      </c>
      <c r="B4810" t="s">
        <v>358</v>
      </c>
      <c r="C4810">
        <v>17122</v>
      </c>
      <c r="D4810">
        <v>8448</v>
      </c>
      <c r="E4810">
        <v>49.340030370283841</v>
      </c>
      <c r="F4810">
        <v>18065</v>
      </c>
      <c r="G4810">
        <v>8136</v>
      </c>
      <c r="H4810">
        <v>45.037365070578467</v>
      </c>
      <c r="I4810">
        <v>35187</v>
      </c>
      <c r="J4810">
        <v>16584</v>
      </c>
      <c r="K4810">
        <v>47.131042714638923</v>
      </c>
    </row>
    <row r="4811" spans="1:11" x14ac:dyDescent="0.25">
      <c r="A4811" t="s">
        <v>350</v>
      </c>
      <c r="B4811" t="s">
        <v>359</v>
      </c>
      <c r="C4811">
        <v>20981</v>
      </c>
      <c r="D4811">
        <v>10321</v>
      </c>
      <c r="E4811">
        <v>49.192126209427578</v>
      </c>
      <c r="F4811">
        <v>22560</v>
      </c>
      <c r="G4811">
        <v>9840</v>
      </c>
      <c r="H4811">
        <v>43.61702127659575</v>
      </c>
      <c r="I4811">
        <v>43544</v>
      </c>
      <c r="J4811">
        <v>20162</v>
      </c>
      <c r="K4811">
        <v>46.302590483189412</v>
      </c>
    </row>
    <row r="4812" spans="1:11" x14ac:dyDescent="0.25">
      <c r="A4812" t="s">
        <v>350</v>
      </c>
      <c r="B4812" t="s">
        <v>360</v>
      </c>
      <c r="C4812">
        <v>20490</v>
      </c>
      <c r="D4812">
        <v>10270</v>
      </c>
      <c r="E4812">
        <v>50.122010736944858</v>
      </c>
      <c r="F4812">
        <v>23311</v>
      </c>
      <c r="G4812">
        <v>10303</v>
      </c>
      <c r="H4812">
        <v>44.198018103041484</v>
      </c>
      <c r="I4812">
        <v>43801</v>
      </c>
      <c r="J4812">
        <v>20573</v>
      </c>
      <c r="K4812">
        <v>46.969247277459417</v>
      </c>
    </row>
    <row r="4813" spans="1:11" x14ac:dyDescent="0.25">
      <c r="A4813" t="s">
        <v>350</v>
      </c>
      <c r="B4813" t="s">
        <v>361</v>
      </c>
      <c r="C4813">
        <v>22882</v>
      </c>
      <c r="D4813">
        <v>10839</v>
      </c>
      <c r="E4813">
        <v>47.369111091687785</v>
      </c>
      <c r="F4813">
        <v>25345</v>
      </c>
      <c r="G4813">
        <v>10576</v>
      </c>
      <c r="H4813">
        <v>41.728151509173408</v>
      </c>
      <c r="I4813">
        <v>48227</v>
      </c>
      <c r="J4813">
        <v>21415</v>
      </c>
      <c r="K4813">
        <v>44.404586642337279</v>
      </c>
    </row>
    <row r="4814" spans="1:11" x14ac:dyDescent="0.25">
      <c r="A4814" t="s">
        <v>350</v>
      </c>
      <c r="B4814" t="s">
        <v>362</v>
      </c>
      <c r="C4814">
        <v>23523</v>
      </c>
      <c r="D4814">
        <v>11120</v>
      </c>
      <c r="E4814">
        <v>47.272881860306931</v>
      </c>
      <c r="F4814">
        <v>26318</v>
      </c>
      <c r="G4814">
        <v>10698</v>
      </c>
      <c r="H4814">
        <v>40.648985485219242</v>
      </c>
      <c r="I4814">
        <v>49842</v>
      </c>
      <c r="J4814">
        <v>21818</v>
      </c>
      <c r="K4814">
        <v>43.774326872918422</v>
      </c>
    </row>
    <row r="4815" spans="1:11" x14ac:dyDescent="0.25">
      <c r="A4815" t="s">
        <v>350</v>
      </c>
      <c r="B4815" t="s">
        <v>363</v>
      </c>
      <c r="C4815">
        <v>7414</v>
      </c>
      <c r="D4815">
        <v>3881</v>
      </c>
      <c r="E4815">
        <v>52.346911248988405</v>
      </c>
      <c r="F4815">
        <v>7832</v>
      </c>
      <c r="G4815">
        <v>3718</v>
      </c>
      <c r="H4815">
        <v>47.471910112359552</v>
      </c>
      <c r="I4815">
        <v>15252</v>
      </c>
      <c r="J4815">
        <v>7601</v>
      </c>
      <c r="K4815">
        <v>49.836087070548125</v>
      </c>
    </row>
    <row r="4816" spans="1:11" x14ac:dyDescent="0.25">
      <c r="A4816" t="s">
        <v>351</v>
      </c>
      <c r="B4816" t="s">
        <v>365</v>
      </c>
      <c r="C4816">
        <v>107843</v>
      </c>
      <c r="D4816">
        <v>47329</v>
      </c>
      <c r="E4816">
        <v>43.886946765204975</v>
      </c>
      <c r="F4816">
        <v>99624</v>
      </c>
      <c r="G4816">
        <v>38795</v>
      </c>
      <c r="H4816">
        <v>38.941419738215693</v>
      </c>
      <c r="I4816">
        <v>207488</v>
      </c>
      <c r="J4816">
        <v>86134</v>
      </c>
      <c r="K4816">
        <v>41.51276218383714</v>
      </c>
    </row>
    <row r="4817" spans="1:11" x14ac:dyDescent="0.25">
      <c r="A4817" t="s">
        <v>351</v>
      </c>
      <c r="B4817" t="s">
        <v>366</v>
      </c>
      <c r="C4817">
        <v>111552</v>
      </c>
      <c r="D4817">
        <v>49524</v>
      </c>
      <c r="E4817">
        <v>44.395438898450948</v>
      </c>
      <c r="F4817">
        <v>108158</v>
      </c>
      <c r="G4817">
        <v>41716</v>
      </c>
      <c r="H4817">
        <v>38.569500175668928</v>
      </c>
      <c r="I4817">
        <v>219722</v>
      </c>
      <c r="J4817">
        <v>91246</v>
      </c>
      <c r="K4817">
        <v>41.527930748855375</v>
      </c>
    </row>
    <row r="4818" spans="1:11" x14ac:dyDescent="0.25">
      <c r="A4818" t="s">
        <v>351</v>
      </c>
      <c r="B4818" t="s">
        <v>367</v>
      </c>
      <c r="C4818">
        <v>114680</v>
      </c>
      <c r="D4818">
        <v>51498</v>
      </c>
      <c r="E4818">
        <v>44.905824904080923</v>
      </c>
      <c r="F4818">
        <v>108446</v>
      </c>
      <c r="G4818">
        <v>42778</v>
      </c>
      <c r="H4818">
        <v>39.446360400568025</v>
      </c>
      <c r="I4818">
        <v>223135</v>
      </c>
      <c r="J4818">
        <v>94279</v>
      </c>
      <c r="K4818">
        <v>42.251999910368163</v>
      </c>
    </row>
    <row r="4819" spans="1:11" x14ac:dyDescent="0.25">
      <c r="A4819" t="s">
        <v>351</v>
      </c>
      <c r="B4819" t="s">
        <v>355</v>
      </c>
      <c r="C4819">
        <v>122583</v>
      </c>
      <c r="D4819">
        <v>55704</v>
      </c>
      <c r="E4819">
        <v>45.441863879983359</v>
      </c>
      <c r="F4819">
        <v>123848</v>
      </c>
      <c r="G4819">
        <v>48892</v>
      </c>
      <c r="H4819">
        <v>39.477423939022025</v>
      </c>
      <c r="I4819">
        <v>246432</v>
      </c>
      <c r="J4819">
        <v>104596</v>
      </c>
      <c r="K4819">
        <v>42.44416309570186</v>
      </c>
    </row>
    <row r="4820" spans="1:11" x14ac:dyDescent="0.25">
      <c r="A4820" t="s">
        <v>351</v>
      </c>
      <c r="B4820" t="s">
        <v>368</v>
      </c>
      <c r="C4820">
        <v>125816</v>
      </c>
      <c r="D4820">
        <v>57826</v>
      </c>
      <c r="E4820">
        <v>45.960768105805307</v>
      </c>
      <c r="F4820">
        <v>127933</v>
      </c>
      <c r="G4820">
        <v>51116</v>
      </c>
      <c r="H4820">
        <v>39.95528909663652</v>
      </c>
      <c r="I4820">
        <v>253749</v>
      </c>
      <c r="J4820">
        <v>108942</v>
      </c>
      <c r="K4820">
        <v>42.932977075771731</v>
      </c>
    </row>
    <row r="4821" spans="1:11" x14ac:dyDescent="0.25">
      <c r="A4821" t="s">
        <v>351</v>
      </c>
      <c r="B4821" t="s">
        <v>369</v>
      </c>
      <c r="C4821">
        <v>120321</v>
      </c>
      <c r="D4821">
        <v>56242</v>
      </c>
      <c r="E4821">
        <v>46.743295019157088</v>
      </c>
      <c r="F4821">
        <v>123751</v>
      </c>
      <c r="G4821">
        <v>49588</v>
      </c>
      <c r="H4821">
        <v>40.07078730676924</v>
      </c>
      <c r="I4821">
        <v>244072</v>
      </c>
      <c r="J4821">
        <v>105830</v>
      </c>
      <c r="K4821">
        <v>43.360156019535218</v>
      </c>
    </row>
    <row r="4822" spans="1:11" x14ac:dyDescent="0.25">
      <c r="A4822" t="s">
        <v>351</v>
      </c>
      <c r="B4822" t="s">
        <v>370</v>
      </c>
      <c r="C4822">
        <v>133641</v>
      </c>
      <c r="D4822">
        <v>61924</v>
      </c>
      <c r="E4822">
        <v>46.33607949656168</v>
      </c>
      <c r="F4822">
        <v>138012</v>
      </c>
      <c r="G4822">
        <v>54228</v>
      </c>
      <c r="H4822">
        <v>39.292235457786276</v>
      </c>
      <c r="I4822">
        <v>271653</v>
      </c>
      <c r="J4822">
        <v>116152</v>
      </c>
      <c r="K4822">
        <v>42.757488413527547</v>
      </c>
    </row>
    <row r="4823" spans="1:11" x14ac:dyDescent="0.25">
      <c r="A4823" t="s">
        <v>351</v>
      </c>
      <c r="B4823" t="s">
        <v>357</v>
      </c>
      <c r="C4823">
        <v>140436</v>
      </c>
      <c r="D4823">
        <v>64205</v>
      </c>
      <c r="E4823">
        <v>45.718334330228714</v>
      </c>
      <c r="F4823">
        <v>142985</v>
      </c>
      <c r="G4823">
        <v>55977</v>
      </c>
      <c r="H4823">
        <v>39.148861768716998</v>
      </c>
      <c r="I4823">
        <v>283421</v>
      </c>
      <c r="J4823">
        <v>120182</v>
      </c>
      <c r="K4823">
        <v>42.404056156742094</v>
      </c>
    </row>
    <row r="4824" spans="1:11" x14ac:dyDescent="0.25">
      <c r="A4824" t="s">
        <v>351</v>
      </c>
      <c r="B4824" t="s">
        <v>358</v>
      </c>
      <c r="C4824">
        <v>137362</v>
      </c>
      <c r="D4824">
        <v>62498</v>
      </c>
      <c r="E4824">
        <v>45.498755114223734</v>
      </c>
      <c r="F4824">
        <v>139616</v>
      </c>
      <c r="G4824">
        <v>54363</v>
      </c>
      <c r="H4824">
        <v>38.937514325005729</v>
      </c>
      <c r="I4824">
        <v>276978</v>
      </c>
      <c r="J4824">
        <v>116861</v>
      </c>
      <c r="K4824">
        <v>42.191437587100786</v>
      </c>
    </row>
    <row r="4825" spans="1:11" x14ac:dyDescent="0.25">
      <c r="A4825" t="s">
        <v>351</v>
      </c>
      <c r="B4825" t="s">
        <v>359</v>
      </c>
      <c r="C4825">
        <v>150824</v>
      </c>
      <c r="D4825">
        <v>68409</v>
      </c>
      <c r="E4825">
        <v>45.356839760250352</v>
      </c>
      <c r="F4825">
        <v>156226</v>
      </c>
      <c r="G4825">
        <v>60360</v>
      </c>
      <c r="H4825">
        <v>38.636334540985494</v>
      </c>
      <c r="I4825">
        <v>307052</v>
      </c>
      <c r="J4825">
        <v>128770</v>
      </c>
      <c r="K4825">
        <v>41.937521983247137</v>
      </c>
    </row>
    <row r="4826" spans="1:11" x14ac:dyDescent="0.25">
      <c r="A4826" t="s">
        <v>351</v>
      </c>
      <c r="B4826" t="s">
        <v>360</v>
      </c>
      <c r="C4826">
        <v>147296</v>
      </c>
      <c r="D4826">
        <v>67312</v>
      </c>
      <c r="E4826">
        <v>45.698457527699325</v>
      </c>
      <c r="F4826">
        <v>162808</v>
      </c>
      <c r="G4826">
        <v>62790</v>
      </c>
      <c r="H4826">
        <v>38.566900889391185</v>
      </c>
      <c r="I4826">
        <v>310104</v>
      </c>
      <c r="J4826">
        <v>130102</v>
      </c>
      <c r="K4826">
        <v>41.95431210174651</v>
      </c>
    </row>
    <row r="4827" spans="1:11" x14ac:dyDescent="0.25">
      <c r="A4827" t="s">
        <v>351</v>
      </c>
      <c r="B4827" t="s">
        <v>361</v>
      </c>
      <c r="C4827">
        <v>150758</v>
      </c>
      <c r="D4827">
        <v>70139</v>
      </c>
      <c r="E4827">
        <v>46.524230886586452</v>
      </c>
      <c r="F4827">
        <v>165249</v>
      </c>
      <c r="G4827">
        <v>64062</v>
      </c>
      <c r="H4827">
        <v>38.766951691084358</v>
      </c>
      <c r="I4827">
        <v>316007</v>
      </c>
      <c r="J4827">
        <v>134201</v>
      </c>
      <c r="K4827">
        <v>42.467730145218304</v>
      </c>
    </row>
    <row r="4828" spans="1:11" x14ac:dyDescent="0.25">
      <c r="A4828" t="s">
        <v>351</v>
      </c>
      <c r="B4828" t="s">
        <v>362</v>
      </c>
      <c r="C4828">
        <v>147072</v>
      </c>
      <c r="D4828">
        <v>68705</v>
      </c>
      <c r="E4828">
        <v>46.715214316797216</v>
      </c>
      <c r="F4828">
        <v>151086</v>
      </c>
      <c r="G4828">
        <v>59393</v>
      </c>
      <c r="H4828">
        <v>39.310723693790287</v>
      </c>
      <c r="I4828">
        <v>298165</v>
      </c>
      <c r="J4828">
        <v>128103</v>
      </c>
      <c r="K4828">
        <v>42.963795214059331</v>
      </c>
    </row>
    <row r="4829" spans="1:11" x14ac:dyDescent="0.25">
      <c r="A4829" t="s">
        <v>351</v>
      </c>
      <c r="B4829" t="s">
        <v>363</v>
      </c>
      <c r="C4829">
        <v>42236</v>
      </c>
      <c r="D4829">
        <v>20362</v>
      </c>
      <c r="E4829">
        <v>48.210057770622214</v>
      </c>
      <c r="F4829">
        <v>37333</v>
      </c>
      <c r="G4829">
        <v>15567</v>
      </c>
      <c r="H4829">
        <v>41.6976937294083</v>
      </c>
      <c r="I4829">
        <v>79575</v>
      </c>
      <c r="J4829">
        <v>35930</v>
      </c>
      <c r="K4829">
        <v>45.152371976123156</v>
      </c>
    </row>
    <row r="4830" spans="1:11" x14ac:dyDescent="0.25">
      <c r="A4830" t="s">
        <v>352</v>
      </c>
      <c r="B4830" t="s">
        <v>365</v>
      </c>
      <c r="C4830">
        <v>23742</v>
      </c>
      <c r="D4830">
        <v>11701</v>
      </c>
      <c r="E4830">
        <v>49.283969337039849</v>
      </c>
      <c r="F4830">
        <v>23854</v>
      </c>
      <c r="G4830">
        <v>10056</v>
      </c>
      <c r="H4830">
        <v>42.156451748134479</v>
      </c>
      <c r="I4830">
        <v>47602</v>
      </c>
      <c r="J4830">
        <v>21760</v>
      </c>
      <c r="K4830">
        <v>45.712365026679549</v>
      </c>
    </row>
    <row r="4831" spans="1:11" x14ac:dyDescent="0.25">
      <c r="A4831" t="s">
        <v>352</v>
      </c>
      <c r="B4831" t="s">
        <v>366</v>
      </c>
      <c r="C4831">
        <v>23537</v>
      </c>
      <c r="D4831">
        <v>11800</v>
      </c>
      <c r="E4831">
        <v>50.133831839231846</v>
      </c>
      <c r="F4831">
        <v>23866</v>
      </c>
      <c r="G4831">
        <v>10132</v>
      </c>
      <c r="H4831">
        <v>42.453699824017434</v>
      </c>
      <c r="I4831">
        <v>47418</v>
      </c>
      <c r="J4831">
        <v>21938</v>
      </c>
      <c r="K4831">
        <v>46.26513138470623</v>
      </c>
    </row>
    <row r="4832" spans="1:11" x14ac:dyDescent="0.25">
      <c r="A4832" t="s">
        <v>352</v>
      </c>
      <c r="B4832" t="s">
        <v>367</v>
      </c>
      <c r="C4832">
        <v>23102</v>
      </c>
      <c r="D4832">
        <v>11584</v>
      </c>
      <c r="E4832">
        <v>50.14284477534413</v>
      </c>
      <c r="F4832">
        <v>23344</v>
      </c>
      <c r="G4832">
        <v>9943</v>
      </c>
      <c r="H4832">
        <v>42.593385880740229</v>
      </c>
      <c r="I4832">
        <v>46454</v>
      </c>
      <c r="J4832">
        <v>21531</v>
      </c>
      <c r="K4832">
        <v>46.349076505790677</v>
      </c>
    </row>
    <row r="4833" spans="1:11" x14ac:dyDescent="0.25">
      <c r="A4833" t="s">
        <v>352</v>
      </c>
      <c r="B4833" t="s">
        <v>355</v>
      </c>
      <c r="C4833">
        <v>29677</v>
      </c>
      <c r="D4833">
        <v>14801</v>
      </c>
      <c r="E4833">
        <v>49.873639518819282</v>
      </c>
      <c r="F4833">
        <v>30567</v>
      </c>
      <c r="G4833">
        <v>13239</v>
      </c>
      <c r="H4833">
        <v>43.311414270291493</v>
      </c>
      <c r="I4833">
        <v>60247</v>
      </c>
      <c r="J4833">
        <v>28040</v>
      </c>
      <c r="K4833">
        <v>46.541736518000896</v>
      </c>
    </row>
    <row r="4834" spans="1:11" x14ac:dyDescent="0.25">
      <c r="A4834" t="s">
        <v>352</v>
      </c>
      <c r="B4834" t="s">
        <v>368</v>
      </c>
      <c r="C4834">
        <v>28703</v>
      </c>
      <c r="D4834">
        <v>14101</v>
      </c>
      <c r="E4834">
        <v>49.12726892659304</v>
      </c>
      <c r="F4834">
        <v>31432</v>
      </c>
      <c r="G4834">
        <v>13348</v>
      </c>
      <c r="H4834">
        <v>42.466276406210227</v>
      </c>
      <c r="I4834">
        <v>60135</v>
      </c>
      <c r="J4834">
        <v>27449</v>
      </c>
      <c r="K4834">
        <v>45.645630664338569</v>
      </c>
    </row>
    <row r="4835" spans="1:11" x14ac:dyDescent="0.25">
      <c r="A4835" t="s">
        <v>352</v>
      </c>
      <c r="B4835" t="s">
        <v>369</v>
      </c>
      <c r="C4835">
        <v>26985</v>
      </c>
      <c r="D4835">
        <v>13091</v>
      </c>
      <c r="E4835">
        <v>48.512136372058549</v>
      </c>
      <c r="F4835">
        <v>28830</v>
      </c>
      <c r="G4835">
        <v>12218</v>
      </c>
      <c r="H4835">
        <v>42.379465834200488</v>
      </c>
      <c r="I4835">
        <v>55816</v>
      </c>
      <c r="J4835">
        <v>25310</v>
      </c>
      <c r="K4835">
        <v>45.34542066790884</v>
      </c>
    </row>
    <row r="4836" spans="1:11" x14ac:dyDescent="0.25">
      <c r="A4836" t="s">
        <v>352</v>
      </c>
      <c r="B4836" t="s">
        <v>370</v>
      </c>
      <c r="C4836">
        <v>25366</v>
      </c>
      <c r="D4836">
        <v>12663</v>
      </c>
      <c r="E4836">
        <v>49.921154301032878</v>
      </c>
      <c r="F4836">
        <v>28053</v>
      </c>
      <c r="G4836">
        <v>11882</v>
      </c>
      <c r="H4836">
        <v>42.355541296830999</v>
      </c>
      <c r="I4836">
        <v>53419</v>
      </c>
      <c r="J4836">
        <v>24545</v>
      </c>
      <c r="K4836">
        <v>45.948070911099052</v>
      </c>
    </row>
    <row r="4837" spans="1:11" x14ac:dyDescent="0.25">
      <c r="A4837" t="s">
        <v>352</v>
      </c>
      <c r="B4837" t="s">
        <v>357</v>
      </c>
      <c r="C4837">
        <v>27668</v>
      </c>
      <c r="D4837">
        <v>13405</v>
      </c>
      <c r="E4837">
        <v>48.449472314587247</v>
      </c>
      <c r="F4837">
        <v>29143</v>
      </c>
      <c r="G4837">
        <v>12203</v>
      </c>
      <c r="H4837">
        <v>41.87283395669629</v>
      </c>
      <c r="I4837">
        <v>56811</v>
      </c>
      <c r="J4837">
        <v>25608</v>
      </c>
      <c r="K4837">
        <v>45.075777578285894</v>
      </c>
    </row>
    <row r="4838" spans="1:11" x14ac:dyDescent="0.25">
      <c r="A4838" t="s">
        <v>352</v>
      </c>
      <c r="B4838" t="s">
        <v>358</v>
      </c>
      <c r="C4838">
        <v>28595</v>
      </c>
      <c r="D4838">
        <v>14286</v>
      </c>
      <c r="E4838">
        <v>49.959783178877423</v>
      </c>
      <c r="F4838">
        <v>30659</v>
      </c>
      <c r="G4838">
        <v>12849</v>
      </c>
      <c r="H4838">
        <v>41.90939039107603</v>
      </c>
      <c r="I4838">
        <v>59254</v>
      </c>
      <c r="J4838">
        <v>27135</v>
      </c>
      <c r="K4838">
        <v>45.794376750936642</v>
      </c>
    </row>
    <row r="4839" spans="1:11" x14ac:dyDescent="0.25">
      <c r="A4839" t="s">
        <v>352</v>
      </c>
      <c r="B4839" t="s">
        <v>359</v>
      </c>
      <c r="C4839">
        <v>32199</v>
      </c>
      <c r="D4839">
        <v>16005</v>
      </c>
      <c r="E4839">
        <v>49.706512624615669</v>
      </c>
      <c r="F4839">
        <v>35742</v>
      </c>
      <c r="G4839">
        <v>14916</v>
      </c>
      <c r="H4839">
        <v>41.732415645459128</v>
      </c>
      <c r="I4839">
        <v>67941</v>
      </c>
      <c r="J4839">
        <v>30921</v>
      </c>
      <c r="K4839">
        <v>45.511546783238401</v>
      </c>
    </row>
    <row r="4840" spans="1:11" x14ac:dyDescent="0.25">
      <c r="A4840" t="s">
        <v>352</v>
      </c>
      <c r="B4840" t="s">
        <v>360</v>
      </c>
      <c r="C4840">
        <v>37339</v>
      </c>
      <c r="D4840">
        <v>17840</v>
      </c>
      <c r="E4840">
        <v>47.778462197702133</v>
      </c>
      <c r="F4840">
        <v>42800</v>
      </c>
      <c r="G4840">
        <v>17143</v>
      </c>
      <c r="H4840">
        <v>40.053738317757009</v>
      </c>
      <c r="I4840">
        <v>80139</v>
      </c>
      <c r="J4840">
        <v>34983</v>
      </c>
      <c r="K4840">
        <v>43.652903080896941</v>
      </c>
    </row>
    <row r="4841" spans="1:11" x14ac:dyDescent="0.25">
      <c r="A4841" t="s">
        <v>352</v>
      </c>
      <c r="B4841" t="s">
        <v>361</v>
      </c>
      <c r="C4841">
        <v>38942</v>
      </c>
      <c r="D4841">
        <v>19023</v>
      </c>
      <c r="E4841">
        <v>48.849571157105437</v>
      </c>
      <c r="F4841">
        <v>45075</v>
      </c>
      <c r="G4841">
        <v>18380</v>
      </c>
      <c r="H4841">
        <v>40.776483638380476</v>
      </c>
      <c r="I4841">
        <v>84017</v>
      </c>
      <c r="J4841">
        <v>37403</v>
      </c>
      <c r="K4841">
        <v>44.518371282002448</v>
      </c>
    </row>
    <row r="4842" spans="1:11" x14ac:dyDescent="0.25">
      <c r="A4842" t="s">
        <v>352</v>
      </c>
      <c r="B4842" t="s">
        <v>362</v>
      </c>
      <c r="C4842">
        <v>36661</v>
      </c>
      <c r="D4842">
        <v>17626</v>
      </c>
      <c r="E4842">
        <v>48.078339379722316</v>
      </c>
      <c r="F4842">
        <v>40403</v>
      </c>
      <c r="G4842">
        <v>16139</v>
      </c>
      <c r="H4842">
        <v>39.94505358512982</v>
      </c>
      <c r="I4842">
        <v>77076</v>
      </c>
      <c r="J4842">
        <v>33768</v>
      </c>
      <c r="K4842">
        <v>43.811303129378793</v>
      </c>
    </row>
    <row r="4843" spans="1:11" x14ac:dyDescent="0.25">
      <c r="A4843" t="s">
        <v>352</v>
      </c>
      <c r="B4843" t="s">
        <v>363</v>
      </c>
      <c r="C4843">
        <v>10151</v>
      </c>
      <c r="D4843">
        <v>5304</v>
      </c>
      <c r="E4843">
        <v>52.251009752733722</v>
      </c>
      <c r="F4843">
        <v>10662</v>
      </c>
      <c r="G4843">
        <v>4861</v>
      </c>
      <c r="H4843">
        <v>45.591821421872069</v>
      </c>
      <c r="I4843">
        <v>20828</v>
      </c>
      <c r="J4843">
        <v>10168</v>
      </c>
      <c r="K4843">
        <v>48.818897637795274</v>
      </c>
    </row>
    <row r="4844" spans="1:11" x14ac:dyDescent="0.25">
      <c r="A4844" t="s">
        <v>353</v>
      </c>
      <c r="B4844" t="s">
        <v>365</v>
      </c>
      <c r="C4844">
        <v>13368</v>
      </c>
      <c r="D4844">
        <v>6235</v>
      </c>
      <c r="E4844">
        <v>46.641232794733696</v>
      </c>
      <c r="F4844">
        <v>14412</v>
      </c>
      <c r="G4844">
        <v>5606</v>
      </c>
      <c r="H4844">
        <v>38.898140438523455</v>
      </c>
      <c r="I4844">
        <v>27800</v>
      </c>
      <c r="J4844">
        <v>11849</v>
      </c>
      <c r="K4844">
        <v>42.622302158273378</v>
      </c>
    </row>
    <row r="4845" spans="1:11" x14ac:dyDescent="0.25">
      <c r="A4845" t="s">
        <v>353</v>
      </c>
      <c r="B4845" t="s">
        <v>366</v>
      </c>
      <c r="C4845">
        <v>14474</v>
      </c>
      <c r="D4845">
        <v>7110</v>
      </c>
      <c r="E4845">
        <v>49.122564598590571</v>
      </c>
      <c r="F4845">
        <v>15675</v>
      </c>
      <c r="G4845">
        <v>6531</v>
      </c>
      <c r="H4845">
        <v>41.665071770334926</v>
      </c>
      <c r="I4845">
        <v>30159</v>
      </c>
      <c r="J4845">
        <v>13644</v>
      </c>
      <c r="K4845">
        <v>45.240226797970756</v>
      </c>
    </row>
    <row r="4846" spans="1:11" x14ac:dyDescent="0.25">
      <c r="A4846" t="s">
        <v>353</v>
      </c>
      <c r="B4846" t="s">
        <v>367</v>
      </c>
      <c r="C4846">
        <v>12390</v>
      </c>
      <c r="D4846">
        <v>6038</v>
      </c>
      <c r="E4846">
        <v>48.732849071832121</v>
      </c>
      <c r="F4846">
        <v>13005</v>
      </c>
      <c r="G4846">
        <v>5377</v>
      </c>
      <c r="H4846">
        <v>41.345636293733179</v>
      </c>
      <c r="I4846">
        <v>25398</v>
      </c>
      <c r="J4846">
        <v>11416</v>
      </c>
      <c r="K4846">
        <v>44.94842113552248</v>
      </c>
    </row>
    <row r="4847" spans="1:11" x14ac:dyDescent="0.25">
      <c r="A4847" t="s">
        <v>353</v>
      </c>
      <c r="B4847" t="s">
        <v>355</v>
      </c>
      <c r="C4847">
        <v>12677</v>
      </c>
      <c r="D4847">
        <v>6265</v>
      </c>
      <c r="E4847">
        <v>49.42020982882385</v>
      </c>
      <c r="F4847">
        <v>13506</v>
      </c>
      <c r="G4847">
        <v>5726</v>
      </c>
      <c r="H4847">
        <v>42.395972160521254</v>
      </c>
      <c r="I4847">
        <v>26183</v>
      </c>
      <c r="J4847">
        <v>11991</v>
      </c>
      <c r="K4847">
        <v>45.796891112553944</v>
      </c>
    </row>
    <row r="4848" spans="1:11" x14ac:dyDescent="0.25">
      <c r="A4848" t="s">
        <v>353</v>
      </c>
      <c r="B4848" t="s">
        <v>368</v>
      </c>
      <c r="C4848">
        <v>11546</v>
      </c>
      <c r="D4848">
        <v>5863</v>
      </c>
      <c r="E4848">
        <v>50.779490732721285</v>
      </c>
      <c r="F4848">
        <v>12994</v>
      </c>
      <c r="G4848">
        <v>5581</v>
      </c>
      <c r="H4848">
        <v>42.950592581191323</v>
      </c>
      <c r="I4848">
        <v>24540</v>
      </c>
      <c r="J4848">
        <v>11444</v>
      </c>
      <c r="K4848">
        <v>46.634066829665848</v>
      </c>
    </row>
    <row r="4849" spans="1:11" x14ac:dyDescent="0.25">
      <c r="A4849" t="s">
        <v>353</v>
      </c>
      <c r="B4849" t="s">
        <v>369</v>
      </c>
      <c r="C4849">
        <v>10587</v>
      </c>
      <c r="D4849">
        <v>5267</v>
      </c>
      <c r="E4849">
        <v>49.749693019741194</v>
      </c>
      <c r="F4849">
        <v>11593</v>
      </c>
      <c r="G4849">
        <v>5031</v>
      </c>
      <c r="H4849">
        <v>43.396877426032951</v>
      </c>
      <c r="I4849">
        <v>22182</v>
      </c>
      <c r="J4849">
        <v>10299</v>
      </c>
      <c r="K4849">
        <v>46.42953746280768</v>
      </c>
    </row>
    <row r="4850" spans="1:11" x14ac:dyDescent="0.25">
      <c r="A4850" t="s">
        <v>353</v>
      </c>
      <c r="B4850" t="s">
        <v>370</v>
      </c>
      <c r="C4850">
        <v>10608</v>
      </c>
      <c r="D4850">
        <v>5380</v>
      </c>
      <c r="E4850">
        <v>50.716440422322776</v>
      </c>
      <c r="F4850">
        <v>11520</v>
      </c>
      <c r="G4850">
        <v>5049</v>
      </c>
      <c r="H4850">
        <v>43.828125</v>
      </c>
      <c r="I4850">
        <v>22128</v>
      </c>
      <c r="J4850">
        <v>10429</v>
      </c>
      <c r="K4850">
        <v>47.13033261026753</v>
      </c>
    </row>
    <row r="4851" spans="1:11" x14ac:dyDescent="0.25">
      <c r="A4851" t="s">
        <v>353</v>
      </c>
      <c r="B4851" t="s">
        <v>357</v>
      </c>
      <c r="C4851">
        <v>11729</v>
      </c>
      <c r="D4851">
        <v>6088</v>
      </c>
      <c r="E4851">
        <v>51.905533293545915</v>
      </c>
      <c r="F4851">
        <v>13045</v>
      </c>
      <c r="G4851">
        <v>5680</v>
      </c>
      <c r="H4851">
        <v>43.5415868148716</v>
      </c>
      <c r="I4851">
        <v>24774</v>
      </c>
      <c r="J4851">
        <v>11768</v>
      </c>
      <c r="K4851">
        <v>47.501412771453943</v>
      </c>
    </row>
    <row r="4852" spans="1:11" x14ac:dyDescent="0.25">
      <c r="A4852" t="s">
        <v>353</v>
      </c>
      <c r="B4852" t="s">
        <v>358</v>
      </c>
      <c r="C4852">
        <v>13737</v>
      </c>
      <c r="D4852">
        <v>7028</v>
      </c>
      <c r="E4852">
        <v>51.161097765159788</v>
      </c>
      <c r="F4852">
        <v>15063</v>
      </c>
      <c r="G4852">
        <v>6731</v>
      </c>
      <c r="H4852">
        <v>44.685653588262632</v>
      </c>
      <c r="I4852">
        <v>28800</v>
      </c>
      <c r="J4852">
        <v>13759</v>
      </c>
      <c r="K4852">
        <v>47.774305555555557</v>
      </c>
    </row>
    <row r="4853" spans="1:11" x14ac:dyDescent="0.25">
      <c r="A4853" t="s">
        <v>353</v>
      </c>
      <c r="B4853" t="s">
        <v>359</v>
      </c>
      <c r="C4853">
        <v>15800</v>
      </c>
      <c r="D4853">
        <v>8191</v>
      </c>
      <c r="E4853">
        <v>51.841772151898738</v>
      </c>
      <c r="F4853">
        <v>17563</v>
      </c>
      <c r="G4853">
        <v>7836</v>
      </c>
      <c r="H4853">
        <v>44.616523373000057</v>
      </c>
      <c r="I4853">
        <v>33363</v>
      </c>
      <c r="J4853">
        <v>16027</v>
      </c>
      <c r="K4853">
        <v>48.038245961094631</v>
      </c>
    </row>
    <row r="4854" spans="1:11" x14ac:dyDescent="0.25">
      <c r="A4854" t="s">
        <v>353</v>
      </c>
      <c r="B4854" t="s">
        <v>360</v>
      </c>
      <c r="C4854">
        <v>15185</v>
      </c>
      <c r="D4854">
        <v>7866</v>
      </c>
      <c r="E4854">
        <v>51.801119525847874</v>
      </c>
      <c r="F4854">
        <v>17551</v>
      </c>
      <c r="G4854">
        <v>7663</v>
      </c>
      <c r="H4854">
        <v>43.661329838755627</v>
      </c>
      <c r="I4854">
        <v>32736</v>
      </c>
      <c r="J4854">
        <v>15529</v>
      </c>
      <c r="K4854">
        <v>47.437072336265885</v>
      </c>
    </row>
    <row r="4855" spans="1:11" x14ac:dyDescent="0.25">
      <c r="A4855" t="s">
        <v>353</v>
      </c>
      <c r="B4855" t="s">
        <v>361</v>
      </c>
      <c r="C4855">
        <v>13786</v>
      </c>
      <c r="D4855">
        <v>6952</v>
      </c>
      <c r="E4855">
        <v>50.427970404758447</v>
      </c>
      <c r="F4855">
        <v>15369</v>
      </c>
      <c r="G4855">
        <v>6686</v>
      </c>
      <c r="H4855">
        <v>43.50315570303858</v>
      </c>
      <c r="I4855">
        <v>29155</v>
      </c>
      <c r="J4855">
        <v>13638</v>
      </c>
      <c r="K4855">
        <v>46.777568170125193</v>
      </c>
    </row>
    <row r="4856" spans="1:11" x14ac:dyDescent="0.25">
      <c r="A4856" t="s">
        <v>353</v>
      </c>
      <c r="B4856" t="s">
        <v>362</v>
      </c>
      <c r="C4856">
        <v>14367</v>
      </c>
      <c r="D4856">
        <v>7291</v>
      </c>
      <c r="E4856">
        <v>50.748242500174015</v>
      </c>
      <c r="F4856">
        <v>15862</v>
      </c>
      <c r="G4856">
        <v>6920</v>
      </c>
      <c r="H4856">
        <v>43.62627663598537</v>
      </c>
      <c r="I4856">
        <v>30234</v>
      </c>
      <c r="J4856">
        <v>14212</v>
      </c>
      <c r="K4856">
        <v>47.006681219818745</v>
      </c>
    </row>
    <row r="4857" spans="1:11" x14ac:dyDescent="0.25">
      <c r="A4857" t="s">
        <v>353</v>
      </c>
      <c r="B4857" t="s">
        <v>363</v>
      </c>
      <c r="C4857">
        <v>3615</v>
      </c>
      <c r="D4857">
        <v>1917</v>
      </c>
      <c r="E4857">
        <v>53.02904564315353</v>
      </c>
      <c r="F4857">
        <v>3874</v>
      </c>
      <c r="G4857">
        <v>1864</v>
      </c>
      <c r="H4857">
        <v>48.115642746515228</v>
      </c>
      <c r="I4857">
        <v>7493</v>
      </c>
      <c r="J4857">
        <v>3784</v>
      </c>
      <c r="K4857">
        <v>50.500467102629123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9DD3-8B48-48F9-8B26-0258756D48CB}">
  <dimension ref="A1:B307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 t="s">
        <v>339</v>
      </c>
    </row>
    <row r="3" spans="1:2" x14ac:dyDescent="0.25">
      <c r="A3" t="s">
        <v>27</v>
      </c>
      <c r="B3" t="s">
        <v>339</v>
      </c>
    </row>
    <row r="4" spans="1:2" x14ac:dyDescent="0.25">
      <c r="A4" t="s">
        <v>28</v>
      </c>
      <c r="B4" t="s">
        <v>339</v>
      </c>
    </row>
    <row r="5" spans="1:2" x14ac:dyDescent="0.25">
      <c r="A5" t="s">
        <v>29</v>
      </c>
      <c r="B5" t="s">
        <v>339</v>
      </c>
    </row>
    <row r="6" spans="1:2" x14ac:dyDescent="0.25">
      <c r="A6" t="s">
        <v>30</v>
      </c>
      <c r="B6" t="s">
        <v>340</v>
      </c>
    </row>
    <row r="7" spans="1:2" x14ac:dyDescent="0.25">
      <c r="A7" t="s">
        <v>31</v>
      </c>
      <c r="B7" t="s">
        <v>339</v>
      </c>
    </row>
    <row r="8" spans="1:2" x14ac:dyDescent="0.25">
      <c r="A8" t="s">
        <v>32</v>
      </c>
      <c r="B8" t="s">
        <v>339</v>
      </c>
    </row>
    <row r="9" spans="1:2" x14ac:dyDescent="0.25">
      <c r="A9" t="s">
        <v>33</v>
      </c>
      <c r="B9" t="s">
        <v>339</v>
      </c>
    </row>
    <row r="10" spans="1:2" x14ac:dyDescent="0.25">
      <c r="A10" t="s">
        <v>34</v>
      </c>
      <c r="B10" t="s">
        <v>339</v>
      </c>
    </row>
    <row r="11" spans="1:2" x14ac:dyDescent="0.25">
      <c r="A11" t="s">
        <v>35</v>
      </c>
      <c r="B11" t="s">
        <v>339</v>
      </c>
    </row>
    <row r="12" spans="1:2" x14ac:dyDescent="0.25">
      <c r="A12" t="s">
        <v>36</v>
      </c>
      <c r="B12" t="s">
        <v>341</v>
      </c>
    </row>
    <row r="13" spans="1:2" x14ac:dyDescent="0.25">
      <c r="A13" t="s">
        <v>37</v>
      </c>
      <c r="B13" t="s">
        <v>342</v>
      </c>
    </row>
    <row r="14" spans="1:2" x14ac:dyDescent="0.25">
      <c r="A14" t="s">
        <v>38</v>
      </c>
      <c r="B14" t="s">
        <v>339</v>
      </c>
    </row>
    <row r="15" spans="1:2" x14ac:dyDescent="0.25">
      <c r="A15" t="s">
        <v>39</v>
      </c>
      <c r="B15" t="s">
        <v>339</v>
      </c>
    </row>
    <row r="16" spans="1:2" x14ac:dyDescent="0.25">
      <c r="A16" t="s">
        <v>40</v>
      </c>
      <c r="B16" t="s">
        <v>339</v>
      </c>
    </row>
    <row r="17" spans="1:2" x14ac:dyDescent="0.25">
      <c r="A17" t="s">
        <v>41</v>
      </c>
      <c r="B17" t="s">
        <v>339</v>
      </c>
    </row>
    <row r="18" spans="1:2" x14ac:dyDescent="0.25">
      <c r="A18" t="s">
        <v>42</v>
      </c>
      <c r="B18" t="s">
        <v>339</v>
      </c>
    </row>
    <row r="19" spans="1:2" x14ac:dyDescent="0.25">
      <c r="A19" t="s">
        <v>43</v>
      </c>
      <c r="B19" t="s">
        <v>339</v>
      </c>
    </row>
    <row r="20" spans="1:2" x14ac:dyDescent="0.25">
      <c r="A20" t="s">
        <v>44</v>
      </c>
      <c r="B20" t="s">
        <v>341</v>
      </c>
    </row>
    <row r="21" spans="1:2" x14ac:dyDescent="0.25">
      <c r="A21" t="s">
        <v>45</v>
      </c>
      <c r="B21" t="s">
        <v>341</v>
      </c>
    </row>
    <row r="22" spans="1:2" x14ac:dyDescent="0.25">
      <c r="A22" t="s">
        <v>46</v>
      </c>
      <c r="B22" t="s">
        <v>343</v>
      </c>
    </row>
    <row r="23" spans="1:2" x14ac:dyDescent="0.25">
      <c r="A23" t="s">
        <v>47</v>
      </c>
      <c r="B23" t="s">
        <v>339</v>
      </c>
    </row>
    <row r="24" spans="1:2" x14ac:dyDescent="0.25">
      <c r="A24" t="s">
        <v>48</v>
      </c>
      <c r="B24" t="s">
        <v>339</v>
      </c>
    </row>
    <row r="25" spans="1:2" x14ac:dyDescent="0.25">
      <c r="A25" t="s">
        <v>49</v>
      </c>
      <c r="B25" t="s">
        <v>339</v>
      </c>
    </row>
    <row r="26" spans="1:2" x14ac:dyDescent="0.25">
      <c r="A26" t="s">
        <v>50</v>
      </c>
      <c r="B26" t="s">
        <v>339</v>
      </c>
    </row>
    <row r="27" spans="1:2" x14ac:dyDescent="0.25">
      <c r="A27" t="s">
        <v>51</v>
      </c>
      <c r="B27" t="s">
        <v>339</v>
      </c>
    </row>
    <row r="28" spans="1:2" x14ac:dyDescent="0.25">
      <c r="A28" t="s">
        <v>52</v>
      </c>
      <c r="B28" t="s">
        <v>341</v>
      </c>
    </row>
    <row r="29" spans="1:2" x14ac:dyDescent="0.25">
      <c r="A29" t="s">
        <v>53</v>
      </c>
      <c r="B29" t="s">
        <v>339</v>
      </c>
    </row>
    <row r="30" spans="1:2" x14ac:dyDescent="0.25">
      <c r="A30" t="s">
        <v>54</v>
      </c>
      <c r="B30" t="s">
        <v>344</v>
      </c>
    </row>
    <row r="31" spans="1:2" x14ac:dyDescent="0.25">
      <c r="A31" t="s">
        <v>55</v>
      </c>
      <c r="B31" t="s">
        <v>344</v>
      </c>
    </row>
    <row r="32" spans="1:2" x14ac:dyDescent="0.25">
      <c r="A32" t="s">
        <v>56</v>
      </c>
      <c r="B32" t="s">
        <v>344</v>
      </c>
    </row>
    <row r="33" spans="1:2" x14ac:dyDescent="0.25">
      <c r="A33" t="s">
        <v>57</v>
      </c>
      <c r="B33" t="s">
        <v>344</v>
      </c>
    </row>
    <row r="34" spans="1:2" x14ac:dyDescent="0.25">
      <c r="A34" t="s">
        <v>58</v>
      </c>
      <c r="B34" t="s">
        <v>344</v>
      </c>
    </row>
    <row r="35" spans="1:2" x14ac:dyDescent="0.25">
      <c r="A35" t="s">
        <v>59</v>
      </c>
      <c r="B35" t="s">
        <v>344</v>
      </c>
    </row>
    <row r="36" spans="1:2" x14ac:dyDescent="0.25">
      <c r="A36" t="s">
        <v>60</v>
      </c>
      <c r="B36" t="s">
        <v>344</v>
      </c>
    </row>
    <row r="37" spans="1:2" x14ac:dyDescent="0.25">
      <c r="A37" t="s">
        <v>61</v>
      </c>
      <c r="B37" t="s">
        <v>340</v>
      </c>
    </row>
    <row r="38" spans="1:2" x14ac:dyDescent="0.25">
      <c r="A38" t="s">
        <v>62</v>
      </c>
      <c r="B38" t="s">
        <v>339</v>
      </c>
    </row>
    <row r="39" spans="1:2" x14ac:dyDescent="0.25">
      <c r="A39" t="s">
        <v>63</v>
      </c>
      <c r="B39" t="s">
        <v>339</v>
      </c>
    </row>
    <row r="40" spans="1:2" x14ac:dyDescent="0.25">
      <c r="A40" t="s">
        <v>64</v>
      </c>
      <c r="B40" t="s">
        <v>339</v>
      </c>
    </row>
    <row r="41" spans="1:2" x14ac:dyDescent="0.25">
      <c r="A41" t="s">
        <v>65</v>
      </c>
      <c r="B41" t="s">
        <v>339</v>
      </c>
    </row>
    <row r="42" spans="1:2" x14ac:dyDescent="0.25">
      <c r="A42" t="s">
        <v>66</v>
      </c>
      <c r="B42" t="s">
        <v>295</v>
      </c>
    </row>
    <row r="43" spans="1:2" x14ac:dyDescent="0.25">
      <c r="A43" t="s">
        <v>67</v>
      </c>
      <c r="B43" t="s">
        <v>339</v>
      </c>
    </row>
    <row r="44" spans="1:2" x14ac:dyDescent="0.25">
      <c r="A44" t="s">
        <v>68</v>
      </c>
      <c r="B44" t="s">
        <v>342</v>
      </c>
    </row>
    <row r="45" spans="1:2" x14ac:dyDescent="0.25">
      <c r="A45" t="s">
        <v>69</v>
      </c>
      <c r="B45" t="s">
        <v>341</v>
      </c>
    </row>
    <row r="46" spans="1:2" x14ac:dyDescent="0.25">
      <c r="A46" t="s">
        <v>70</v>
      </c>
      <c r="B46" t="s">
        <v>339</v>
      </c>
    </row>
    <row r="47" spans="1:2" x14ac:dyDescent="0.25">
      <c r="A47" t="s">
        <v>71</v>
      </c>
      <c r="B47" t="s">
        <v>343</v>
      </c>
    </row>
    <row r="48" spans="1:2" x14ac:dyDescent="0.25">
      <c r="A48" t="s">
        <v>72</v>
      </c>
      <c r="B48" t="s">
        <v>343</v>
      </c>
    </row>
    <row r="49" spans="1:2" x14ac:dyDescent="0.25">
      <c r="A49" t="s">
        <v>73</v>
      </c>
      <c r="B49" t="s">
        <v>339</v>
      </c>
    </row>
    <row r="50" spans="1:2" x14ac:dyDescent="0.25">
      <c r="A50" t="s">
        <v>74</v>
      </c>
      <c r="B50" t="s">
        <v>342</v>
      </c>
    </row>
    <row r="51" spans="1:2" x14ac:dyDescent="0.25">
      <c r="A51" t="s">
        <v>75</v>
      </c>
      <c r="B51" t="s">
        <v>341</v>
      </c>
    </row>
    <row r="52" spans="1:2" x14ac:dyDescent="0.25">
      <c r="A52" t="s">
        <v>76</v>
      </c>
      <c r="B52" t="s">
        <v>339</v>
      </c>
    </row>
    <row r="53" spans="1:2" x14ac:dyDescent="0.25">
      <c r="A53" t="s">
        <v>77</v>
      </c>
      <c r="B53" t="s">
        <v>339</v>
      </c>
    </row>
    <row r="54" spans="1:2" x14ac:dyDescent="0.25">
      <c r="A54" t="s">
        <v>78</v>
      </c>
      <c r="B54" t="s">
        <v>339</v>
      </c>
    </row>
    <row r="55" spans="1:2" x14ac:dyDescent="0.25">
      <c r="A55" t="s">
        <v>79</v>
      </c>
      <c r="B55" t="s">
        <v>339</v>
      </c>
    </row>
    <row r="56" spans="1:2" x14ac:dyDescent="0.25">
      <c r="A56" t="s">
        <v>80</v>
      </c>
      <c r="B56" t="s">
        <v>339</v>
      </c>
    </row>
    <row r="57" spans="1:2" x14ac:dyDescent="0.25">
      <c r="A57" t="s">
        <v>81</v>
      </c>
      <c r="B57" t="s">
        <v>341</v>
      </c>
    </row>
    <row r="58" spans="1:2" x14ac:dyDescent="0.25">
      <c r="A58" t="s">
        <v>82</v>
      </c>
      <c r="B58" t="s">
        <v>339</v>
      </c>
    </row>
    <row r="59" spans="1:2" x14ac:dyDescent="0.25">
      <c r="A59" t="s">
        <v>83</v>
      </c>
      <c r="B59" t="s">
        <v>339</v>
      </c>
    </row>
    <row r="60" spans="1:2" x14ac:dyDescent="0.25">
      <c r="A60" t="s">
        <v>84</v>
      </c>
      <c r="B60" t="s">
        <v>339</v>
      </c>
    </row>
    <row r="61" spans="1:2" x14ac:dyDescent="0.25">
      <c r="A61" t="s">
        <v>85</v>
      </c>
      <c r="B61" t="s">
        <v>342</v>
      </c>
    </row>
    <row r="62" spans="1:2" x14ac:dyDescent="0.25">
      <c r="A62" t="s">
        <v>86</v>
      </c>
      <c r="B62" t="s">
        <v>339</v>
      </c>
    </row>
    <row r="63" spans="1:2" x14ac:dyDescent="0.25">
      <c r="A63" t="s">
        <v>87</v>
      </c>
      <c r="B63" t="s">
        <v>339</v>
      </c>
    </row>
    <row r="64" spans="1:2" x14ac:dyDescent="0.25">
      <c r="A64" t="s">
        <v>88</v>
      </c>
      <c r="B64" t="s">
        <v>339</v>
      </c>
    </row>
    <row r="65" spans="1:2" x14ac:dyDescent="0.25">
      <c r="A65" t="s">
        <v>89</v>
      </c>
      <c r="B65" t="s">
        <v>339</v>
      </c>
    </row>
    <row r="66" spans="1:2" x14ac:dyDescent="0.25">
      <c r="A66" t="s">
        <v>90</v>
      </c>
      <c r="B66" t="s">
        <v>339</v>
      </c>
    </row>
    <row r="67" spans="1:2" x14ac:dyDescent="0.25">
      <c r="A67" t="s">
        <v>91</v>
      </c>
      <c r="B67" t="s">
        <v>339</v>
      </c>
    </row>
    <row r="68" spans="1:2" x14ac:dyDescent="0.25">
      <c r="A68" t="s">
        <v>92</v>
      </c>
      <c r="B68" t="s">
        <v>339</v>
      </c>
    </row>
    <row r="69" spans="1:2" x14ac:dyDescent="0.25">
      <c r="A69" t="s">
        <v>93</v>
      </c>
      <c r="B69" t="s">
        <v>339</v>
      </c>
    </row>
    <row r="70" spans="1:2" x14ac:dyDescent="0.25">
      <c r="A70" t="s">
        <v>94</v>
      </c>
      <c r="B70" t="s">
        <v>339</v>
      </c>
    </row>
    <row r="71" spans="1:2" x14ac:dyDescent="0.25">
      <c r="A71" t="s">
        <v>95</v>
      </c>
      <c r="B71" t="s">
        <v>339</v>
      </c>
    </row>
    <row r="72" spans="1:2" x14ac:dyDescent="0.25">
      <c r="A72" t="s">
        <v>96</v>
      </c>
      <c r="B72" t="s">
        <v>339</v>
      </c>
    </row>
    <row r="73" spans="1:2" x14ac:dyDescent="0.25">
      <c r="A73" t="s">
        <v>97</v>
      </c>
      <c r="B73" t="s">
        <v>339</v>
      </c>
    </row>
    <row r="74" spans="1:2" x14ac:dyDescent="0.25">
      <c r="A74" t="s">
        <v>98</v>
      </c>
      <c r="B74" t="s">
        <v>342</v>
      </c>
    </row>
    <row r="75" spans="1:2" x14ac:dyDescent="0.25">
      <c r="A75" t="s">
        <v>99</v>
      </c>
      <c r="B75" t="s">
        <v>342</v>
      </c>
    </row>
    <row r="76" spans="1:2" x14ac:dyDescent="0.25">
      <c r="A76" t="s">
        <v>100</v>
      </c>
      <c r="B76" t="s">
        <v>339</v>
      </c>
    </row>
    <row r="77" spans="1:2" x14ac:dyDescent="0.25">
      <c r="A77" t="s">
        <v>101</v>
      </c>
      <c r="B77" t="s">
        <v>339</v>
      </c>
    </row>
    <row r="78" spans="1:2" x14ac:dyDescent="0.25">
      <c r="A78" t="s">
        <v>102</v>
      </c>
      <c r="B78" t="s">
        <v>341</v>
      </c>
    </row>
    <row r="79" spans="1:2" x14ac:dyDescent="0.25">
      <c r="A79" t="s">
        <v>103</v>
      </c>
      <c r="B79" t="s">
        <v>339</v>
      </c>
    </row>
    <row r="80" spans="1:2" x14ac:dyDescent="0.25">
      <c r="A80" t="s">
        <v>104</v>
      </c>
      <c r="B80" t="s">
        <v>339</v>
      </c>
    </row>
    <row r="81" spans="1:2" x14ac:dyDescent="0.25">
      <c r="A81" t="s">
        <v>105</v>
      </c>
      <c r="B81" t="s">
        <v>339</v>
      </c>
    </row>
    <row r="82" spans="1:2" x14ac:dyDescent="0.25">
      <c r="A82" t="s">
        <v>106</v>
      </c>
      <c r="B82" t="s">
        <v>341</v>
      </c>
    </row>
    <row r="83" spans="1:2" x14ac:dyDescent="0.25">
      <c r="A83" t="s">
        <v>107</v>
      </c>
      <c r="B83" t="s">
        <v>339</v>
      </c>
    </row>
    <row r="84" spans="1:2" x14ac:dyDescent="0.25">
      <c r="A84" t="s">
        <v>108</v>
      </c>
      <c r="B84" t="s">
        <v>339</v>
      </c>
    </row>
    <row r="85" spans="1:2" x14ac:dyDescent="0.25">
      <c r="A85" t="s">
        <v>109</v>
      </c>
      <c r="B85" t="s">
        <v>339</v>
      </c>
    </row>
    <row r="86" spans="1:2" x14ac:dyDescent="0.25">
      <c r="A86" t="s">
        <v>110</v>
      </c>
      <c r="B86" t="s">
        <v>339</v>
      </c>
    </row>
    <row r="87" spans="1:2" x14ac:dyDescent="0.25">
      <c r="A87" t="s">
        <v>111</v>
      </c>
      <c r="B87" t="s">
        <v>339</v>
      </c>
    </row>
    <row r="88" spans="1:2" x14ac:dyDescent="0.25">
      <c r="A88" t="s">
        <v>112</v>
      </c>
      <c r="B88" t="s">
        <v>339</v>
      </c>
    </row>
    <row r="89" spans="1:2" x14ac:dyDescent="0.25">
      <c r="A89" t="s">
        <v>113</v>
      </c>
      <c r="B89" t="s">
        <v>339</v>
      </c>
    </row>
    <row r="90" spans="1:2" x14ac:dyDescent="0.25">
      <c r="A90" t="s">
        <v>114</v>
      </c>
      <c r="B90" t="s">
        <v>341</v>
      </c>
    </row>
    <row r="91" spans="1:2" x14ac:dyDescent="0.25">
      <c r="A91" t="s">
        <v>115</v>
      </c>
      <c r="B91" t="s">
        <v>339</v>
      </c>
    </row>
    <row r="92" spans="1:2" x14ac:dyDescent="0.25">
      <c r="A92" t="s">
        <v>116</v>
      </c>
      <c r="B92" t="s">
        <v>339</v>
      </c>
    </row>
    <row r="93" spans="1:2" x14ac:dyDescent="0.25">
      <c r="A93" t="s">
        <v>117</v>
      </c>
      <c r="B93" t="s">
        <v>339</v>
      </c>
    </row>
    <row r="94" spans="1:2" x14ac:dyDescent="0.25">
      <c r="A94" t="s">
        <v>118</v>
      </c>
      <c r="B94" t="s">
        <v>339</v>
      </c>
    </row>
    <row r="95" spans="1:2" x14ac:dyDescent="0.25">
      <c r="A95" t="s">
        <v>119</v>
      </c>
      <c r="B95" t="s">
        <v>339</v>
      </c>
    </row>
    <row r="96" spans="1:2" x14ac:dyDescent="0.25">
      <c r="A96" t="s">
        <v>120</v>
      </c>
      <c r="B96" t="s">
        <v>344</v>
      </c>
    </row>
    <row r="97" spans="1:2" x14ac:dyDescent="0.25">
      <c r="A97" t="s">
        <v>121</v>
      </c>
      <c r="B97" t="s">
        <v>340</v>
      </c>
    </row>
    <row r="98" spans="1:2" x14ac:dyDescent="0.25">
      <c r="A98" t="s">
        <v>122</v>
      </c>
      <c r="B98" t="s">
        <v>339</v>
      </c>
    </row>
    <row r="99" spans="1:2" x14ac:dyDescent="0.25">
      <c r="A99" t="s">
        <v>123</v>
      </c>
      <c r="B99" t="s">
        <v>339</v>
      </c>
    </row>
    <row r="100" spans="1:2" x14ac:dyDescent="0.25">
      <c r="A100" t="s">
        <v>124</v>
      </c>
      <c r="B100" t="s">
        <v>339</v>
      </c>
    </row>
    <row r="101" spans="1:2" x14ac:dyDescent="0.25">
      <c r="A101" t="s">
        <v>125</v>
      </c>
      <c r="B101" t="s">
        <v>339</v>
      </c>
    </row>
    <row r="102" spans="1:2" x14ac:dyDescent="0.25">
      <c r="A102" t="s">
        <v>126</v>
      </c>
      <c r="B102" t="s">
        <v>339</v>
      </c>
    </row>
    <row r="103" spans="1:2" x14ac:dyDescent="0.25">
      <c r="A103" t="s">
        <v>127</v>
      </c>
      <c r="B103" t="s">
        <v>339</v>
      </c>
    </row>
    <row r="104" spans="1:2" x14ac:dyDescent="0.25">
      <c r="A104" t="s">
        <v>128</v>
      </c>
      <c r="B104" t="s">
        <v>340</v>
      </c>
    </row>
    <row r="105" spans="1:2" x14ac:dyDescent="0.25">
      <c r="A105" t="s">
        <v>129</v>
      </c>
      <c r="B105" t="s">
        <v>339</v>
      </c>
    </row>
    <row r="106" spans="1:2" x14ac:dyDescent="0.25">
      <c r="A106" t="s">
        <v>130</v>
      </c>
      <c r="B106" t="s">
        <v>339</v>
      </c>
    </row>
    <row r="107" spans="1:2" x14ac:dyDescent="0.25">
      <c r="A107" t="s">
        <v>131</v>
      </c>
      <c r="B107" t="s">
        <v>339</v>
      </c>
    </row>
    <row r="108" spans="1:2" x14ac:dyDescent="0.25">
      <c r="A108" t="s">
        <v>132</v>
      </c>
      <c r="B108" t="s">
        <v>339</v>
      </c>
    </row>
    <row r="109" spans="1:2" x14ac:dyDescent="0.25">
      <c r="A109" t="s">
        <v>133</v>
      </c>
      <c r="B109" t="s">
        <v>295</v>
      </c>
    </row>
    <row r="110" spans="1:2" x14ac:dyDescent="0.25">
      <c r="A110" t="s">
        <v>134</v>
      </c>
      <c r="B110" t="s">
        <v>341</v>
      </c>
    </row>
    <row r="111" spans="1:2" x14ac:dyDescent="0.25">
      <c r="A111" t="s">
        <v>135</v>
      </c>
      <c r="B111" t="s">
        <v>341</v>
      </c>
    </row>
    <row r="112" spans="1:2" x14ac:dyDescent="0.25">
      <c r="A112" t="s">
        <v>136</v>
      </c>
      <c r="B112" t="s">
        <v>339</v>
      </c>
    </row>
    <row r="113" spans="1:2" x14ac:dyDescent="0.25">
      <c r="A113" t="s">
        <v>137</v>
      </c>
      <c r="B113" t="s">
        <v>339</v>
      </c>
    </row>
    <row r="114" spans="1:2" x14ac:dyDescent="0.25">
      <c r="A114" t="s">
        <v>138</v>
      </c>
      <c r="B114" t="s">
        <v>344</v>
      </c>
    </row>
    <row r="115" spans="1:2" x14ac:dyDescent="0.25">
      <c r="A115" t="s">
        <v>139</v>
      </c>
      <c r="B115" t="s">
        <v>339</v>
      </c>
    </row>
    <row r="116" spans="1:2" x14ac:dyDescent="0.25">
      <c r="A116" t="s">
        <v>140</v>
      </c>
      <c r="B116" t="s">
        <v>339</v>
      </c>
    </row>
    <row r="117" spans="1:2" x14ac:dyDescent="0.25">
      <c r="A117" t="s">
        <v>141</v>
      </c>
      <c r="B117" t="s">
        <v>339</v>
      </c>
    </row>
    <row r="118" spans="1:2" x14ac:dyDescent="0.25">
      <c r="A118" t="s">
        <v>142</v>
      </c>
      <c r="B118" t="s">
        <v>339</v>
      </c>
    </row>
    <row r="119" spans="1:2" x14ac:dyDescent="0.25">
      <c r="A119" t="s">
        <v>143</v>
      </c>
      <c r="B119" t="s">
        <v>339</v>
      </c>
    </row>
    <row r="120" spans="1:2" x14ac:dyDescent="0.25">
      <c r="A120" t="s">
        <v>144</v>
      </c>
      <c r="B120" t="s">
        <v>295</v>
      </c>
    </row>
    <row r="121" spans="1:2" x14ac:dyDescent="0.25">
      <c r="A121" t="s">
        <v>145</v>
      </c>
      <c r="B121" t="s">
        <v>339</v>
      </c>
    </row>
    <row r="122" spans="1:2" x14ac:dyDescent="0.25">
      <c r="A122" t="s">
        <v>146</v>
      </c>
      <c r="B122" t="s">
        <v>339</v>
      </c>
    </row>
    <row r="123" spans="1:2" x14ac:dyDescent="0.25">
      <c r="A123" t="s">
        <v>147</v>
      </c>
      <c r="B123" t="s">
        <v>340</v>
      </c>
    </row>
    <row r="124" spans="1:2" x14ac:dyDescent="0.25">
      <c r="A124" t="s">
        <v>148</v>
      </c>
      <c r="B124" t="s">
        <v>340</v>
      </c>
    </row>
    <row r="125" spans="1:2" x14ac:dyDescent="0.25">
      <c r="A125" t="s">
        <v>149</v>
      </c>
      <c r="B125" t="s">
        <v>340</v>
      </c>
    </row>
    <row r="126" spans="1:2" x14ac:dyDescent="0.25">
      <c r="A126" t="s">
        <v>150</v>
      </c>
      <c r="B126" t="s">
        <v>339</v>
      </c>
    </row>
    <row r="127" spans="1:2" x14ac:dyDescent="0.25">
      <c r="A127" t="s">
        <v>151</v>
      </c>
      <c r="B127" t="s">
        <v>339</v>
      </c>
    </row>
    <row r="128" spans="1:2" x14ac:dyDescent="0.25">
      <c r="A128" t="s">
        <v>152</v>
      </c>
      <c r="B128" t="s">
        <v>341</v>
      </c>
    </row>
    <row r="129" spans="1:2" x14ac:dyDescent="0.25">
      <c r="A129" t="s">
        <v>153</v>
      </c>
      <c r="B129" t="s">
        <v>295</v>
      </c>
    </row>
    <row r="130" spans="1:2" x14ac:dyDescent="0.25">
      <c r="A130" t="s">
        <v>154</v>
      </c>
      <c r="B130" t="s">
        <v>339</v>
      </c>
    </row>
    <row r="131" spans="1:2" x14ac:dyDescent="0.25">
      <c r="A131" t="s">
        <v>155</v>
      </c>
      <c r="B131" t="s">
        <v>339</v>
      </c>
    </row>
    <row r="132" spans="1:2" x14ac:dyDescent="0.25">
      <c r="A132" t="s">
        <v>156</v>
      </c>
      <c r="B132" t="s">
        <v>339</v>
      </c>
    </row>
    <row r="133" spans="1:2" x14ac:dyDescent="0.25">
      <c r="A133" t="s">
        <v>157</v>
      </c>
      <c r="B133" t="s">
        <v>341</v>
      </c>
    </row>
    <row r="134" spans="1:2" x14ac:dyDescent="0.25">
      <c r="A134" t="s">
        <v>158</v>
      </c>
      <c r="B134" t="s">
        <v>339</v>
      </c>
    </row>
    <row r="135" spans="1:2" x14ac:dyDescent="0.25">
      <c r="A135" t="s">
        <v>159</v>
      </c>
      <c r="B135" t="s">
        <v>339</v>
      </c>
    </row>
    <row r="136" spans="1:2" x14ac:dyDescent="0.25">
      <c r="A136" t="s">
        <v>160</v>
      </c>
      <c r="B136" t="s">
        <v>339</v>
      </c>
    </row>
    <row r="137" spans="1:2" x14ac:dyDescent="0.25">
      <c r="A137" t="s">
        <v>161</v>
      </c>
      <c r="B137" t="s">
        <v>339</v>
      </c>
    </row>
    <row r="138" spans="1:2" x14ac:dyDescent="0.25">
      <c r="A138" t="s">
        <v>162</v>
      </c>
      <c r="B138" t="s">
        <v>343</v>
      </c>
    </row>
    <row r="139" spans="1:2" x14ac:dyDescent="0.25">
      <c r="A139" t="s">
        <v>163</v>
      </c>
      <c r="B139" t="s">
        <v>340</v>
      </c>
    </row>
    <row r="140" spans="1:2" x14ac:dyDescent="0.25">
      <c r="A140" t="s">
        <v>164</v>
      </c>
      <c r="B140" t="s">
        <v>339</v>
      </c>
    </row>
    <row r="141" spans="1:2" x14ac:dyDescent="0.25">
      <c r="A141" t="s">
        <v>165</v>
      </c>
      <c r="B141" t="s">
        <v>339</v>
      </c>
    </row>
    <row r="142" spans="1:2" x14ac:dyDescent="0.25">
      <c r="A142" t="s">
        <v>166</v>
      </c>
      <c r="B142" t="s">
        <v>339</v>
      </c>
    </row>
    <row r="143" spans="1:2" x14ac:dyDescent="0.25">
      <c r="A143" t="s">
        <v>167</v>
      </c>
      <c r="B143" t="s">
        <v>343</v>
      </c>
    </row>
    <row r="144" spans="1:2" x14ac:dyDescent="0.25">
      <c r="A144" t="s">
        <v>168</v>
      </c>
      <c r="B144" t="s">
        <v>341</v>
      </c>
    </row>
    <row r="145" spans="1:2" x14ac:dyDescent="0.25">
      <c r="A145" t="s">
        <v>169</v>
      </c>
      <c r="B145" t="s">
        <v>339</v>
      </c>
    </row>
    <row r="146" spans="1:2" x14ac:dyDescent="0.25">
      <c r="A146" t="s">
        <v>170</v>
      </c>
      <c r="B146" t="s">
        <v>339</v>
      </c>
    </row>
    <row r="147" spans="1:2" x14ac:dyDescent="0.25">
      <c r="A147" t="s">
        <v>171</v>
      </c>
      <c r="B147" t="s">
        <v>339</v>
      </c>
    </row>
    <row r="148" spans="1:2" x14ac:dyDescent="0.25">
      <c r="A148" t="s">
        <v>172</v>
      </c>
      <c r="B148" t="s">
        <v>339</v>
      </c>
    </row>
    <row r="149" spans="1:2" x14ac:dyDescent="0.25">
      <c r="A149" t="s">
        <v>173</v>
      </c>
      <c r="B149" t="s">
        <v>339</v>
      </c>
    </row>
    <row r="150" spans="1:2" x14ac:dyDescent="0.25">
      <c r="A150" t="s">
        <v>174</v>
      </c>
      <c r="B150" t="s">
        <v>339</v>
      </c>
    </row>
    <row r="151" spans="1:2" x14ac:dyDescent="0.25">
      <c r="A151" t="s">
        <v>175</v>
      </c>
      <c r="B151" t="s">
        <v>341</v>
      </c>
    </row>
    <row r="152" spans="1:2" x14ac:dyDescent="0.25">
      <c r="A152" t="s">
        <v>176</v>
      </c>
      <c r="B152" t="s">
        <v>341</v>
      </c>
    </row>
    <row r="153" spans="1:2" x14ac:dyDescent="0.25">
      <c r="A153" t="s">
        <v>177</v>
      </c>
      <c r="B153" t="s">
        <v>343</v>
      </c>
    </row>
    <row r="154" spans="1:2" x14ac:dyDescent="0.25">
      <c r="A154" t="s">
        <v>178</v>
      </c>
      <c r="B154" t="s">
        <v>343</v>
      </c>
    </row>
    <row r="155" spans="1:2" x14ac:dyDescent="0.25">
      <c r="A155" t="s">
        <v>179</v>
      </c>
      <c r="B155" t="s">
        <v>339</v>
      </c>
    </row>
    <row r="156" spans="1:2" x14ac:dyDescent="0.25">
      <c r="A156" t="s">
        <v>180</v>
      </c>
      <c r="B156" t="s">
        <v>339</v>
      </c>
    </row>
    <row r="157" spans="1:2" x14ac:dyDescent="0.25">
      <c r="A157" t="s">
        <v>181</v>
      </c>
      <c r="B157" t="s">
        <v>342</v>
      </c>
    </row>
    <row r="158" spans="1:2" x14ac:dyDescent="0.25">
      <c r="A158" t="s">
        <v>182</v>
      </c>
      <c r="B158" t="s">
        <v>339</v>
      </c>
    </row>
    <row r="159" spans="1:2" x14ac:dyDescent="0.25">
      <c r="A159" t="s">
        <v>184</v>
      </c>
      <c r="B159" t="s">
        <v>339</v>
      </c>
    </row>
    <row r="160" spans="1:2" x14ac:dyDescent="0.25">
      <c r="A160" t="s">
        <v>185</v>
      </c>
      <c r="B160" t="s">
        <v>339</v>
      </c>
    </row>
    <row r="161" spans="1:2" x14ac:dyDescent="0.25">
      <c r="A161" t="s">
        <v>186</v>
      </c>
      <c r="B161" t="s">
        <v>339</v>
      </c>
    </row>
    <row r="162" spans="1:2" x14ac:dyDescent="0.25">
      <c r="A162" t="s">
        <v>187</v>
      </c>
      <c r="B162" t="s">
        <v>339</v>
      </c>
    </row>
    <row r="163" spans="1:2" x14ac:dyDescent="0.25">
      <c r="A163" t="s">
        <v>188</v>
      </c>
      <c r="B163" t="s">
        <v>341</v>
      </c>
    </row>
    <row r="164" spans="1:2" x14ac:dyDescent="0.25">
      <c r="A164" t="s">
        <v>189</v>
      </c>
      <c r="B164" t="s">
        <v>339</v>
      </c>
    </row>
    <row r="165" spans="1:2" x14ac:dyDescent="0.25">
      <c r="A165" t="s">
        <v>190</v>
      </c>
      <c r="B165" t="s">
        <v>339</v>
      </c>
    </row>
    <row r="166" spans="1:2" x14ac:dyDescent="0.25">
      <c r="A166" t="s">
        <v>191</v>
      </c>
      <c r="B166" t="s">
        <v>339</v>
      </c>
    </row>
    <row r="167" spans="1:2" x14ac:dyDescent="0.25">
      <c r="A167" t="s">
        <v>192</v>
      </c>
      <c r="B167" t="s">
        <v>339</v>
      </c>
    </row>
    <row r="168" spans="1:2" x14ac:dyDescent="0.25">
      <c r="A168" t="s">
        <v>193</v>
      </c>
      <c r="B168" t="s">
        <v>339</v>
      </c>
    </row>
    <row r="169" spans="1:2" x14ac:dyDescent="0.25">
      <c r="A169" t="s">
        <v>194</v>
      </c>
      <c r="B169" t="s">
        <v>339</v>
      </c>
    </row>
    <row r="170" spans="1:2" x14ac:dyDescent="0.25">
      <c r="A170" t="s">
        <v>195</v>
      </c>
      <c r="B170" t="s">
        <v>339</v>
      </c>
    </row>
    <row r="171" spans="1:2" x14ac:dyDescent="0.25">
      <c r="A171" t="s">
        <v>196</v>
      </c>
      <c r="B171" t="s">
        <v>339</v>
      </c>
    </row>
    <row r="172" spans="1:2" x14ac:dyDescent="0.25">
      <c r="A172" t="s">
        <v>197</v>
      </c>
      <c r="B172" t="s">
        <v>339</v>
      </c>
    </row>
    <row r="173" spans="1:2" x14ac:dyDescent="0.25">
      <c r="A173" t="s">
        <v>198</v>
      </c>
      <c r="B173" t="s">
        <v>339</v>
      </c>
    </row>
    <row r="174" spans="1:2" x14ac:dyDescent="0.25">
      <c r="A174" t="s">
        <v>199</v>
      </c>
      <c r="B174" t="s">
        <v>339</v>
      </c>
    </row>
    <row r="175" spans="1:2" x14ac:dyDescent="0.25">
      <c r="A175" t="s">
        <v>200</v>
      </c>
      <c r="B175" t="s">
        <v>343</v>
      </c>
    </row>
    <row r="176" spans="1:2" x14ac:dyDescent="0.25">
      <c r="A176" t="s">
        <v>201</v>
      </c>
      <c r="B176" t="s">
        <v>339</v>
      </c>
    </row>
    <row r="177" spans="1:2" x14ac:dyDescent="0.25">
      <c r="A177" t="s">
        <v>202</v>
      </c>
      <c r="B177" t="s">
        <v>339</v>
      </c>
    </row>
    <row r="178" spans="1:2" x14ac:dyDescent="0.25">
      <c r="A178" t="s">
        <v>203</v>
      </c>
      <c r="B178" t="s">
        <v>339</v>
      </c>
    </row>
    <row r="179" spans="1:2" x14ac:dyDescent="0.25">
      <c r="A179" t="s">
        <v>204</v>
      </c>
      <c r="B179" t="s">
        <v>339</v>
      </c>
    </row>
    <row r="180" spans="1:2" x14ac:dyDescent="0.25">
      <c r="A180" t="s">
        <v>205</v>
      </c>
      <c r="B180" t="s">
        <v>339</v>
      </c>
    </row>
    <row r="181" spans="1:2" x14ac:dyDescent="0.25">
      <c r="A181" t="s">
        <v>206</v>
      </c>
      <c r="B181" t="s">
        <v>344</v>
      </c>
    </row>
    <row r="182" spans="1:2" x14ac:dyDescent="0.25">
      <c r="A182" t="s">
        <v>207</v>
      </c>
      <c r="B182" t="s">
        <v>339</v>
      </c>
    </row>
    <row r="183" spans="1:2" x14ac:dyDescent="0.25">
      <c r="A183" t="s">
        <v>208</v>
      </c>
      <c r="B183" t="s">
        <v>339</v>
      </c>
    </row>
    <row r="184" spans="1:2" x14ac:dyDescent="0.25">
      <c r="A184" t="s">
        <v>209</v>
      </c>
      <c r="B184" t="s">
        <v>339</v>
      </c>
    </row>
    <row r="185" spans="1:2" x14ac:dyDescent="0.25">
      <c r="A185" t="s">
        <v>210</v>
      </c>
      <c r="B185" t="s">
        <v>339</v>
      </c>
    </row>
    <row r="186" spans="1:2" x14ac:dyDescent="0.25">
      <c r="A186" t="s">
        <v>211</v>
      </c>
      <c r="B186" t="s">
        <v>339</v>
      </c>
    </row>
    <row r="187" spans="1:2" x14ac:dyDescent="0.25">
      <c r="A187" t="s">
        <v>212</v>
      </c>
      <c r="B187" t="s">
        <v>339</v>
      </c>
    </row>
    <row r="188" spans="1:2" x14ac:dyDescent="0.25">
      <c r="A188" t="s">
        <v>213</v>
      </c>
      <c r="B188" t="s">
        <v>341</v>
      </c>
    </row>
    <row r="189" spans="1:2" x14ac:dyDescent="0.25">
      <c r="A189" t="s">
        <v>214</v>
      </c>
      <c r="B189" t="s">
        <v>339</v>
      </c>
    </row>
    <row r="190" spans="1:2" x14ac:dyDescent="0.25">
      <c r="A190" t="s">
        <v>215</v>
      </c>
      <c r="B190" t="s">
        <v>339</v>
      </c>
    </row>
    <row r="191" spans="1:2" x14ac:dyDescent="0.25">
      <c r="A191" t="s">
        <v>216</v>
      </c>
      <c r="B191" t="s">
        <v>339</v>
      </c>
    </row>
    <row r="192" spans="1:2" x14ac:dyDescent="0.25">
      <c r="A192" t="s">
        <v>217</v>
      </c>
      <c r="B192" t="s">
        <v>339</v>
      </c>
    </row>
    <row r="193" spans="1:2" x14ac:dyDescent="0.25">
      <c r="A193" t="s">
        <v>218</v>
      </c>
      <c r="B193" t="s">
        <v>339</v>
      </c>
    </row>
    <row r="194" spans="1:2" x14ac:dyDescent="0.25">
      <c r="A194" t="s">
        <v>219</v>
      </c>
      <c r="B194" t="s">
        <v>339</v>
      </c>
    </row>
    <row r="195" spans="1:2" x14ac:dyDescent="0.25">
      <c r="A195" t="s">
        <v>220</v>
      </c>
      <c r="B195" t="s">
        <v>339</v>
      </c>
    </row>
    <row r="196" spans="1:2" x14ac:dyDescent="0.25">
      <c r="A196" t="s">
        <v>221</v>
      </c>
      <c r="B196" t="s">
        <v>339</v>
      </c>
    </row>
    <row r="197" spans="1:2" x14ac:dyDescent="0.25">
      <c r="A197" t="s">
        <v>222</v>
      </c>
      <c r="B197" t="s">
        <v>339</v>
      </c>
    </row>
    <row r="198" spans="1:2" x14ac:dyDescent="0.25">
      <c r="A198" t="s">
        <v>223</v>
      </c>
      <c r="B198" t="s">
        <v>339</v>
      </c>
    </row>
    <row r="199" spans="1:2" x14ac:dyDescent="0.25">
      <c r="A199" t="s">
        <v>224</v>
      </c>
      <c r="B199" t="s">
        <v>341</v>
      </c>
    </row>
    <row r="200" spans="1:2" x14ac:dyDescent="0.25">
      <c r="A200" t="s">
        <v>225</v>
      </c>
      <c r="B200" t="s">
        <v>341</v>
      </c>
    </row>
    <row r="201" spans="1:2" x14ac:dyDescent="0.25">
      <c r="A201" t="s">
        <v>226</v>
      </c>
      <c r="B201" t="s">
        <v>339</v>
      </c>
    </row>
    <row r="202" spans="1:2" x14ac:dyDescent="0.25">
      <c r="A202" t="s">
        <v>227</v>
      </c>
      <c r="B202" t="s">
        <v>341</v>
      </c>
    </row>
    <row r="203" spans="1:2" x14ac:dyDescent="0.25">
      <c r="A203" t="s">
        <v>228</v>
      </c>
      <c r="B203" t="s">
        <v>339</v>
      </c>
    </row>
    <row r="204" spans="1:2" x14ac:dyDescent="0.25">
      <c r="A204" t="s">
        <v>229</v>
      </c>
      <c r="B204" t="s">
        <v>339</v>
      </c>
    </row>
    <row r="205" spans="1:2" x14ac:dyDescent="0.25">
      <c r="A205" t="s">
        <v>230</v>
      </c>
      <c r="B205" t="s">
        <v>339</v>
      </c>
    </row>
    <row r="206" spans="1:2" x14ac:dyDescent="0.25">
      <c r="A206" t="s">
        <v>231</v>
      </c>
      <c r="B206" t="s">
        <v>339</v>
      </c>
    </row>
    <row r="207" spans="1:2" x14ac:dyDescent="0.25">
      <c r="A207" t="s">
        <v>232</v>
      </c>
      <c r="B207" t="s">
        <v>339</v>
      </c>
    </row>
    <row r="208" spans="1:2" x14ac:dyDescent="0.25">
      <c r="A208" t="s">
        <v>233</v>
      </c>
      <c r="B208" t="s">
        <v>339</v>
      </c>
    </row>
    <row r="209" spans="1:2" x14ac:dyDescent="0.25">
      <c r="A209" t="s">
        <v>234</v>
      </c>
      <c r="B209" t="s">
        <v>339</v>
      </c>
    </row>
    <row r="210" spans="1:2" x14ac:dyDescent="0.25">
      <c r="A210" t="s">
        <v>235</v>
      </c>
      <c r="B210" t="s">
        <v>345</v>
      </c>
    </row>
    <row r="211" spans="1:2" x14ac:dyDescent="0.25">
      <c r="A211" t="s">
        <v>236</v>
      </c>
      <c r="B211" t="s">
        <v>339</v>
      </c>
    </row>
    <row r="212" spans="1:2" x14ac:dyDescent="0.25">
      <c r="A212" t="s">
        <v>237</v>
      </c>
      <c r="B212" t="s">
        <v>339</v>
      </c>
    </row>
    <row r="213" spans="1:2" x14ac:dyDescent="0.25">
      <c r="A213" t="s">
        <v>238</v>
      </c>
      <c r="B213" t="s">
        <v>339</v>
      </c>
    </row>
    <row r="214" spans="1:2" x14ac:dyDescent="0.25">
      <c r="A214" t="s">
        <v>239</v>
      </c>
      <c r="B214" t="s">
        <v>339</v>
      </c>
    </row>
    <row r="215" spans="1:2" x14ac:dyDescent="0.25">
      <c r="A215" t="s">
        <v>240</v>
      </c>
      <c r="B215" t="s">
        <v>339</v>
      </c>
    </row>
    <row r="216" spans="1:2" x14ac:dyDescent="0.25">
      <c r="A216" t="s">
        <v>241</v>
      </c>
      <c r="B216" t="s">
        <v>339</v>
      </c>
    </row>
    <row r="217" spans="1:2" x14ac:dyDescent="0.25">
      <c r="A217" t="s">
        <v>242</v>
      </c>
      <c r="B217" t="s">
        <v>339</v>
      </c>
    </row>
    <row r="218" spans="1:2" x14ac:dyDescent="0.25">
      <c r="A218" t="s">
        <v>243</v>
      </c>
      <c r="B218" t="s">
        <v>339</v>
      </c>
    </row>
    <row r="219" spans="1:2" x14ac:dyDescent="0.25">
      <c r="A219" t="s">
        <v>244</v>
      </c>
      <c r="B219" t="s">
        <v>339</v>
      </c>
    </row>
    <row r="220" spans="1:2" x14ac:dyDescent="0.25">
      <c r="A220" t="s">
        <v>245</v>
      </c>
      <c r="B220" t="s">
        <v>339</v>
      </c>
    </row>
    <row r="221" spans="1:2" x14ac:dyDescent="0.25">
      <c r="A221" t="s">
        <v>246</v>
      </c>
      <c r="B221" t="s">
        <v>339</v>
      </c>
    </row>
    <row r="222" spans="1:2" x14ac:dyDescent="0.25">
      <c r="A222" t="s">
        <v>247</v>
      </c>
      <c r="B222" t="s">
        <v>340</v>
      </c>
    </row>
    <row r="223" spans="1:2" x14ac:dyDescent="0.25">
      <c r="A223" t="s">
        <v>248</v>
      </c>
      <c r="B223" t="s">
        <v>339</v>
      </c>
    </row>
    <row r="224" spans="1:2" x14ac:dyDescent="0.25">
      <c r="A224" t="s">
        <v>249</v>
      </c>
      <c r="B224" t="s">
        <v>339</v>
      </c>
    </row>
    <row r="225" spans="1:2" x14ac:dyDescent="0.25">
      <c r="A225" t="s">
        <v>250</v>
      </c>
      <c r="B225" t="s">
        <v>339</v>
      </c>
    </row>
    <row r="226" spans="1:2" x14ac:dyDescent="0.25">
      <c r="A226" t="s">
        <v>251</v>
      </c>
      <c r="B226" t="s">
        <v>339</v>
      </c>
    </row>
    <row r="227" spans="1:2" x14ac:dyDescent="0.25">
      <c r="A227" t="s">
        <v>252</v>
      </c>
      <c r="B227" t="s">
        <v>341</v>
      </c>
    </row>
    <row r="228" spans="1:2" x14ac:dyDescent="0.25">
      <c r="A228" t="s">
        <v>253</v>
      </c>
      <c r="B228" t="s">
        <v>339</v>
      </c>
    </row>
    <row r="229" spans="1:2" x14ac:dyDescent="0.25">
      <c r="A229" t="s">
        <v>254</v>
      </c>
      <c r="B229" t="s">
        <v>343</v>
      </c>
    </row>
    <row r="230" spans="1:2" x14ac:dyDescent="0.25">
      <c r="A230" t="s">
        <v>255</v>
      </c>
      <c r="B230" t="s">
        <v>339</v>
      </c>
    </row>
    <row r="231" spans="1:2" x14ac:dyDescent="0.25">
      <c r="A231" t="s">
        <v>256</v>
      </c>
      <c r="B231" t="s">
        <v>339</v>
      </c>
    </row>
    <row r="232" spans="1:2" x14ac:dyDescent="0.25">
      <c r="A232" t="s">
        <v>257</v>
      </c>
      <c r="B232" t="s">
        <v>339</v>
      </c>
    </row>
    <row r="233" spans="1:2" x14ac:dyDescent="0.25">
      <c r="A233" t="s">
        <v>258</v>
      </c>
      <c r="B233" t="s">
        <v>339</v>
      </c>
    </row>
    <row r="234" spans="1:2" x14ac:dyDescent="0.25">
      <c r="A234" t="s">
        <v>259</v>
      </c>
      <c r="B234" t="s">
        <v>339</v>
      </c>
    </row>
    <row r="235" spans="1:2" x14ac:dyDescent="0.25">
      <c r="A235" t="s">
        <v>260</v>
      </c>
      <c r="B235" t="s">
        <v>339</v>
      </c>
    </row>
    <row r="236" spans="1:2" x14ac:dyDescent="0.25">
      <c r="A236" t="s">
        <v>261</v>
      </c>
      <c r="B236" t="s">
        <v>339</v>
      </c>
    </row>
    <row r="237" spans="1:2" x14ac:dyDescent="0.25">
      <c r="A237" t="s">
        <v>262</v>
      </c>
      <c r="B237" t="s">
        <v>339</v>
      </c>
    </row>
    <row r="238" spans="1:2" x14ac:dyDescent="0.25">
      <c r="A238" t="s">
        <v>263</v>
      </c>
      <c r="B238" t="s">
        <v>342</v>
      </c>
    </row>
    <row r="239" spans="1:2" x14ac:dyDescent="0.25">
      <c r="A239" t="s">
        <v>264</v>
      </c>
      <c r="B239" t="s">
        <v>339</v>
      </c>
    </row>
    <row r="240" spans="1:2" x14ac:dyDescent="0.25">
      <c r="A240" t="s">
        <v>265</v>
      </c>
      <c r="B240" t="s">
        <v>339</v>
      </c>
    </row>
    <row r="241" spans="1:2" x14ac:dyDescent="0.25">
      <c r="A241" t="s">
        <v>266</v>
      </c>
      <c r="B241" t="s">
        <v>342</v>
      </c>
    </row>
    <row r="242" spans="1:2" x14ac:dyDescent="0.25">
      <c r="A242" t="s">
        <v>267</v>
      </c>
      <c r="B242" t="s">
        <v>339</v>
      </c>
    </row>
    <row r="243" spans="1:2" x14ac:dyDescent="0.25">
      <c r="A243" t="s">
        <v>268</v>
      </c>
      <c r="B243" t="s">
        <v>339</v>
      </c>
    </row>
    <row r="244" spans="1:2" x14ac:dyDescent="0.25">
      <c r="A244" t="s">
        <v>269</v>
      </c>
      <c r="B244" t="s">
        <v>339</v>
      </c>
    </row>
    <row r="245" spans="1:2" x14ac:dyDescent="0.25">
      <c r="A245" t="s">
        <v>270</v>
      </c>
      <c r="B245" t="s">
        <v>339</v>
      </c>
    </row>
    <row r="246" spans="1:2" x14ac:dyDescent="0.25">
      <c r="A246" t="s">
        <v>271</v>
      </c>
      <c r="B246" t="s">
        <v>339</v>
      </c>
    </row>
    <row r="247" spans="1:2" x14ac:dyDescent="0.25">
      <c r="A247" t="s">
        <v>272</v>
      </c>
      <c r="B247" t="s">
        <v>339</v>
      </c>
    </row>
    <row r="248" spans="1:2" x14ac:dyDescent="0.25">
      <c r="A248" t="s">
        <v>273</v>
      </c>
      <c r="B248" t="s">
        <v>339</v>
      </c>
    </row>
    <row r="249" spans="1:2" x14ac:dyDescent="0.25">
      <c r="A249" t="s">
        <v>274</v>
      </c>
      <c r="B249" t="s">
        <v>341</v>
      </c>
    </row>
    <row r="250" spans="1:2" x14ac:dyDescent="0.25">
      <c r="A250" t="s">
        <v>275</v>
      </c>
      <c r="B250" t="s">
        <v>339</v>
      </c>
    </row>
    <row r="251" spans="1:2" x14ac:dyDescent="0.25">
      <c r="A251" t="s">
        <v>276</v>
      </c>
      <c r="B251" t="s">
        <v>339</v>
      </c>
    </row>
    <row r="252" spans="1:2" x14ac:dyDescent="0.25">
      <c r="A252" t="s">
        <v>277</v>
      </c>
      <c r="B252" t="s">
        <v>341</v>
      </c>
    </row>
    <row r="253" spans="1:2" x14ac:dyDescent="0.25">
      <c r="A253" t="s">
        <v>278</v>
      </c>
      <c r="B253" t="s">
        <v>295</v>
      </c>
    </row>
    <row r="254" spans="1:2" x14ac:dyDescent="0.25">
      <c r="A254" t="s">
        <v>279</v>
      </c>
      <c r="B254" t="s">
        <v>341</v>
      </c>
    </row>
    <row r="255" spans="1:2" x14ac:dyDescent="0.25">
      <c r="A255" t="s">
        <v>280</v>
      </c>
      <c r="B255" t="s">
        <v>339</v>
      </c>
    </row>
    <row r="256" spans="1:2" x14ac:dyDescent="0.25">
      <c r="A256" t="s">
        <v>281</v>
      </c>
      <c r="B256" t="s">
        <v>339</v>
      </c>
    </row>
    <row r="257" spans="1:2" x14ac:dyDescent="0.25">
      <c r="A257" t="s">
        <v>282</v>
      </c>
      <c r="B257" t="s">
        <v>339</v>
      </c>
    </row>
    <row r="258" spans="1:2" x14ac:dyDescent="0.25">
      <c r="A258" t="s">
        <v>283</v>
      </c>
      <c r="B258" t="s">
        <v>345</v>
      </c>
    </row>
    <row r="259" spans="1:2" x14ac:dyDescent="0.25">
      <c r="A259" t="s">
        <v>284</v>
      </c>
      <c r="B259" t="s">
        <v>345</v>
      </c>
    </row>
    <row r="260" spans="1:2" x14ac:dyDescent="0.25">
      <c r="A260" t="s">
        <v>285</v>
      </c>
      <c r="B260" t="s">
        <v>341</v>
      </c>
    </row>
    <row r="261" spans="1:2" x14ac:dyDescent="0.25">
      <c r="A261" t="s">
        <v>286</v>
      </c>
      <c r="B261" t="s">
        <v>345</v>
      </c>
    </row>
    <row r="262" spans="1:2" x14ac:dyDescent="0.25">
      <c r="A262" t="s">
        <v>287</v>
      </c>
      <c r="B262" t="s">
        <v>339</v>
      </c>
    </row>
    <row r="263" spans="1:2" x14ac:dyDescent="0.25">
      <c r="A263" t="s">
        <v>288</v>
      </c>
      <c r="B263" t="s">
        <v>343</v>
      </c>
    </row>
    <row r="264" spans="1:2" x14ac:dyDescent="0.25">
      <c r="A264" t="s">
        <v>289</v>
      </c>
      <c r="B264" t="s">
        <v>339</v>
      </c>
    </row>
    <row r="265" spans="1:2" x14ac:dyDescent="0.25">
      <c r="A265" t="s">
        <v>290</v>
      </c>
      <c r="B265" t="s">
        <v>339</v>
      </c>
    </row>
    <row r="266" spans="1:2" x14ac:dyDescent="0.25">
      <c r="A266" t="s">
        <v>291</v>
      </c>
      <c r="B266" t="s">
        <v>339</v>
      </c>
    </row>
    <row r="267" spans="1:2" x14ac:dyDescent="0.25">
      <c r="A267" t="s">
        <v>292</v>
      </c>
      <c r="B267" t="s">
        <v>339</v>
      </c>
    </row>
    <row r="268" spans="1:2" x14ac:dyDescent="0.25">
      <c r="A268" t="s">
        <v>293</v>
      </c>
      <c r="B268" t="s">
        <v>339</v>
      </c>
    </row>
    <row r="269" spans="1:2" x14ac:dyDescent="0.25">
      <c r="A269" t="s">
        <v>294</v>
      </c>
      <c r="B269" t="s">
        <v>339</v>
      </c>
    </row>
    <row r="270" spans="1:2" x14ac:dyDescent="0.25">
      <c r="A270" t="s">
        <v>295</v>
      </c>
      <c r="B270" t="s">
        <v>295</v>
      </c>
    </row>
    <row r="271" spans="1:2" x14ac:dyDescent="0.25">
      <c r="A271" t="s">
        <v>296</v>
      </c>
      <c r="B271" t="s">
        <v>339</v>
      </c>
    </row>
    <row r="272" spans="1:2" x14ac:dyDescent="0.25">
      <c r="A272" t="s">
        <v>297</v>
      </c>
      <c r="B272" t="s">
        <v>339</v>
      </c>
    </row>
    <row r="273" spans="1:2" x14ac:dyDescent="0.25">
      <c r="A273" t="s">
        <v>298</v>
      </c>
      <c r="B273" t="s">
        <v>339</v>
      </c>
    </row>
    <row r="274" spans="1:2" x14ac:dyDescent="0.25">
      <c r="A274" t="s">
        <v>299</v>
      </c>
      <c r="B274" t="s">
        <v>339</v>
      </c>
    </row>
    <row r="275" spans="1:2" x14ac:dyDescent="0.25">
      <c r="A275" t="s">
        <v>300</v>
      </c>
      <c r="B275" t="s">
        <v>339</v>
      </c>
    </row>
    <row r="276" spans="1:2" x14ac:dyDescent="0.25">
      <c r="A276" t="s">
        <v>301</v>
      </c>
      <c r="B276" t="s">
        <v>341</v>
      </c>
    </row>
    <row r="277" spans="1:2" x14ac:dyDescent="0.25">
      <c r="A277" t="s">
        <v>302</v>
      </c>
      <c r="B277" t="s">
        <v>341</v>
      </c>
    </row>
    <row r="278" spans="1:2" x14ac:dyDescent="0.25">
      <c r="A278" t="s">
        <v>303</v>
      </c>
      <c r="B278" t="s">
        <v>339</v>
      </c>
    </row>
    <row r="279" spans="1:2" x14ac:dyDescent="0.25">
      <c r="A279" t="s">
        <v>304</v>
      </c>
      <c r="B279" t="s">
        <v>339</v>
      </c>
    </row>
    <row r="280" spans="1:2" x14ac:dyDescent="0.25">
      <c r="A280" t="s">
        <v>305</v>
      </c>
      <c r="B280" t="s">
        <v>345</v>
      </c>
    </row>
    <row r="281" spans="1:2" x14ac:dyDescent="0.25">
      <c r="A281" t="s">
        <v>306</v>
      </c>
      <c r="B281" t="s">
        <v>341</v>
      </c>
    </row>
    <row r="282" spans="1:2" x14ac:dyDescent="0.25">
      <c r="A282" t="s">
        <v>307</v>
      </c>
      <c r="B282" t="s">
        <v>343</v>
      </c>
    </row>
    <row r="283" spans="1:2" x14ac:dyDescent="0.25">
      <c r="A283" t="s">
        <v>308</v>
      </c>
      <c r="B283" t="s">
        <v>345</v>
      </c>
    </row>
    <row r="284" spans="1:2" x14ac:dyDescent="0.25">
      <c r="A284" t="s">
        <v>309</v>
      </c>
      <c r="B284" t="s">
        <v>341</v>
      </c>
    </row>
    <row r="285" spans="1:2" x14ac:dyDescent="0.25">
      <c r="A285" t="s">
        <v>310</v>
      </c>
      <c r="B285" t="s">
        <v>345</v>
      </c>
    </row>
    <row r="286" spans="1:2" x14ac:dyDescent="0.25">
      <c r="A286" t="s">
        <v>311</v>
      </c>
      <c r="B286" t="s">
        <v>339</v>
      </c>
    </row>
    <row r="287" spans="1:2" x14ac:dyDescent="0.25">
      <c r="A287" t="s">
        <v>312</v>
      </c>
      <c r="B287" t="s">
        <v>341</v>
      </c>
    </row>
    <row r="288" spans="1:2" x14ac:dyDescent="0.25">
      <c r="A288" t="s">
        <v>313</v>
      </c>
      <c r="B288" t="s">
        <v>339</v>
      </c>
    </row>
    <row r="289" spans="1:2" x14ac:dyDescent="0.25">
      <c r="A289" t="s">
        <v>314</v>
      </c>
      <c r="B289" t="s">
        <v>344</v>
      </c>
    </row>
    <row r="290" spans="1:2" x14ac:dyDescent="0.25">
      <c r="A290" t="s">
        <v>315</v>
      </c>
      <c r="B290" t="s">
        <v>339</v>
      </c>
    </row>
    <row r="291" spans="1:2" x14ac:dyDescent="0.25">
      <c r="A291" t="s">
        <v>316</v>
      </c>
      <c r="B291" t="s">
        <v>342</v>
      </c>
    </row>
    <row r="292" spans="1:2" x14ac:dyDescent="0.25">
      <c r="A292" t="s">
        <v>317</v>
      </c>
      <c r="B292" t="s">
        <v>341</v>
      </c>
    </row>
    <row r="293" spans="1:2" x14ac:dyDescent="0.25">
      <c r="A293" t="s">
        <v>318</v>
      </c>
      <c r="B293" t="s">
        <v>339</v>
      </c>
    </row>
    <row r="294" spans="1:2" x14ac:dyDescent="0.25">
      <c r="A294" t="s">
        <v>319</v>
      </c>
      <c r="B294" t="s">
        <v>339</v>
      </c>
    </row>
    <row r="295" spans="1:2" x14ac:dyDescent="0.25">
      <c r="A295" t="s">
        <v>320</v>
      </c>
      <c r="B295" t="s">
        <v>339</v>
      </c>
    </row>
    <row r="296" spans="1:2" x14ac:dyDescent="0.25">
      <c r="A296" t="s">
        <v>321</v>
      </c>
      <c r="B296" t="s">
        <v>339</v>
      </c>
    </row>
    <row r="297" spans="1:2" x14ac:dyDescent="0.25">
      <c r="A297" t="s">
        <v>322</v>
      </c>
      <c r="B297" t="s">
        <v>345</v>
      </c>
    </row>
    <row r="298" spans="1:2" x14ac:dyDescent="0.25">
      <c r="A298" t="s">
        <v>323</v>
      </c>
      <c r="B298" t="s">
        <v>339</v>
      </c>
    </row>
    <row r="299" spans="1:2" x14ac:dyDescent="0.25">
      <c r="A299" t="s">
        <v>324</v>
      </c>
      <c r="B299" t="s">
        <v>344</v>
      </c>
    </row>
    <row r="300" spans="1:2" x14ac:dyDescent="0.25">
      <c r="A300" t="s">
        <v>325</v>
      </c>
      <c r="B300" t="s">
        <v>341</v>
      </c>
    </row>
    <row r="301" spans="1:2" x14ac:dyDescent="0.25">
      <c r="A301" t="s">
        <v>326</v>
      </c>
      <c r="B301" t="s">
        <v>339</v>
      </c>
    </row>
    <row r="302" spans="1:2" x14ac:dyDescent="0.25">
      <c r="A302" t="s">
        <v>327</v>
      </c>
      <c r="B302" t="s">
        <v>339</v>
      </c>
    </row>
    <row r="303" spans="1:2" x14ac:dyDescent="0.25">
      <c r="A303" t="s">
        <v>328</v>
      </c>
      <c r="B303" t="s">
        <v>339</v>
      </c>
    </row>
    <row r="304" spans="1:2" x14ac:dyDescent="0.25">
      <c r="A304" t="s">
        <v>329</v>
      </c>
      <c r="B304" t="s">
        <v>339</v>
      </c>
    </row>
    <row r="305" spans="1:2" x14ac:dyDescent="0.25">
      <c r="A305" t="s">
        <v>330</v>
      </c>
      <c r="B305" t="s">
        <v>341</v>
      </c>
    </row>
    <row r="306" spans="1:2" x14ac:dyDescent="0.25">
      <c r="A306" t="s">
        <v>331</v>
      </c>
      <c r="B306" t="s">
        <v>339</v>
      </c>
    </row>
    <row r="307" spans="1:2" x14ac:dyDescent="0.25">
      <c r="A307" t="s">
        <v>332</v>
      </c>
      <c r="B307" t="s">
        <v>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5676-2EE2-491A-8D97-052EDAE78F03}">
  <dimension ref="A3:X72"/>
  <sheetViews>
    <sheetView topLeftCell="A15" workbookViewId="0">
      <selection activeCell="I42" sqref="I42"/>
    </sheetView>
  </sheetViews>
  <sheetFormatPr defaultRowHeight="15" x14ac:dyDescent="0.25"/>
  <sheetData>
    <row r="3" spans="1:24" x14ac:dyDescent="0.25">
      <c r="A3" s="3" t="s">
        <v>346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336</v>
      </c>
      <c r="U3" t="s">
        <v>337</v>
      </c>
      <c r="V3" t="s">
        <v>19</v>
      </c>
      <c r="W3" t="s">
        <v>20</v>
      </c>
      <c r="X3" t="s">
        <v>21</v>
      </c>
    </row>
    <row r="4" spans="1:24" x14ac:dyDescent="0.25">
      <c r="A4" s="1" t="s">
        <v>348</v>
      </c>
      <c r="B4" s="2">
        <v>14071</v>
      </c>
      <c r="C4" s="2">
        <v>6342</v>
      </c>
      <c r="D4" s="2">
        <f>(C4/B4)*100</f>
        <v>45.071423495131832</v>
      </c>
      <c r="E4" s="2">
        <v>14130</v>
      </c>
      <c r="F4" s="2">
        <v>5293</v>
      </c>
      <c r="G4" s="2">
        <f>(F4/E4)*100</f>
        <v>37.459306440198162</v>
      </c>
      <c r="H4">
        <f>D4-G4</f>
        <v>7.6121170549336696</v>
      </c>
      <c r="I4" s="2">
        <v>28207</v>
      </c>
      <c r="J4" s="2">
        <v>11637</v>
      </c>
      <c r="K4" s="2">
        <f>(J4/I4)*100</f>
        <v>41.255716666075799</v>
      </c>
      <c r="L4" s="2">
        <v>49.8016431</v>
      </c>
      <c r="M4">
        <f>K4-L4</f>
        <v>-8.5459264339242011</v>
      </c>
      <c r="N4">
        <v>2</v>
      </c>
      <c r="O4" s="4">
        <f t="shared" ref="O4" si="0">IF(M4&gt;0,0,1)</f>
        <v>1</v>
      </c>
      <c r="P4" s="4">
        <f t="shared" ref="P4:P10" si="1">ABS(M4/MAX(M:M))</f>
        <v>12.229011026771573</v>
      </c>
      <c r="Q4" t="s">
        <v>23</v>
      </c>
      <c r="R4">
        <v>52.527958091666669</v>
      </c>
      <c r="S4">
        <v>-1.9222458</v>
      </c>
      <c r="T4">
        <v>52.527958091666669</v>
      </c>
      <c r="U4">
        <v>-1.9222458</v>
      </c>
      <c r="V4" t="s">
        <v>24</v>
      </c>
      <c r="W4" t="s">
        <v>25</v>
      </c>
      <c r="X4" t="s">
        <v>333</v>
      </c>
    </row>
    <row r="5" spans="1:24" x14ac:dyDescent="0.25">
      <c r="A5" s="1" t="s">
        <v>347</v>
      </c>
      <c r="B5" s="2">
        <v>9895</v>
      </c>
      <c r="C5" s="2">
        <v>5053</v>
      </c>
      <c r="D5" s="2">
        <f t="shared" ref="D5:D10" si="2">(C5/B5)*100</f>
        <v>51.06619504800404</v>
      </c>
      <c r="E5" s="2">
        <v>10662</v>
      </c>
      <c r="F5" s="2">
        <v>4591</v>
      </c>
      <c r="G5" s="2">
        <f t="shared" ref="G5:G10" si="3">(F5/E5)*100</f>
        <v>43.059463515287938</v>
      </c>
      <c r="H5">
        <f t="shared" ref="H5:H10" si="4">D5-G5</f>
        <v>8.0067315327161026</v>
      </c>
      <c r="I5" s="2">
        <v>20559</v>
      </c>
      <c r="J5" s="2">
        <v>9646</v>
      </c>
      <c r="K5" s="2">
        <f t="shared" ref="K5:K10" si="5">(J5/I5)*100</f>
        <v>46.918624446714333</v>
      </c>
      <c r="L5" s="2">
        <v>49.8016431</v>
      </c>
      <c r="M5">
        <f t="shared" ref="M5:M10" si="6">K5-L5</f>
        <v>-2.8830186532856672</v>
      </c>
      <c r="N5">
        <v>2</v>
      </c>
      <c r="O5" s="4">
        <f t="shared" ref="O5:O10" si="7">IF(M5&gt;0,0,1)</f>
        <v>1</v>
      </c>
      <c r="P5" s="4">
        <f t="shared" si="1"/>
        <v>4.1255289492621054</v>
      </c>
      <c r="Q5" t="s">
        <v>23</v>
      </c>
      <c r="R5">
        <v>53.742659618181825</v>
      </c>
      <c r="S5">
        <v>-1.6611277999999998</v>
      </c>
      <c r="T5">
        <v>53.742659618181825</v>
      </c>
      <c r="U5">
        <v>-1.6611277999999998</v>
      </c>
      <c r="V5" t="s">
        <v>24</v>
      </c>
      <c r="W5" t="s">
        <v>25</v>
      </c>
      <c r="X5" t="s">
        <v>333</v>
      </c>
    </row>
    <row r="6" spans="1:24" x14ac:dyDescent="0.25">
      <c r="A6" s="1" t="s">
        <v>349</v>
      </c>
      <c r="B6" s="2">
        <v>5022</v>
      </c>
      <c r="C6" s="2">
        <v>2386</v>
      </c>
      <c r="D6" s="2">
        <f t="shared" si="2"/>
        <v>47.510951812027081</v>
      </c>
      <c r="E6" s="2">
        <v>5049</v>
      </c>
      <c r="F6" s="2">
        <v>2245</v>
      </c>
      <c r="G6" s="2">
        <f t="shared" si="3"/>
        <v>44.464250346603293</v>
      </c>
      <c r="H6">
        <f t="shared" si="4"/>
        <v>3.0467014654237872</v>
      </c>
      <c r="I6" s="2">
        <v>10078</v>
      </c>
      <c r="J6" s="2">
        <v>4635</v>
      </c>
      <c r="K6" s="2">
        <f t="shared" si="5"/>
        <v>45.99126810875174</v>
      </c>
      <c r="L6" s="2">
        <v>49.8016431</v>
      </c>
      <c r="M6">
        <f t="shared" si="6"/>
        <v>-3.8103749912482598</v>
      </c>
      <c r="N6">
        <v>2</v>
      </c>
      <c r="O6" s="4">
        <f t="shared" si="7"/>
        <v>1</v>
      </c>
      <c r="P6" s="4">
        <f t="shared" si="1"/>
        <v>5.4525531133916738</v>
      </c>
      <c r="Q6" t="s">
        <v>23</v>
      </c>
      <c r="R6">
        <v>55.86189206666667</v>
      </c>
      <c r="S6">
        <v>-4.2506686222222223</v>
      </c>
      <c r="T6">
        <v>55.86189206666667</v>
      </c>
      <c r="U6">
        <v>-4.2506686222222223</v>
      </c>
      <c r="V6" t="s">
        <v>24</v>
      </c>
      <c r="W6" t="s">
        <v>25</v>
      </c>
      <c r="X6" t="s">
        <v>333</v>
      </c>
    </row>
    <row r="7" spans="1:24" x14ac:dyDescent="0.25">
      <c r="A7" s="1" t="s">
        <v>350</v>
      </c>
      <c r="B7" s="2">
        <v>7414</v>
      </c>
      <c r="C7" s="2">
        <v>3881</v>
      </c>
      <c r="D7" s="2">
        <f t="shared" si="2"/>
        <v>52.346911248988405</v>
      </c>
      <c r="E7" s="2">
        <v>7832</v>
      </c>
      <c r="F7" s="2">
        <v>3718</v>
      </c>
      <c r="G7" s="2">
        <f t="shared" si="3"/>
        <v>47.471910112359552</v>
      </c>
      <c r="H7">
        <f t="shared" si="4"/>
        <v>4.8750011366288533</v>
      </c>
      <c r="I7" s="2">
        <v>15252</v>
      </c>
      <c r="J7" s="2">
        <v>7601</v>
      </c>
      <c r="K7" s="2">
        <f t="shared" si="5"/>
        <v>49.836087070548125</v>
      </c>
      <c r="L7" s="2">
        <v>49.8016431</v>
      </c>
      <c r="M7">
        <f t="shared" si="6"/>
        <v>3.444397054812498E-2</v>
      </c>
      <c r="N7">
        <v>2</v>
      </c>
      <c r="O7" s="4">
        <f t="shared" si="7"/>
        <v>0</v>
      </c>
      <c r="P7" s="4">
        <f t="shared" si="1"/>
        <v>4.9288476667286009E-2</v>
      </c>
      <c r="Q7" t="s">
        <v>23</v>
      </c>
      <c r="R7">
        <v>53.433106125000002</v>
      </c>
      <c r="S7">
        <v>-2.8773681625000003</v>
      </c>
      <c r="T7">
        <v>53.433106125000002</v>
      </c>
      <c r="U7">
        <v>-2.8773681625000003</v>
      </c>
      <c r="V7" t="s">
        <v>24</v>
      </c>
      <c r="W7" t="s">
        <v>25</v>
      </c>
      <c r="X7" t="s">
        <v>333</v>
      </c>
    </row>
    <row r="8" spans="1:24" x14ac:dyDescent="0.25">
      <c r="A8" s="1" t="s">
        <v>351</v>
      </c>
      <c r="B8" s="2">
        <v>42236</v>
      </c>
      <c r="C8" s="2">
        <v>20362</v>
      </c>
      <c r="D8" s="2">
        <f t="shared" si="2"/>
        <v>48.210057770622214</v>
      </c>
      <c r="E8" s="2">
        <v>37333</v>
      </c>
      <c r="F8" s="2">
        <v>15567</v>
      </c>
      <c r="G8" s="2">
        <f t="shared" si="3"/>
        <v>41.6976937294083</v>
      </c>
      <c r="H8">
        <f t="shared" si="4"/>
        <v>6.5123640412139139</v>
      </c>
      <c r="I8" s="2">
        <v>79575</v>
      </c>
      <c r="J8" s="2">
        <v>35930</v>
      </c>
      <c r="K8" s="2">
        <f t="shared" si="5"/>
        <v>45.152371976123156</v>
      </c>
      <c r="L8" s="2">
        <v>49.8016431</v>
      </c>
      <c r="M8">
        <f t="shared" si="6"/>
        <v>-4.6492711238768436</v>
      </c>
      <c r="N8">
        <v>2</v>
      </c>
      <c r="O8" s="4">
        <f t="shared" si="7"/>
        <v>1</v>
      </c>
      <c r="P8" s="4">
        <f t="shared" si="1"/>
        <v>6.6529928943271877</v>
      </c>
      <c r="Q8" t="s">
        <v>23</v>
      </c>
      <c r="R8">
        <v>51.53327937142857</v>
      </c>
      <c r="S8">
        <v>-0.14849228285714286</v>
      </c>
      <c r="T8">
        <v>51.53327937142857</v>
      </c>
      <c r="U8">
        <v>-0.14849228285714286</v>
      </c>
      <c r="V8" t="s">
        <v>24</v>
      </c>
      <c r="W8" t="s">
        <v>25</v>
      </c>
      <c r="X8" t="s">
        <v>333</v>
      </c>
    </row>
    <row r="9" spans="1:24" x14ac:dyDescent="0.25">
      <c r="A9" s="1" t="s">
        <v>352</v>
      </c>
      <c r="B9" s="2">
        <v>10151</v>
      </c>
      <c r="C9" s="2">
        <v>5304</v>
      </c>
      <c r="D9" s="2">
        <f t="shared" si="2"/>
        <v>52.251009752733722</v>
      </c>
      <c r="E9" s="2">
        <v>10662</v>
      </c>
      <c r="F9" s="2">
        <v>4861</v>
      </c>
      <c r="G9" s="2">
        <f t="shared" si="3"/>
        <v>45.591821421872069</v>
      </c>
      <c r="H9">
        <f t="shared" si="4"/>
        <v>6.6591883308616531</v>
      </c>
      <c r="I9" s="2">
        <v>20828</v>
      </c>
      <c r="J9" s="2">
        <v>10168</v>
      </c>
      <c r="K9" s="2">
        <f t="shared" si="5"/>
        <v>48.818897637795274</v>
      </c>
      <c r="L9" s="2">
        <v>49.8016431</v>
      </c>
      <c r="M9">
        <f t="shared" si="6"/>
        <v>-0.98274546220472558</v>
      </c>
      <c r="N9">
        <v>2</v>
      </c>
      <c r="O9" s="4">
        <f t="shared" si="7"/>
        <v>1</v>
      </c>
      <c r="P9" s="4">
        <f t="shared" si="1"/>
        <v>1.4062846417802326</v>
      </c>
      <c r="Q9" t="s">
        <v>23</v>
      </c>
      <c r="R9">
        <v>53.506440920000003</v>
      </c>
      <c r="S9">
        <v>-2.2536799600000004</v>
      </c>
      <c r="T9">
        <v>53.506440920000003</v>
      </c>
      <c r="U9">
        <v>-2.2536799600000004</v>
      </c>
      <c r="V9" t="s">
        <v>24</v>
      </c>
      <c r="W9" t="s">
        <v>25</v>
      </c>
      <c r="X9" t="s">
        <v>333</v>
      </c>
    </row>
    <row r="10" spans="1:24" x14ac:dyDescent="0.25">
      <c r="A10" s="1" t="s">
        <v>353</v>
      </c>
      <c r="B10" s="2">
        <v>3615</v>
      </c>
      <c r="C10" s="2">
        <v>1917</v>
      </c>
      <c r="D10" s="2">
        <f t="shared" si="2"/>
        <v>53.02904564315353</v>
      </c>
      <c r="E10" s="2">
        <v>3874</v>
      </c>
      <c r="F10" s="2">
        <v>1864</v>
      </c>
      <c r="G10" s="2">
        <f t="shared" si="3"/>
        <v>48.115642746515228</v>
      </c>
      <c r="H10">
        <f t="shared" si="4"/>
        <v>4.9134028966383028</v>
      </c>
      <c r="I10" s="2">
        <v>7493</v>
      </c>
      <c r="J10" s="2">
        <v>3784</v>
      </c>
      <c r="K10" s="2">
        <f t="shared" si="5"/>
        <v>50.500467102629123</v>
      </c>
      <c r="L10" s="2">
        <v>49.8016431</v>
      </c>
      <c r="M10">
        <f t="shared" si="6"/>
        <v>0.6988240026291237</v>
      </c>
      <c r="N10">
        <v>2</v>
      </c>
      <c r="O10" s="4">
        <f t="shared" si="7"/>
        <v>0</v>
      </c>
      <c r="P10" s="4">
        <f t="shared" si="1"/>
        <v>1</v>
      </c>
      <c r="Q10" t="s">
        <v>23</v>
      </c>
      <c r="R10">
        <v>54.996864233333334</v>
      </c>
      <c r="S10">
        <v>-1.5504336500000002</v>
      </c>
      <c r="T10">
        <v>54.996864233333334</v>
      </c>
      <c r="U10">
        <v>-1.5504336500000002</v>
      </c>
      <c r="V10" t="s">
        <v>24</v>
      </c>
      <c r="W10" t="s">
        <v>25</v>
      </c>
      <c r="X10" t="s">
        <v>333</v>
      </c>
    </row>
    <row r="16" spans="1:2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336</v>
      </c>
      <c r="U16" t="s">
        <v>337</v>
      </c>
      <c r="V16" t="s">
        <v>19</v>
      </c>
      <c r="W16" t="s">
        <v>20</v>
      </c>
      <c r="X16" t="s">
        <v>21</v>
      </c>
    </row>
    <row r="17" spans="1:24" x14ac:dyDescent="0.25">
      <c r="A17" s="1" t="s">
        <v>348</v>
      </c>
      <c r="N17">
        <v>0</v>
      </c>
      <c r="O17">
        <v>0</v>
      </c>
      <c r="P17">
        <v>0</v>
      </c>
      <c r="Q17" t="s">
        <v>23</v>
      </c>
      <c r="V17" t="s">
        <v>24</v>
      </c>
      <c r="W17" t="s">
        <v>25</v>
      </c>
      <c r="X17" t="s">
        <v>26</v>
      </c>
    </row>
    <row r="18" spans="1:24" x14ac:dyDescent="0.25">
      <c r="A18" s="1" t="s">
        <v>348</v>
      </c>
      <c r="N18">
        <v>1</v>
      </c>
      <c r="O18">
        <v>1</v>
      </c>
      <c r="P18">
        <v>0</v>
      </c>
      <c r="Q18" t="s">
        <v>23</v>
      </c>
      <c r="V18" t="s">
        <v>24</v>
      </c>
      <c r="W18" t="s">
        <v>25</v>
      </c>
      <c r="X18" t="s">
        <v>26</v>
      </c>
    </row>
    <row r="19" spans="1:24" x14ac:dyDescent="0.25">
      <c r="A19" s="1" t="s">
        <v>348</v>
      </c>
      <c r="N19">
        <v>3</v>
      </c>
      <c r="O19">
        <v>0</v>
      </c>
      <c r="P19">
        <v>0</v>
      </c>
      <c r="Q19" t="s">
        <v>23</v>
      </c>
      <c r="V19" t="s">
        <v>24</v>
      </c>
      <c r="W19" t="s">
        <v>25</v>
      </c>
      <c r="X19" t="s">
        <v>26</v>
      </c>
    </row>
    <row r="20" spans="1:24" x14ac:dyDescent="0.25">
      <c r="A20" s="1" t="s">
        <v>348</v>
      </c>
      <c r="N20">
        <v>0</v>
      </c>
      <c r="O20">
        <v>0</v>
      </c>
      <c r="P20">
        <v>0</v>
      </c>
      <c r="Q20" t="s">
        <v>23</v>
      </c>
      <c r="V20" t="s">
        <v>24</v>
      </c>
      <c r="W20" t="s">
        <v>335</v>
      </c>
      <c r="X20" t="s">
        <v>26</v>
      </c>
    </row>
    <row r="21" spans="1:24" x14ac:dyDescent="0.25">
      <c r="A21" s="1" t="s">
        <v>348</v>
      </c>
      <c r="N21">
        <v>1</v>
      </c>
      <c r="O21">
        <v>1</v>
      </c>
      <c r="P21">
        <v>0</v>
      </c>
      <c r="Q21" t="s">
        <v>23</v>
      </c>
      <c r="V21" t="s">
        <v>24</v>
      </c>
      <c r="W21" t="s">
        <v>335</v>
      </c>
      <c r="X21" t="s">
        <v>26</v>
      </c>
    </row>
    <row r="22" spans="1:24" x14ac:dyDescent="0.25">
      <c r="A22" s="1" t="s">
        <v>348</v>
      </c>
      <c r="N22">
        <v>2</v>
      </c>
      <c r="O22">
        <v>1</v>
      </c>
      <c r="P22">
        <v>1</v>
      </c>
      <c r="Q22" t="s">
        <v>23</v>
      </c>
      <c r="V22" t="s">
        <v>24</v>
      </c>
      <c r="W22" t="s">
        <v>335</v>
      </c>
      <c r="X22" t="s">
        <v>26</v>
      </c>
    </row>
    <row r="23" spans="1:24" x14ac:dyDescent="0.25">
      <c r="A23" s="1" t="s">
        <v>348</v>
      </c>
      <c r="N23">
        <v>3</v>
      </c>
      <c r="O23">
        <v>0</v>
      </c>
      <c r="P23">
        <v>1</v>
      </c>
      <c r="Q23" t="s">
        <v>23</v>
      </c>
      <c r="V23" t="s">
        <v>24</v>
      </c>
      <c r="W23" t="s">
        <v>335</v>
      </c>
      <c r="X23" t="s">
        <v>26</v>
      </c>
    </row>
    <row r="24" spans="1:24" x14ac:dyDescent="0.25">
      <c r="A24" s="1" t="s">
        <v>348</v>
      </c>
      <c r="N24">
        <v>4</v>
      </c>
      <c r="O24">
        <v>0</v>
      </c>
      <c r="P24">
        <v>0</v>
      </c>
      <c r="Q24" t="s">
        <v>23</v>
      </c>
      <c r="V24" t="s">
        <v>24</v>
      </c>
      <c r="W24" t="s">
        <v>335</v>
      </c>
      <c r="X24" t="s">
        <v>26</v>
      </c>
    </row>
    <row r="25" spans="1:24" x14ac:dyDescent="0.25">
      <c r="A25" s="1" t="s">
        <v>347</v>
      </c>
      <c r="N25">
        <v>0</v>
      </c>
      <c r="O25">
        <v>0</v>
      </c>
      <c r="P25">
        <v>0</v>
      </c>
      <c r="Q25" t="s">
        <v>23</v>
      </c>
      <c r="V25" t="s">
        <v>24</v>
      </c>
      <c r="W25" t="s">
        <v>25</v>
      </c>
      <c r="X25" t="s">
        <v>26</v>
      </c>
    </row>
    <row r="26" spans="1:24" x14ac:dyDescent="0.25">
      <c r="A26" s="1" t="s">
        <v>347</v>
      </c>
      <c r="N26">
        <v>1</v>
      </c>
      <c r="O26">
        <v>1</v>
      </c>
      <c r="P26">
        <v>0</v>
      </c>
      <c r="Q26" t="s">
        <v>23</v>
      </c>
      <c r="V26" t="s">
        <v>24</v>
      </c>
      <c r="W26" t="s">
        <v>25</v>
      </c>
      <c r="X26" t="s">
        <v>26</v>
      </c>
    </row>
    <row r="27" spans="1:24" x14ac:dyDescent="0.25">
      <c r="A27" s="1" t="s">
        <v>347</v>
      </c>
      <c r="N27">
        <v>3</v>
      </c>
      <c r="O27">
        <v>0</v>
      </c>
      <c r="P27">
        <v>0</v>
      </c>
      <c r="Q27" t="s">
        <v>23</v>
      </c>
      <c r="V27" t="s">
        <v>24</v>
      </c>
      <c r="W27" t="s">
        <v>25</v>
      </c>
      <c r="X27" t="s">
        <v>26</v>
      </c>
    </row>
    <row r="28" spans="1:24" x14ac:dyDescent="0.25">
      <c r="A28" s="1" t="s">
        <v>347</v>
      </c>
      <c r="N28">
        <v>0</v>
      </c>
      <c r="O28">
        <v>0</v>
      </c>
      <c r="P28">
        <v>0</v>
      </c>
      <c r="Q28" t="s">
        <v>23</v>
      </c>
      <c r="V28" t="s">
        <v>24</v>
      </c>
      <c r="W28" t="s">
        <v>335</v>
      </c>
      <c r="X28" t="s">
        <v>26</v>
      </c>
    </row>
    <row r="29" spans="1:24" x14ac:dyDescent="0.25">
      <c r="A29" s="1" t="s">
        <v>347</v>
      </c>
      <c r="N29">
        <v>1</v>
      </c>
      <c r="O29">
        <v>1</v>
      </c>
      <c r="P29">
        <v>0</v>
      </c>
      <c r="Q29" t="s">
        <v>23</v>
      </c>
      <c r="V29" t="s">
        <v>24</v>
      </c>
      <c r="W29" t="s">
        <v>335</v>
      </c>
      <c r="X29" t="s">
        <v>26</v>
      </c>
    </row>
    <row r="30" spans="1:24" x14ac:dyDescent="0.25">
      <c r="A30" s="1" t="s">
        <v>347</v>
      </c>
      <c r="N30">
        <v>2</v>
      </c>
      <c r="O30">
        <v>1</v>
      </c>
      <c r="P30">
        <v>1</v>
      </c>
      <c r="Q30" t="s">
        <v>23</v>
      </c>
      <c r="V30" t="s">
        <v>24</v>
      </c>
      <c r="W30" t="s">
        <v>335</v>
      </c>
      <c r="X30" t="s">
        <v>26</v>
      </c>
    </row>
    <row r="31" spans="1:24" x14ac:dyDescent="0.25">
      <c r="A31" s="1" t="s">
        <v>347</v>
      </c>
      <c r="N31">
        <v>3</v>
      </c>
      <c r="O31">
        <v>0</v>
      </c>
      <c r="P31">
        <v>1</v>
      </c>
      <c r="Q31" t="s">
        <v>23</v>
      </c>
      <c r="V31" t="s">
        <v>24</v>
      </c>
      <c r="W31" t="s">
        <v>335</v>
      </c>
      <c r="X31" t="s">
        <v>26</v>
      </c>
    </row>
    <row r="32" spans="1:24" x14ac:dyDescent="0.25">
      <c r="A32" s="1" t="s">
        <v>347</v>
      </c>
      <c r="N32">
        <v>4</v>
      </c>
      <c r="O32">
        <v>0</v>
      </c>
      <c r="P32">
        <v>0</v>
      </c>
      <c r="Q32" t="s">
        <v>23</v>
      </c>
      <c r="V32" t="s">
        <v>24</v>
      </c>
      <c r="W32" t="s">
        <v>335</v>
      </c>
      <c r="X32" t="s">
        <v>26</v>
      </c>
    </row>
    <row r="33" spans="1:24" x14ac:dyDescent="0.25">
      <c r="A33" s="1" t="s">
        <v>349</v>
      </c>
      <c r="N33">
        <v>0</v>
      </c>
      <c r="O33">
        <v>0</v>
      </c>
      <c r="P33">
        <v>0</v>
      </c>
      <c r="Q33" t="s">
        <v>23</v>
      </c>
      <c r="V33" t="s">
        <v>24</v>
      </c>
      <c r="W33" t="s">
        <v>25</v>
      </c>
      <c r="X33" t="s">
        <v>26</v>
      </c>
    </row>
    <row r="34" spans="1:24" x14ac:dyDescent="0.25">
      <c r="A34" s="1" t="s">
        <v>349</v>
      </c>
      <c r="N34">
        <v>1</v>
      </c>
      <c r="O34">
        <v>1</v>
      </c>
      <c r="P34">
        <v>0</v>
      </c>
      <c r="Q34" t="s">
        <v>23</v>
      </c>
      <c r="V34" t="s">
        <v>24</v>
      </c>
      <c r="W34" t="s">
        <v>25</v>
      </c>
      <c r="X34" t="s">
        <v>26</v>
      </c>
    </row>
    <row r="35" spans="1:24" x14ac:dyDescent="0.25">
      <c r="A35" s="1" t="s">
        <v>349</v>
      </c>
      <c r="N35">
        <v>3</v>
      </c>
      <c r="O35">
        <v>0</v>
      </c>
      <c r="P35">
        <v>0</v>
      </c>
      <c r="Q35" t="s">
        <v>23</v>
      </c>
      <c r="V35" t="s">
        <v>24</v>
      </c>
      <c r="W35" t="s">
        <v>25</v>
      </c>
      <c r="X35" t="s">
        <v>26</v>
      </c>
    </row>
    <row r="36" spans="1:24" x14ac:dyDescent="0.25">
      <c r="A36" s="1" t="s">
        <v>349</v>
      </c>
      <c r="N36">
        <v>0</v>
      </c>
      <c r="O36">
        <v>0</v>
      </c>
      <c r="P36">
        <v>0</v>
      </c>
      <c r="Q36" t="s">
        <v>23</v>
      </c>
      <c r="V36" t="s">
        <v>24</v>
      </c>
      <c r="W36" t="s">
        <v>335</v>
      </c>
      <c r="X36" t="s">
        <v>26</v>
      </c>
    </row>
    <row r="37" spans="1:24" x14ac:dyDescent="0.25">
      <c r="A37" s="1" t="s">
        <v>349</v>
      </c>
      <c r="N37">
        <v>1</v>
      </c>
      <c r="O37">
        <v>1</v>
      </c>
      <c r="P37">
        <v>0</v>
      </c>
      <c r="Q37" t="s">
        <v>23</v>
      </c>
      <c r="V37" t="s">
        <v>24</v>
      </c>
      <c r="W37" t="s">
        <v>335</v>
      </c>
      <c r="X37" t="s">
        <v>26</v>
      </c>
    </row>
    <row r="38" spans="1:24" x14ac:dyDescent="0.25">
      <c r="A38" s="1" t="s">
        <v>349</v>
      </c>
      <c r="N38">
        <v>2</v>
      </c>
      <c r="O38">
        <v>1</v>
      </c>
      <c r="P38">
        <v>1</v>
      </c>
      <c r="Q38" t="s">
        <v>23</v>
      </c>
      <c r="V38" t="s">
        <v>24</v>
      </c>
      <c r="W38" t="s">
        <v>335</v>
      </c>
      <c r="X38" t="s">
        <v>26</v>
      </c>
    </row>
    <row r="39" spans="1:24" x14ac:dyDescent="0.25">
      <c r="A39" s="1" t="s">
        <v>349</v>
      </c>
      <c r="N39">
        <v>3</v>
      </c>
      <c r="O39">
        <v>0</v>
      </c>
      <c r="P39">
        <v>1</v>
      </c>
      <c r="Q39" t="s">
        <v>23</v>
      </c>
      <c r="V39" t="s">
        <v>24</v>
      </c>
      <c r="W39" t="s">
        <v>335</v>
      </c>
      <c r="X39" t="s">
        <v>26</v>
      </c>
    </row>
    <row r="40" spans="1:24" x14ac:dyDescent="0.25">
      <c r="A40" s="1" t="s">
        <v>349</v>
      </c>
      <c r="N40">
        <v>4</v>
      </c>
      <c r="O40">
        <v>0</v>
      </c>
      <c r="P40">
        <v>0</v>
      </c>
      <c r="Q40" t="s">
        <v>23</v>
      </c>
      <c r="V40" t="s">
        <v>24</v>
      </c>
      <c r="W40" t="s">
        <v>335</v>
      </c>
      <c r="X40" t="s">
        <v>26</v>
      </c>
    </row>
    <row r="41" spans="1:24" x14ac:dyDescent="0.25">
      <c r="A41" s="1" t="s">
        <v>350</v>
      </c>
      <c r="N41">
        <v>0</v>
      </c>
      <c r="O41">
        <v>0</v>
      </c>
      <c r="P41">
        <v>0</v>
      </c>
      <c r="Q41" t="s">
        <v>23</v>
      </c>
      <c r="V41" t="s">
        <v>24</v>
      </c>
      <c r="W41" t="s">
        <v>25</v>
      </c>
      <c r="X41" t="s">
        <v>26</v>
      </c>
    </row>
    <row r="42" spans="1:24" x14ac:dyDescent="0.25">
      <c r="A42" s="1" t="s">
        <v>350</v>
      </c>
      <c r="N42">
        <v>1</v>
      </c>
      <c r="O42">
        <v>1</v>
      </c>
      <c r="P42">
        <v>0</v>
      </c>
      <c r="Q42" t="s">
        <v>23</v>
      </c>
      <c r="V42" t="s">
        <v>24</v>
      </c>
      <c r="W42" t="s">
        <v>25</v>
      </c>
      <c r="X42" t="s">
        <v>26</v>
      </c>
    </row>
    <row r="43" spans="1:24" x14ac:dyDescent="0.25">
      <c r="A43" s="1" t="s">
        <v>350</v>
      </c>
      <c r="N43">
        <v>3</v>
      </c>
      <c r="O43">
        <v>0</v>
      </c>
      <c r="P43">
        <v>0</v>
      </c>
      <c r="Q43" t="s">
        <v>23</v>
      </c>
      <c r="V43" t="s">
        <v>24</v>
      </c>
      <c r="W43" t="s">
        <v>25</v>
      </c>
      <c r="X43" t="s">
        <v>26</v>
      </c>
    </row>
    <row r="44" spans="1:24" x14ac:dyDescent="0.25">
      <c r="A44" s="1" t="s">
        <v>350</v>
      </c>
      <c r="N44">
        <v>0</v>
      </c>
      <c r="O44">
        <v>0</v>
      </c>
      <c r="P44">
        <v>0</v>
      </c>
      <c r="Q44" t="s">
        <v>23</v>
      </c>
      <c r="V44" t="s">
        <v>24</v>
      </c>
      <c r="W44" t="s">
        <v>335</v>
      </c>
      <c r="X44" t="s">
        <v>26</v>
      </c>
    </row>
    <row r="45" spans="1:24" x14ac:dyDescent="0.25">
      <c r="A45" s="1" t="s">
        <v>350</v>
      </c>
      <c r="N45">
        <v>1</v>
      </c>
      <c r="O45">
        <v>1</v>
      </c>
      <c r="P45">
        <v>0</v>
      </c>
      <c r="Q45" t="s">
        <v>23</v>
      </c>
      <c r="V45" t="s">
        <v>24</v>
      </c>
      <c r="W45" t="s">
        <v>335</v>
      </c>
      <c r="X45" t="s">
        <v>26</v>
      </c>
    </row>
    <row r="46" spans="1:24" x14ac:dyDescent="0.25">
      <c r="A46" s="1" t="s">
        <v>350</v>
      </c>
      <c r="N46">
        <v>2</v>
      </c>
      <c r="O46">
        <v>1</v>
      </c>
      <c r="P46">
        <v>1</v>
      </c>
      <c r="Q46" t="s">
        <v>23</v>
      </c>
      <c r="V46" t="s">
        <v>24</v>
      </c>
      <c r="W46" t="s">
        <v>335</v>
      </c>
      <c r="X46" t="s">
        <v>26</v>
      </c>
    </row>
    <row r="47" spans="1:24" x14ac:dyDescent="0.25">
      <c r="A47" s="1" t="s">
        <v>350</v>
      </c>
      <c r="N47">
        <v>3</v>
      </c>
      <c r="O47">
        <v>0</v>
      </c>
      <c r="P47">
        <v>1</v>
      </c>
      <c r="Q47" t="s">
        <v>23</v>
      </c>
      <c r="V47" t="s">
        <v>24</v>
      </c>
      <c r="W47" t="s">
        <v>335</v>
      </c>
      <c r="X47" t="s">
        <v>26</v>
      </c>
    </row>
    <row r="48" spans="1:24" x14ac:dyDescent="0.25">
      <c r="A48" s="1" t="s">
        <v>350</v>
      </c>
      <c r="N48">
        <v>4</v>
      </c>
      <c r="O48">
        <v>0</v>
      </c>
      <c r="P48">
        <v>0</v>
      </c>
      <c r="Q48" t="s">
        <v>23</v>
      </c>
      <c r="V48" t="s">
        <v>24</v>
      </c>
      <c r="W48" t="s">
        <v>335</v>
      </c>
      <c r="X48" t="s">
        <v>26</v>
      </c>
    </row>
    <row r="49" spans="1:24" x14ac:dyDescent="0.25">
      <c r="A49" s="1" t="s">
        <v>351</v>
      </c>
      <c r="N49">
        <v>0</v>
      </c>
      <c r="O49">
        <v>0</v>
      </c>
      <c r="P49">
        <v>0</v>
      </c>
      <c r="Q49" t="s">
        <v>23</v>
      </c>
      <c r="V49" t="s">
        <v>24</v>
      </c>
      <c r="W49" t="s">
        <v>25</v>
      </c>
      <c r="X49" t="s">
        <v>26</v>
      </c>
    </row>
    <row r="50" spans="1:24" x14ac:dyDescent="0.25">
      <c r="A50" s="1" t="s">
        <v>351</v>
      </c>
      <c r="N50">
        <v>1</v>
      </c>
      <c r="O50">
        <v>1</v>
      </c>
      <c r="P50">
        <v>0</v>
      </c>
      <c r="Q50" t="s">
        <v>23</v>
      </c>
      <c r="V50" t="s">
        <v>24</v>
      </c>
      <c r="W50" t="s">
        <v>25</v>
      </c>
      <c r="X50" t="s">
        <v>26</v>
      </c>
    </row>
    <row r="51" spans="1:24" x14ac:dyDescent="0.25">
      <c r="A51" s="1" t="s">
        <v>351</v>
      </c>
      <c r="N51">
        <v>3</v>
      </c>
      <c r="O51">
        <v>0</v>
      </c>
      <c r="P51">
        <v>0</v>
      </c>
      <c r="Q51" t="s">
        <v>23</v>
      </c>
      <c r="V51" t="s">
        <v>24</v>
      </c>
      <c r="W51" t="s">
        <v>25</v>
      </c>
      <c r="X51" t="s">
        <v>26</v>
      </c>
    </row>
    <row r="52" spans="1:24" x14ac:dyDescent="0.25">
      <c r="A52" s="1" t="s">
        <v>351</v>
      </c>
      <c r="N52">
        <v>0</v>
      </c>
      <c r="O52">
        <v>0</v>
      </c>
      <c r="P52">
        <v>0</v>
      </c>
      <c r="Q52" t="s">
        <v>23</v>
      </c>
      <c r="V52" t="s">
        <v>24</v>
      </c>
      <c r="W52" t="s">
        <v>335</v>
      </c>
      <c r="X52" t="s">
        <v>26</v>
      </c>
    </row>
    <row r="53" spans="1:24" x14ac:dyDescent="0.25">
      <c r="A53" s="1" t="s">
        <v>351</v>
      </c>
      <c r="N53">
        <v>1</v>
      </c>
      <c r="O53">
        <v>1</v>
      </c>
      <c r="P53">
        <v>0</v>
      </c>
      <c r="Q53" t="s">
        <v>23</v>
      </c>
      <c r="V53" t="s">
        <v>24</v>
      </c>
      <c r="W53" t="s">
        <v>335</v>
      </c>
      <c r="X53" t="s">
        <v>26</v>
      </c>
    </row>
    <row r="54" spans="1:24" x14ac:dyDescent="0.25">
      <c r="A54" s="1" t="s">
        <v>351</v>
      </c>
      <c r="N54">
        <v>2</v>
      </c>
      <c r="O54">
        <v>1</v>
      </c>
      <c r="P54">
        <v>1</v>
      </c>
      <c r="Q54" t="s">
        <v>23</v>
      </c>
      <c r="V54" t="s">
        <v>24</v>
      </c>
      <c r="W54" t="s">
        <v>335</v>
      </c>
      <c r="X54" t="s">
        <v>26</v>
      </c>
    </row>
    <row r="55" spans="1:24" x14ac:dyDescent="0.25">
      <c r="A55" s="1" t="s">
        <v>351</v>
      </c>
      <c r="N55">
        <v>3</v>
      </c>
      <c r="O55">
        <v>0</v>
      </c>
      <c r="P55">
        <v>1</v>
      </c>
      <c r="Q55" t="s">
        <v>23</v>
      </c>
      <c r="V55" t="s">
        <v>24</v>
      </c>
      <c r="W55" t="s">
        <v>335</v>
      </c>
      <c r="X55" t="s">
        <v>26</v>
      </c>
    </row>
    <row r="56" spans="1:24" x14ac:dyDescent="0.25">
      <c r="A56" s="1" t="s">
        <v>351</v>
      </c>
      <c r="N56">
        <v>4</v>
      </c>
      <c r="O56">
        <v>0</v>
      </c>
      <c r="P56">
        <v>0</v>
      </c>
      <c r="Q56" t="s">
        <v>23</v>
      </c>
      <c r="V56" t="s">
        <v>24</v>
      </c>
      <c r="W56" t="s">
        <v>335</v>
      </c>
      <c r="X56" t="s">
        <v>26</v>
      </c>
    </row>
    <row r="57" spans="1:24" x14ac:dyDescent="0.25">
      <c r="A57" s="1" t="s">
        <v>352</v>
      </c>
      <c r="N57">
        <v>0</v>
      </c>
      <c r="O57">
        <v>0</v>
      </c>
      <c r="P57">
        <v>0</v>
      </c>
      <c r="Q57" t="s">
        <v>23</v>
      </c>
      <c r="V57" t="s">
        <v>24</v>
      </c>
      <c r="W57" t="s">
        <v>25</v>
      </c>
      <c r="X57" t="s">
        <v>26</v>
      </c>
    </row>
    <row r="58" spans="1:24" x14ac:dyDescent="0.25">
      <c r="A58" s="1" t="s">
        <v>352</v>
      </c>
      <c r="N58">
        <v>1</v>
      </c>
      <c r="O58">
        <v>1</v>
      </c>
      <c r="P58">
        <v>0</v>
      </c>
      <c r="Q58" t="s">
        <v>23</v>
      </c>
      <c r="V58" t="s">
        <v>24</v>
      </c>
      <c r="W58" t="s">
        <v>25</v>
      </c>
      <c r="X58" t="s">
        <v>26</v>
      </c>
    </row>
    <row r="59" spans="1:24" x14ac:dyDescent="0.25">
      <c r="A59" s="1" t="s">
        <v>352</v>
      </c>
      <c r="N59">
        <v>3</v>
      </c>
      <c r="O59">
        <v>0</v>
      </c>
      <c r="P59">
        <v>0</v>
      </c>
      <c r="Q59" t="s">
        <v>23</v>
      </c>
      <c r="V59" t="s">
        <v>24</v>
      </c>
      <c r="W59" t="s">
        <v>25</v>
      </c>
      <c r="X59" t="s">
        <v>26</v>
      </c>
    </row>
    <row r="60" spans="1:24" x14ac:dyDescent="0.25">
      <c r="A60" s="1" t="s">
        <v>352</v>
      </c>
      <c r="N60">
        <v>0</v>
      </c>
      <c r="O60">
        <v>0</v>
      </c>
      <c r="P60">
        <v>0</v>
      </c>
      <c r="Q60" t="s">
        <v>23</v>
      </c>
      <c r="V60" t="s">
        <v>24</v>
      </c>
      <c r="W60" t="s">
        <v>335</v>
      </c>
      <c r="X60" t="s">
        <v>26</v>
      </c>
    </row>
    <row r="61" spans="1:24" x14ac:dyDescent="0.25">
      <c r="A61" s="1" t="s">
        <v>352</v>
      </c>
      <c r="N61">
        <v>1</v>
      </c>
      <c r="O61">
        <v>1</v>
      </c>
      <c r="P61">
        <v>0</v>
      </c>
      <c r="Q61" t="s">
        <v>23</v>
      </c>
      <c r="V61" t="s">
        <v>24</v>
      </c>
      <c r="W61" t="s">
        <v>335</v>
      </c>
      <c r="X61" t="s">
        <v>26</v>
      </c>
    </row>
    <row r="62" spans="1:24" x14ac:dyDescent="0.25">
      <c r="A62" s="1" t="s">
        <v>352</v>
      </c>
      <c r="N62">
        <v>2</v>
      </c>
      <c r="O62">
        <v>1</v>
      </c>
      <c r="P62">
        <v>1</v>
      </c>
      <c r="Q62" t="s">
        <v>23</v>
      </c>
      <c r="V62" t="s">
        <v>24</v>
      </c>
      <c r="W62" t="s">
        <v>335</v>
      </c>
      <c r="X62" t="s">
        <v>26</v>
      </c>
    </row>
    <row r="63" spans="1:24" x14ac:dyDescent="0.25">
      <c r="A63" s="1" t="s">
        <v>352</v>
      </c>
      <c r="N63">
        <v>3</v>
      </c>
      <c r="O63">
        <v>0</v>
      </c>
      <c r="P63">
        <v>1</v>
      </c>
      <c r="Q63" t="s">
        <v>23</v>
      </c>
      <c r="V63" t="s">
        <v>24</v>
      </c>
      <c r="W63" t="s">
        <v>335</v>
      </c>
      <c r="X63" t="s">
        <v>26</v>
      </c>
    </row>
    <row r="64" spans="1:24" x14ac:dyDescent="0.25">
      <c r="A64" s="1" t="s">
        <v>352</v>
      </c>
      <c r="N64">
        <v>4</v>
      </c>
      <c r="O64">
        <v>0</v>
      </c>
      <c r="P64">
        <v>0</v>
      </c>
      <c r="Q64" t="s">
        <v>23</v>
      </c>
      <c r="V64" t="s">
        <v>24</v>
      </c>
      <c r="W64" t="s">
        <v>335</v>
      </c>
      <c r="X64" t="s">
        <v>26</v>
      </c>
    </row>
    <row r="65" spans="1:24" x14ac:dyDescent="0.25">
      <c r="A65" s="1" t="s">
        <v>353</v>
      </c>
      <c r="N65">
        <v>0</v>
      </c>
      <c r="O65">
        <v>0</v>
      </c>
      <c r="P65">
        <v>0</v>
      </c>
      <c r="Q65" t="s">
        <v>23</v>
      </c>
      <c r="V65" t="s">
        <v>24</v>
      </c>
      <c r="W65" t="s">
        <v>25</v>
      </c>
      <c r="X65" t="s">
        <v>26</v>
      </c>
    </row>
    <row r="66" spans="1:24" x14ac:dyDescent="0.25">
      <c r="A66" s="1" t="s">
        <v>353</v>
      </c>
      <c r="N66">
        <v>1</v>
      </c>
      <c r="O66">
        <v>1</v>
      </c>
      <c r="P66">
        <v>0</v>
      </c>
      <c r="Q66" t="s">
        <v>23</v>
      </c>
      <c r="V66" t="s">
        <v>24</v>
      </c>
      <c r="W66" t="s">
        <v>25</v>
      </c>
      <c r="X66" t="s">
        <v>26</v>
      </c>
    </row>
    <row r="67" spans="1:24" x14ac:dyDescent="0.25">
      <c r="A67" s="1" t="s">
        <v>353</v>
      </c>
      <c r="N67">
        <v>3</v>
      </c>
      <c r="O67">
        <v>0</v>
      </c>
      <c r="P67">
        <v>0</v>
      </c>
      <c r="Q67" t="s">
        <v>23</v>
      </c>
      <c r="V67" t="s">
        <v>24</v>
      </c>
      <c r="W67" t="s">
        <v>25</v>
      </c>
      <c r="X67" t="s">
        <v>26</v>
      </c>
    </row>
    <row r="68" spans="1:24" x14ac:dyDescent="0.25">
      <c r="A68" s="1" t="s">
        <v>353</v>
      </c>
      <c r="N68">
        <v>0</v>
      </c>
      <c r="O68">
        <v>0</v>
      </c>
      <c r="P68">
        <v>0</v>
      </c>
      <c r="Q68" t="s">
        <v>23</v>
      </c>
      <c r="V68" t="s">
        <v>24</v>
      </c>
      <c r="W68" t="s">
        <v>335</v>
      </c>
      <c r="X68" t="s">
        <v>26</v>
      </c>
    </row>
    <row r="69" spans="1:24" x14ac:dyDescent="0.25">
      <c r="A69" s="1" t="s">
        <v>353</v>
      </c>
      <c r="N69">
        <v>1</v>
      </c>
      <c r="O69">
        <v>1</v>
      </c>
      <c r="P69">
        <v>0</v>
      </c>
      <c r="Q69" t="s">
        <v>23</v>
      </c>
      <c r="V69" t="s">
        <v>24</v>
      </c>
      <c r="W69" t="s">
        <v>335</v>
      </c>
      <c r="X69" t="s">
        <v>26</v>
      </c>
    </row>
    <row r="70" spans="1:24" x14ac:dyDescent="0.25">
      <c r="A70" s="1" t="s">
        <v>353</v>
      </c>
      <c r="N70">
        <v>2</v>
      </c>
      <c r="O70">
        <v>1</v>
      </c>
      <c r="P70">
        <v>1</v>
      </c>
      <c r="Q70" t="s">
        <v>23</v>
      </c>
      <c r="V70" t="s">
        <v>24</v>
      </c>
      <c r="W70" t="s">
        <v>335</v>
      </c>
      <c r="X70" t="s">
        <v>26</v>
      </c>
    </row>
    <row r="71" spans="1:24" x14ac:dyDescent="0.25">
      <c r="A71" s="1" t="s">
        <v>353</v>
      </c>
      <c r="N71">
        <v>3</v>
      </c>
      <c r="O71">
        <v>0</v>
      </c>
      <c r="P71">
        <v>1</v>
      </c>
      <c r="Q71" t="s">
        <v>23</v>
      </c>
      <c r="V71" t="s">
        <v>24</v>
      </c>
      <c r="W71" t="s">
        <v>335</v>
      </c>
      <c r="X71" t="s">
        <v>26</v>
      </c>
    </row>
    <row r="72" spans="1:24" x14ac:dyDescent="0.25">
      <c r="A72" s="1" t="s">
        <v>353</v>
      </c>
      <c r="N72">
        <v>4</v>
      </c>
      <c r="O72">
        <v>0</v>
      </c>
      <c r="P72">
        <v>0</v>
      </c>
      <c r="Q72" t="s">
        <v>23</v>
      </c>
      <c r="V72" t="s">
        <v>24</v>
      </c>
      <c r="W72" t="s">
        <v>335</v>
      </c>
      <c r="X72" t="s">
        <v>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driving_tests_map</vt:lpstr>
      <vt:lpstr>Location</vt:lpstr>
      <vt:lpstr>Sheet2</vt:lpstr>
      <vt:lpstr>Sheet3</vt:lpstr>
      <vt:lpstr>Historical Data</vt:lpstr>
      <vt:lpstr>Groups</vt:lpstr>
      <vt:lpstr>Group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Sutton</dc:creator>
  <cp:lastModifiedBy>Will Sutton</cp:lastModifiedBy>
  <dcterms:created xsi:type="dcterms:W3CDTF">2021-09-02T20:51:38Z</dcterms:created>
  <dcterms:modified xsi:type="dcterms:W3CDTF">2021-09-04T22:01:40Z</dcterms:modified>
</cp:coreProperties>
</file>